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24226"/>
  <xr:revisionPtr revIDLastSave="0" documentId="8_{50CAF668-2B8C-4614-B962-008A16AD775A}" xr6:coauthVersionLast="46" xr6:coauthVersionMax="46" xr10:uidLastSave="{00000000-0000-0000-0000-000000000000}"/>
  <bookViews>
    <workbookView xWindow="28680" yWindow="-120" windowWidth="29040" windowHeight="15840" tabRatio="933" xr2:uid="{00000000-000D-0000-FFFF-FFFF00000000}"/>
  </bookViews>
  <sheets>
    <sheet name="Index" sheetId="93" r:id="rId1"/>
    <sheet name="Sch M-2.1" sheetId="89" r:id="rId2"/>
    <sheet name="Sch M-2.2" sheetId="88" r:id="rId3"/>
    <sheet name="Sch M-2.3 (1)" sheetId="52" r:id="rId4"/>
    <sheet name="Sch M-2.3 (2)" sheetId="53" r:id="rId5"/>
    <sheet name="Sch M-2.3 (3)" sheetId="62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22_Demand_Measured_Base">'[1]1022'!$N$3:$N$394</definedName>
    <definedName name="_1022_Demand_Measured_Intermediate">'[1]1022'!$O$3:$O$394</definedName>
    <definedName name="_1022_Demand_Measured_Peak">'[1]1022'!$P$3:$P$394</definedName>
    <definedName name="_1022_Demand_Measured_PS">'[1]1022'!$Q$3:$Q$394</definedName>
    <definedName name="_1022_KWH_P2">'[1]1022'!$F$3:$F$394</definedName>
    <definedName name="_1022_KWH_Total">'[1]1022'!$H$3:$H$394</definedName>
    <definedName name="_1022_Rate_Category">'[1]1022'!$C$3:$C$394</definedName>
    <definedName name="_1022_Revenue_Month">'[1]1022'!$B$3:$B$394</definedName>
    <definedName name="_1022_Revenue_Power_Factor">'[1]1022'!$R$3:$R$394</definedName>
    <definedName name="_1051_Light_Class">'[1]1051'!$B$3:$B$305</definedName>
    <definedName name="_1051BaseRevenue">'[1]1051'!$I$3:$I$305</definedName>
    <definedName name="_1051RateCategory">'[1]1051'!$C$3:$C$305</definedName>
    <definedName name="_1051RevMonth">'[1]1051'!$A$3:$A$305</definedName>
    <definedName name="_1055_Cnt">'[1]1055'!$E$3:$E$1274</definedName>
    <definedName name="_1055_Revenue_Month">'[1]1055'!$A$3:$A$1274</definedName>
    <definedName name="_1055_Revenue_Poles">'[1]1055'!$H$3:$H$1274</definedName>
    <definedName name="_12MonLightActualRevenue">'[1]12MonLights'!$M$4:$M$891</definedName>
    <definedName name="_12MonLightCalcRevenue">'[1]12MonLights'!$L$4:$L$891</definedName>
    <definedName name="_12MonLightKWH">'[1]12MonLights'!$G$4:$G$891</definedName>
    <definedName name="_12MonLightRevenueAdj">'[1]12MonLights'!$K$4:$K$891</definedName>
    <definedName name="_12MonLights_Base_Fuel">'[1]12MonLights'!$X$4:$X$891</definedName>
    <definedName name="_12MonLights_Revenue_BaseECR">'[2]12MonLights'!$AB$2:$AB$1069</definedName>
    <definedName name="_12MonLightsCount">'[1]12MonLights'!$E$4:$E$891</definedName>
    <definedName name="_12MonLightsCountAdj">'[1]12MonLights'!$F$4:$F$891</definedName>
    <definedName name="_12MonLightsECR">'[1]12MonLights'!$Q$4:$Q$891</definedName>
    <definedName name="_12MonLightsFAC">'[1]12MonLights'!$O$4:$O$891</definedName>
    <definedName name="_12MonLightsMSC">'[1]12MonLights'!$R$4:$R$891</definedName>
    <definedName name="_12MonLightsRateCategory">'[1]12MonLights'!$D$4:$D$891</definedName>
    <definedName name="_12MonLightsRateClass">'[1]12MonLights'!$C$4:$C$891</definedName>
    <definedName name="_12MonLightsRevMonth">'[1]12MonLights'!$B$4:$B$891</definedName>
    <definedName name="_12MonLightsTariffRateCategory">'[1]12MonLights'!$AC$4:$AC$891</definedName>
    <definedName name="_12MonLightsTotalRevenue">'[1]12MonLights'!$S$4:$S$891</definedName>
    <definedName name="_12MonPoles_RevenueAdj">'[1]12MonPoles'!$H$2:$H$145</definedName>
    <definedName name="_12MonPolesActualRevenue">'[1]12MonPoles'!$J$2:$J$145</definedName>
    <definedName name="_12MonPolesBaseRevenue">'[1]12MonPoles'!$I$2:$I$145</definedName>
    <definedName name="_12MonPolesCount">'[1]12MonPoles'!$E$2:$E$145</definedName>
    <definedName name="_12MonPolesRateCategory">'[1]12MonPoles'!$D$2:$D$145</definedName>
    <definedName name="_12MonPolesRateClass">'[1]12MonPoles'!$C$2:$C$145</definedName>
    <definedName name="_12MonPolesRevMonth">'[1]12MonPoles'!$B$2:$B$145</definedName>
    <definedName name="_12MonPolesTariffRateCategory">'[1]12MonPoles'!$V$2:$V$145</definedName>
    <definedName name="_12MonResults_Base_Fuel">'[1]12MonResults'!$AZ$4:$AZ$507</definedName>
    <definedName name="_12MonResults_CalcCustomerRev">'[1]12MonResults'!$AA$4:$AA$507</definedName>
    <definedName name="_12MonResults_CalcDemandRev">'[1]12MonResults'!$AK$4:$AK$507</definedName>
    <definedName name="_12MonResults_CalcEnergyRevenue">'[1]12MonResults'!$AB$4:$AB$507</definedName>
    <definedName name="_12MonResults_Demand_Meassured_Intermediate">'[1]12MonResults'!$N$4:$N$507</definedName>
    <definedName name="_12MonResults_Demand_Measured_Base">'[1]12MonResults'!$M$4:$M$507</definedName>
    <definedName name="_12MonResults_Demand_Measured_Peak">'[1]12MonResults'!$O$4:$O$507</definedName>
    <definedName name="_12MonResults_Measured_PS_Summer">'[1]12MonResults'!$L$4:$L$507</definedName>
    <definedName name="_12MonResults_Measured_PS_Winter">'[1]12MonResults'!$K$4:$K$507</definedName>
    <definedName name="_12MonResults_Minimum_B">'[1]12MonResults'!$P$4:$P$507</definedName>
    <definedName name="_12MonResults_Minimum_I">'[1]12MonResults'!$Q$4:$Q$507</definedName>
    <definedName name="_12MonResults_Minimum_P">'[1]12MonResults'!$R$4:$R$507</definedName>
    <definedName name="_12MonResults_RedundantCapacity">'[1]12MonResults'!$AH$4:$AH$507</definedName>
    <definedName name="_12MonResultsActual">'[1]12MonResults'!$AP$4:$AP$507</definedName>
    <definedName name="_12MonResultsCalc">'[1]12MonResults'!$AO$4:$AO$507</definedName>
    <definedName name="_12MonResultsContractCnt">'[1]12MonResults'!$E$4:$E$507</definedName>
    <definedName name="_12MonResultsContractCntAdj">'[1]12MonResults'!$F$4:$F$507</definedName>
    <definedName name="_12MonResultsCSR">'[1]12MonResults'!$AV$4:$AV$507</definedName>
    <definedName name="_12MonResultsCustomerRevenueAdj">'[1]12MonResults'!$AL$4:$AL$507</definedName>
    <definedName name="_12MonResultsDemandMinimum">'[1]12MonResults'!$AJ$4:$AJ$507</definedName>
    <definedName name="_12MonResultsDemandRevenueAdj">'[1]12MonResults'!$AN$4:$AN$507</definedName>
    <definedName name="_12MonResultsDSM">'[1]12MonResults'!$AS$4:$AS$507</definedName>
    <definedName name="_12MonResultsECR">'[1]12MonResults'!$AT$4:$AT$507</definedName>
    <definedName name="_12MonResultsFAC">'[1]12MonResults'!$AR$4:$AR$507</definedName>
    <definedName name="_12MonResultsKW_M">'[1]12MonResults'!#REF!</definedName>
    <definedName name="_12MonResultsKWH">'[1]12MonResults'!$J$4:$J$507</definedName>
    <definedName name="_12MonResultsKWH_P1">'[1]12MonResults'!$G$4:$G$507</definedName>
    <definedName name="_12MonResultsKWH_P2">'[1]12MonResults'!$H$4:$H$507</definedName>
    <definedName name="_12MonResultsKWH_P3">'[1]12MonResults'!$I$4:$I$507</definedName>
    <definedName name="_12MonResultsKWHRevenueAdj">'[1]12MonResults'!$AM$4:$AM$507</definedName>
    <definedName name="_12MonResultsMSC">'[1]12MonResults'!$AU$4:$AU$507</definedName>
    <definedName name="_12MonResultsPowerFactorRevenue">'[1]12MonResults'!$AI$4:$AI$507</definedName>
    <definedName name="_12MonResultsRateCategory">'[1]12MonResults'!$D$4:$D$507</definedName>
    <definedName name="_12MonResultsRateClass">'[1]12MonResults'!$C$4:$C$507</definedName>
    <definedName name="_12MonResultsRevMonth">'[1]12MonResults'!$B$4:$B$507</definedName>
    <definedName name="_12MonResultsTariffRateCategory">'[1]12MonResults'!$BG$4:$BG$507</definedName>
    <definedName name="_12MonResultsTariffRateClass">'[1]12MonResults'!$BH$4:$BH$507</definedName>
    <definedName name="_12MonResultsTotalRevenue">'[1]12MonResults'!$AW$4:$AW$507</definedName>
    <definedName name="_12MonthLights_3_Digit_Code">'[1]12MonLights'!$AE$4:$AE$891</definedName>
    <definedName name="_12MonthPolesTotalRevenue">'[1]12MonPoles'!$L$2:$L$145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CR_Base_Rate_Class">[1]ECRBaseResults!$C$4:$C$495</definedName>
    <definedName name="_ECR_Base_Revenues">[1]ECRBaseResults!$X$4:$X$495</definedName>
    <definedName name="_ECR_Lights_ECR_Base_Revenue">[1]ECRBaseLights!$I$4:$I$3099</definedName>
    <definedName name="_ECR_Lights_Rate_Class">[1]ECRBaseLights!$C$4:$C$3099</definedName>
    <definedName name="_ECRLights_RateClass">[1]ECRLights!$C$4:$C$3099</definedName>
    <definedName name="_ECRLights_Revenue">[1]ECRLights!$K$4:$K$3099</definedName>
    <definedName name="_ECRRollin_DemandMinRevenue">[1]ECRRollin!$AK$4:$AK$495</definedName>
    <definedName name="_ECRRollin_RateClass">[1]ECRRollin!$C$4:$C$495</definedName>
    <definedName name="_ECRRollin_Revenue">[1]ECRRollin!$AP$4:$AP$495</definedName>
    <definedName name="_FACLights_FACRevenue">[1]FACLights!$L$4:$L$3099</definedName>
    <definedName name="_FACLights_Revenue">[1]FACLights!$K$4:$K$3099</definedName>
    <definedName name="_FACResults_FACRollinRev">[1]FACResults!$AS$4:$AS$495</definedName>
    <definedName name="_FACResults_Revenue">[1]FACResults!$AP$4:$AP$495</definedName>
    <definedName name="_FACResults_RevMonth">[1]FACResults!$B$4:$B$495</definedName>
    <definedName name="_Fill" hidden="1">#REF!</definedName>
    <definedName name="_xlnm._FilterDatabase" localSheetId="5" hidden="1">'Sch M-2.3 (3)'!$C$8:$C$222</definedName>
    <definedName name="_Order1" hidden="1">0</definedName>
    <definedName name="_Order2" hidden="1">0</definedName>
    <definedName name="_SBR_Total_Revenue">[1]SBR!$R$2:$R$1668</definedName>
    <definedName name="a" hidden="1">#REF!</definedName>
    <definedName name="BNE_MESSAGES_HIDDEN" hidden="1">#REF!</definedName>
    <definedName name="DolUnitFactor">[3]ListsValues!$M$29</definedName>
    <definedName name="gdf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L_1022_Count">'[4]1022'!$D$3:$D$404</definedName>
    <definedName name="L_12MonLights_Count_OutOfPeriod">'[5]12MonLights'!$F$4:$F$1168</definedName>
    <definedName name="L_12MonLights_Count_Total">'[5]12MonLights'!$E$4:$E$1168</definedName>
    <definedName name="L_12MonLights_ECR">'[5]12MonLights'!$T$4:$T$1168</definedName>
    <definedName name="L_12MonLights_FAC">'[5]12MonLights'!$S$4:$S$1168</definedName>
    <definedName name="L_12MonLights_KWH_OutOfPeriod">'[5]12MonLights'!$H$4:$H$1168</definedName>
    <definedName name="L_12MonLights_KWH_Total">'[5]12MonLights'!$G$4:$G$1168</definedName>
    <definedName name="L_12MonLights_OST">'[5]12MonLights'!$U$4:$U$1168</definedName>
    <definedName name="L_12MonLights_RateClass">'[5]12MonLights'!$C$4:$C$1168</definedName>
    <definedName name="L_12MonLights_Revenue_Month">'[5]12MonLights'!$B$4:$B$1168</definedName>
    <definedName name="L_12MonLights_Revenue_Total_Base">'[5]12MonLights'!$Q$4:$Q$1168</definedName>
    <definedName name="L_12MonLights_SBR">'[5]12MonLights'!$W$4:$W$1168</definedName>
    <definedName name="L_12MonLightsTariffRateCategory">'[5]12MonLights'!$AF$4:$AF$1168</definedName>
    <definedName name="L_12MonPoles_Count">'[5]12MonPoles'!$E$2:$E$290</definedName>
    <definedName name="L_12MonPoles_RateCategory">'[5]12MonPoles'!$D$2:$D$290</definedName>
    <definedName name="L_12MonPoles_RateClass">'[5]12MonPoles'!$C$2:$C$290</definedName>
    <definedName name="L_12MonPoles_Revenue_Actual">'[5]12MonPoles'!$K$2:$K$290</definedName>
    <definedName name="L_12MonPoles_Revenue_Adj">'[5]12MonPoles'!$I$2:$I$290</definedName>
    <definedName name="L_12MonPoles_Revenue_Base">'[5]12MonPoles'!$H$2:$H$290</definedName>
    <definedName name="L_12MonPoles_Revenue_Month">'[5]12MonPoles'!$B$2:$B$290</definedName>
    <definedName name="L_12MonPoles_Revenue_Total_Calc">'[5]12MonPoles'!$J$2:$J$290</definedName>
    <definedName name="L_12MonResults_Contract_Cnt">'[6]12MonResults'!$E$4:$E$1013</definedName>
    <definedName name="L_12MonResults_Demand_Measured_Base">'[5]12MonResults'!$L$4:$L$1013</definedName>
    <definedName name="L_12MonResults_Demand_Measured_Inter">'[5]12MonResults'!$M$4:$M$1013</definedName>
    <definedName name="L_12MonResults_Demand_Measured_Peak">'[5]12MonResults'!$N$4:$N$1013</definedName>
    <definedName name="L_12MonResults_Demand_Minimum_Base">'[5]12MonResults'!$O$4:$O$1013</definedName>
    <definedName name="L_12MonResults_Demand_Minimum_Inter">'[5]12MonResults'!$P$4:$P$1013</definedName>
    <definedName name="L_12MonResults_Demand_Minimum_Peak">'[5]12MonResults'!$Q$4:$Q$1013</definedName>
    <definedName name="L_12MonResults_KWH_OutOfPeriod">'[5]12MonResults'!$K$4:$K$1013</definedName>
    <definedName name="L_12MonResults_KWH_P1">'[5]12MonResults'!$G$4:$G$1013</definedName>
    <definedName name="L_12MonResults_KWH_P3">'[5]12MonResults'!$I$4:$I$1013</definedName>
    <definedName name="L_12MonResults_KWH_Total">'[5]12MonResults'!$J$4:$J$1013</definedName>
    <definedName name="L_12MonResults_RateCategory">'[5]12MonResults'!$D$4:$D$1013</definedName>
    <definedName name="L_12MonResults_RateClass">'[6]12MonResults'!$C$4:$C$1013</definedName>
    <definedName name="L_12MonResults_Revenue_DSM">'[5]12MonResults'!$AP$4:$AP$1013</definedName>
    <definedName name="L_12MonResults_Revenue_ECR">'[4]12MonResults'!$AI$4:$AI$459</definedName>
    <definedName name="L_12MonResults_Revenue_ECR_G1">'[5]12MonResults'!$AQ$4:$AQ$1013</definedName>
    <definedName name="L_12MonResults_Revenue_ECR_G2">'[5]12MonResults'!$AT$4:$AT$1013</definedName>
    <definedName name="L_12MonResults_Revenue_FAC">'[5]12MonResults'!$AO$4:$AO$1013</definedName>
    <definedName name="L_12MonResults_Revenue_Month">'[5]12MonResults'!$B$4:$B$1013</definedName>
    <definedName name="L_12MonResults_Revenue_OST">'[5]12MonResults'!$AU$4:$AU$1013</definedName>
    <definedName name="L_12MonResults_Revenue_Total">'[6]12MonResults'!$AV$4:$AV$1013</definedName>
    <definedName name="L_12MonthLights_3_Digit_Code">'[5]12MonLights'!$AH$4:$AH$1156</definedName>
    <definedName name="L_LightingRates_FAC_Rate">[5]LightingRates!$H$1521:$H$3037</definedName>
    <definedName name="L_LightingRates_Tariff_Rate_Category">[5]LightingRates!$E$1521:$E$3037</definedName>
    <definedName name="L_LightingRates_UnitCharge">[5]LightingRates!$F$1521:$F$3037</definedName>
    <definedName name="L_Rates_BSC">[5]Rates!$F$4:$F$400</definedName>
    <definedName name="L_Rates_Demand_Base">[5]Rates!$Q$4:$Q$400</definedName>
    <definedName name="L_Rates_Demand_Intermediate">[5]Rates!$R$4:$R$400</definedName>
    <definedName name="L_Rates_Demand_Peak">[5]Rates!$S$4:$S$400</definedName>
    <definedName name="L_Rates_Energy">[5]Rates!$G$4:$G$400</definedName>
    <definedName name="L_Rates_Energy_Base_Fuel">[5]Rates!$L$4:$L$400</definedName>
    <definedName name="L_Rates_Energy_P2">[5]Rates!$H$4:$H$400</definedName>
    <definedName name="L_Rates_Energy_P3">[5]Rates!$I$4:$I$400</definedName>
    <definedName name="L_Rates_Tariff_Rate_Category">[5]Rates!$E$4:$E$400</definedName>
    <definedName name="L_SBR_KWH">[4]SBR!$E$2:$E$1407</definedName>
    <definedName name="Pal_Workbook_GUID" hidden="1">"T1JZEUQ3QVQ5BAVQPB29KMZ9"</definedName>
    <definedName name="_xlnm.Print_Area" localSheetId="0">Index!$A$1:$L$22</definedName>
    <definedName name="_xlnm.Print_Area" localSheetId="1">'Sch M-2.1'!$A$1:$F$37</definedName>
    <definedName name="_xlnm.Print_Area" localSheetId="2">'Sch M-2.2'!$A$1:$K$46</definedName>
    <definedName name="_xlnm.Print_Area" localSheetId="3">'Sch M-2.3 (1)'!$A$1:$W$64</definedName>
    <definedName name="_xlnm.Print_Area" localSheetId="4">'Sch M-2.3 (2)'!$A$1:$M$690</definedName>
    <definedName name="_xlnm.Print_Area" localSheetId="5">'Sch M-2.3 (3)'!$A$1:$J$224</definedName>
    <definedName name="_xlnm.Print_Titles" localSheetId="3">'Sch M-2.3 (1)'!$A:$A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62" l="1"/>
  <c r="J16" i="62"/>
  <c r="L323" i="53"/>
  <c r="L447" i="53" l="1"/>
  <c r="L444" i="53" l="1"/>
  <c r="M179" i="53" l="1"/>
  <c r="M170" i="53"/>
  <c r="M169" i="53"/>
  <c r="M151" i="53"/>
  <c r="M147" i="53"/>
  <c r="M143" i="53"/>
  <c r="J22" i="62" l="1"/>
  <c r="Q22" i="62"/>
  <c r="P22" i="62"/>
  <c r="J50" i="62"/>
  <c r="Q50" i="62"/>
  <c r="P50" i="62" l="1"/>
  <c r="E75" i="62" l="1"/>
  <c r="L173" i="53" l="1"/>
  <c r="M173" i="53" s="1"/>
  <c r="L445" i="53" l="1"/>
  <c r="L405" i="53"/>
  <c r="L369" i="53"/>
  <c r="L363" i="53"/>
  <c r="L610" i="53" s="1"/>
  <c r="L330" i="53"/>
  <c r="L324" i="53"/>
  <c r="L576" i="53" s="1"/>
  <c r="L322" i="53"/>
  <c r="N322" i="53" s="1"/>
  <c r="L291" i="53"/>
  <c r="L285" i="53"/>
  <c r="L290" i="53" s="1"/>
  <c r="L215" i="53"/>
  <c r="L206" i="53"/>
  <c r="L101" i="53"/>
  <c r="L68" i="53"/>
  <c r="L12" i="53" l="1"/>
  <c r="L55" i="53" s="1"/>
  <c r="L165" i="53" l="1"/>
  <c r="L161" i="53"/>
  <c r="M161" i="53" s="1"/>
  <c r="L157" i="53"/>
  <c r="M157" i="53" s="1"/>
  <c r="L152" i="53"/>
  <c r="L148" i="53"/>
  <c r="M148" i="53" s="1"/>
  <c r="L144" i="53"/>
  <c r="M144" i="53" s="1"/>
  <c r="I173" i="53"/>
  <c r="J172" i="53"/>
  <c r="H141" i="53"/>
  <c r="I141" i="53"/>
  <c r="J141" i="53" s="1"/>
  <c r="H143" i="53"/>
  <c r="I143" i="53"/>
  <c r="J143" i="53" s="1"/>
  <c r="H144" i="53"/>
  <c r="I144" i="53"/>
  <c r="J144" i="53" s="1"/>
  <c r="G145" i="53"/>
  <c r="H147" i="53"/>
  <c r="I147" i="53"/>
  <c r="H148" i="53"/>
  <c r="I148" i="53"/>
  <c r="J148" i="53" s="1"/>
  <c r="G149" i="53"/>
  <c r="H151" i="53"/>
  <c r="I151" i="53"/>
  <c r="J151" i="53" s="1"/>
  <c r="J153" i="53" s="1"/>
  <c r="H152" i="53"/>
  <c r="I152" i="53"/>
  <c r="J152" i="53" s="1"/>
  <c r="G153" i="53"/>
  <c r="H155" i="53"/>
  <c r="I155" i="53"/>
  <c r="J155" i="53" s="1"/>
  <c r="H157" i="53"/>
  <c r="I157" i="53"/>
  <c r="J157" i="53" s="1"/>
  <c r="H158" i="53"/>
  <c r="I158" i="53"/>
  <c r="J158" i="53" s="1"/>
  <c r="C49" i="89"/>
  <c r="L61" i="53"/>
  <c r="M61" i="53" s="1"/>
  <c r="M165" i="53" l="1"/>
  <c r="M152" i="53"/>
  <c r="L153" i="53"/>
  <c r="L149" i="53"/>
  <c r="L145" i="53"/>
  <c r="J147" i="53"/>
  <c r="J149" i="53" s="1"/>
  <c r="J173" i="53"/>
  <c r="H172" i="53"/>
  <c r="H173" i="53"/>
  <c r="J145" i="53"/>
  <c r="M55" i="53" l="1"/>
  <c r="L49" i="53"/>
  <c r="L366" i="53" l="1"/>
  <c r="L327" i="53"/>
  <c r="L253" i="53"/>
  <c r="L207" i="53"/>
  <c r="L211" i="53"/>
  <c r="L210" i="53"/>
  <c r="L102" i="53"/>
  <c r="L105" i="53"/>
  <c r="L106" i="53"/>
  <c r="L214" i="53" l="1"/>
  <c r="L212" i="53"/>
  <c r="L158" i="53"/>
  <c r="M158" i="53" s="1"/>
  <c r="L166" i="53"/>
  <c r="L162" i="53"/>
  <c r="M162" i="53" s="1"/>
  <c r="L107" i="53"/>
  <c r="L109" i="53"/>
  <c r="E52" i="89"/>
  <c r="C51" i="89"/>
  <c r="C50" i="89"/>
  <c r="E64" i="89"/>
  <c r="M166" i="53" l="1"/>
  <c r="L167" i="53"/>
  <c r="D52" i="89"/>
  <c r="C52" i="89"/>
  <c r="H55" i="52" l="1"/>
  <c r="M55" i="52" l="1"/>
  <c r="B28" i="89"/>
  <c r="C28" i="89" s="1"/>
  <c r="I369" i="53" l="1"/>
  <c r="I330" i="53"/>
  <c r="I291" i="53"/>
  <c r="I215" i="53"/>
  <c r="I253" i="53"/>
  <c r="J61" i="53"/>
  <c r="J59" i="53"/>
  <c r="J55" i="53"/>
  <c r="J53" i="53"/>
  <c r="G167" i="53"/>
  <c r="G163" i="53"/>
  <c r="G159" i="53"/>
  <c r="B13" i="88" l="1"/>
  <c r="D13" i="88" s="1"/>
  <c r="Q18" i="52"/>
  <c r="S18" i="52"/>
  <c r="P18" i="52"/>
  <c r="O18" i="52"/>
  <c r="K18" i="52"/>
  <c r="I18" i="52"/>
  <c r="H18" i="52"/>
  <c r="U19" i="52"/>
  <c r="M644" i="53"/>
  <c r="I166" i="53" l="1"/>
  <c r="J166" i="53" s="1"/>
  <c r="H166" i="53"/>
  <c r="I165" i="53"/>
  <c r="J165" i="53" s="1"/>
  <c r="J167" i="53" s="1"/>
  <c r="H165" i="53"/>
  <c r="I162" i="53"/>
  <c r="J162" i="53" s="1"/>
  <c r="H162" i="53"/>
  <c r="I161" i="53"/>
  <c r="H161" i="53"/>
  <c r="I170" i="53"/>
  <c r="I169" i="53"/>
  <c r="J169" i="53" s="1"/>
  <c r="H169" i="53"/>
  <c r="H170" i="53"/>
  <c r="O193" i="53"/>
  <c r="M187" i="53"/>
  <c r="M186" i="53"/>
  <c r="M185" i="53"/>
  <c r="M184" i="53"/>
  <c r="L643" i="53"/>
  <c r="L642" i="53"/>
  <c r="L487" i="53"/>
  <c r="L488" i="53"/>
  <c r="L489" i="53"/>
  <c r="L163" i="53" l="1"/>
  <c r="L159" i="53"/>
  <c r="J159" i="53"/>
  <c r="J161" i="53"/>
  <c r="J163" i="53" s="1"/>
  <c r="J170" i="53"/>
  <c r="J188" i="53"/>
  <c r="L172" i="53" l="1"/>
  <c r="M172" i="53" s="1"/>
  <c r="M188" i="53"/>
  <c r="R18" i="52"/>
  <c r="J18" i="52"/>
  <c r="M18" i="52" s="1"/>
  <c r="H175" i="53"/>
  <c r="H449" i="53" l="1"/>
  <c r="H450" i="53"/>
  <c r="G63" i="62"/>
  <c r="Q63" i="62" s="1"/>
  <c r="P63" i="62"/>
  <c r="G64" i="62"/>
  <c r="P64" i="62"/>
  <c r="I452" i="53"/>
  <c r="J452" i="53" s="1"/>
  <c r="P453" i="53"/>
  <c r="I453" i="53"/>
  <c r="J453" i="53" s="1"/>
  <c r="J449" i="53"/>
  <c r="J451" i="53"/>
  <c r="H452" i="53"/>
  <c r="H451" i="53"/>
  <c r="H453" i="53"/>
  <c r="Q194" i="62" l="1"/>
  <c r="I194" i="62" s="1"/>
  <c r="P194" i="62" s="1"/>
  <c r="Q193" i="62"/>
  <c r="I193" i="62" s="1"/>
  <c r="P193" i="62" s="1"/>
  <c r="Q64" i="62"/>
  <c r="L110" i="53"/>
  <c r="L16" i="53"/>
  <c r="G190" i="62" l="1"/>
  <c r="Q190" i="62" s="1"/>
  <c r="I190" i="62" s="1"/>
  <c r="P190" i="62" s="1"/>
  <c r="G191" i="62"/>
  <c r="Q191" i="62" s="1"/>
  <c r="I191" i="62" s="1"/>
  <c r="P191" i="62" s="1"/>
  <c r="I68" i="53" l="1"/>
  <c r="G74" i="62" l="1"/>
  <c r="G75" i="62" s="1"/>
  <c r="S51" i="52"/>
  <c r="R51" i="52"/>
  <c r="Q51" i="52"/>
  <c r="P51" i="52"/>
  <c r="O51" i="52"/>
  <c r="R35" i="52"/>
  <c r="I681" i="53" l="1"/>
  <c r="L681" i="53" s="1"/>
  <c r="I680" i="53"/>
  <c r="L680" i="53" s="1"/>
  <c r="J410" i="53"/>
  <c r="J411" i="53"/>
  <c r="J409" i="53"/>
  <c r="J371" i="53"/>
  <c r="J372" i="53"/>
  <c r="J370" i="53"/>
  <c r="M681" i="53" l="1"/>
  <c r="I110" i="53" l="1"/>
  <c r="I16" i="53"/>
  <c r="H214" i="62" l="1"/>
  <c r="P70" i="62"/>
  <c r="P69" i="62"/>
  <c r="P68" i="62"/>
  <c r="G20" i="62" l="1"/>
  <c r="P20" i="62"/>
  <c r="G13" i="62"/>
  <c r="P13" i="62"/>
  <c r="G11" i="62"/>
  <c r="Q11" i="62" s="1"/>
  <c r="P11" i="62"/>
  <c r="G17" i="62"/>
  <c r="P17" i="62"/>
  <c r="G12" i="62"/>
  <c r="P12" i="62"/>
  <c r="G38" i="62"/>
  <c r="P38" i="62"/>
  <c r="G42" i="62"/>
  <c r="P42" i="62"/>
  <c r="G46" i="62"/>
  <c r="Q46" i="62" s="1"/>
  <c r="P46" i="62"/>
  <c r="F67" i="62"/>
  <c r="P67" i="62"/>
  <c r="G89" i="62"/>
  <c r="G93" i="62"/>
  <c r="Q93" i="62" s="1"/>
  <c r="I93" i="62" s="1"/>
  <c r="P93" i="62" s="1"/>
  <c r="G97" i="62"/>
  <c r="Q97" i="62" s="1"/>
  <c r="I97" i="62" s="1"/>
  <c r="P97" i="62" s="1"/>
  <c r="G102" i="62"/>
  <c r="Q102" i="62" s="1"/>
  <c r="I102" i="62" s="1"/>
  <c r="P102" i="62" s="1"/>
  <c r="G119" i="62"/>
  <c r="Q119" i="62" s="1"/>
  <c r="I119" i="62" s="1"/>
  <c r="P119" i="62" s="1"/>
  <c r="G123" i="62"/>
  <c r="Q123" i="62" s="1"/>
  <c r="I123" i="62" s="1"/>
  <c r="P123" i="62" s="1"/>
  <c r="G129" i="62"/>
  <c r="G134" i="62"/>
  <c r="G140" i="62"/>
  <c r="G158" i="62"/>
  <c r="G162" i="62"/>
  <c r="Q162" i="62" s="1"/>
  <c r="I162" i="62" s="1"/>
  <c r="P162" i="62" s="1"/>
  <c r="G168" i="62"/>
  <c r="Q168" i="62" s="1"/>
  <c r="I168" i="62" s="1"/>
  <c r="P168" i="62" s="1"/>
  <c r="G173" i="62"/>
  <c r="G184" i="62"/>
  <c r="Q184" i="62" s="1"/>
  <c r="I184" i="62" s="1"/>
  <c r="P184" i="62" s="1"/>
  <c r="G188" i="62"/>
  <c r="G15" i="62"/>
  <c r="P15" i="62"/>
  <c r="G34" i="62"/>
  <c r="P34" i="62"/>
  <c r="G39" i="62"/>
  <c r="P39" i="62"/>
  <c r="G43" i="62"/>
  <c r="Q43" i="62" s="1"/>
  <c r="P43" i="62"/>
  <c r="G47" i="62"/>
  <c r="P47" i="62"/>
  <c r="G90" i="62"/>
  <c r="Q90" i="62" s="1"/>
  <c r="I90" i="62" s="1"/>
  <c r="P90" i="62" s="1"/>
  <c r="G94" i="62"/>
  <c r="Q94" i="62" s="1"/>
  <c r="I94" i="62" s="1"/>
  <c r="P94" i="62" s="1"/>
  <c r="G98" i="62"/>
  <c r="Q98" i="62" s="1"/>
  <c r="I98" i="62" s="1"/>
  <c r="P98" i="62" s="1"/>
  <c r="G104" i="62"/>
  <c r="Q104" i="62" s="1"/>
  <c r="I104" i="62" s="1"/>
  <c r="P104" i="62" s="1"/>
  <c r="G120" i="62"/>
  <c r="Q120" i="62" s="1"/>
  <c r="I120" i="62" s="1"/>
  <c r="P120" i="62" s="1"/>
  <c r="G124" i="62"/>
  <c r="G130" i="62"/>
  <c r="G137" i="62"/>
  <c r="G144" i="62"/>
  <c r="G159" i="62"/>
  <c r="Q159" i="62" s="1"/>
  <c r="I159" i="62" s="1"/>
  <c r="P159" i="62" s="1"/>
  <c r="G163" i="62"/>
  <c r="G169" i="62"/>
  <c r="Q169" i="62" s="1"/>
  <c r="I169" i="62" s="1"/>
  <c r="P169" i="62" s="1"/>
  <c r="G175" i="62"/>
  <c r="Q175" i="62" s="1"/>
  <c r="I175" i="62" s="1"/>
  <c r="P175" i="62" s="1"/>
  <c r="G181" i="62"/>
  <c r="G185" i="62"/>
  <c r="G19" i="62"/>
  <c r="P19" i="62"/>
  <c r="G14" i="62"/>
  <c r="Q14" i="62" s="1"/>
  <c r="P14" i="62"/>
  <c r="G36" i="62"/>
  <c r="P36" i="62"/>
  <c r="G40" i="62"/>
  <c r="P40" i="62"/>
  <c r="G44" i="62"/>
  <c r="P44" i="62"/>
  <c r="G48" i="62"/>
  <c r="Q48" i="62" s="1"/>
  <c r="P48" i="62"/>
  <c r="G91" i="62"/>
  <c r="Q91" i="62" s="1"/>
  <c r="I91" i="62" s="1"/>
  <c r="P91" i="62" s="1"/>
  <c r="G95" i="62"/>
  <c r="Q95" i="62" s="1"/>
  <c r="I95" i="62" s="1"/>
  <c r="P95" i="62" s="1"/>
  <c r="G99" i="62"/>
  <c r="G105" i="62"/>
  <c r="G121" i="62"/>
  <c r="G127" i="62"/>
  <c r="G131" i="62"/>
  <c r="Q131" i="62" s="1"/>
  <c r="I131" i="62" s="1"/>
  <c r="P131" i="62" s="1"/>
  <c r="G138" i="62"/>
  <c r="Q138" i="62" s="1"/>
  <c r="I138" i="62" s="1"/>
  <c r="P138" i="62" s="1"/>
  <c r="G145" i="62"/>
  <c r="Q145" i="62" s="1"/>
  <c r="I145" i="62" s="1"/>
  <c r="P145" i="62" s="1"/>
  <c r="G160" i="62"/>
  <c r="Q160" i="62" s="1"/>
  <c r="I160" i="62" s="1"/>
  <c r="P160" i="62" s="1"/>
  <c r="G166" i="62"/>
  <c r="G170" i="62"/>
  <c r="G176" i="62"/>
  <c r="G182" i="62"/>
  <c r="G186" i="62"/>
  <c r="Q186" i="62" s="1"/>
  <c r="I186" i="62" s="1"/>
  <c r="P186" i="62" s="1"/>
  <c r="G18" i="62"/>
  <c r="P18" i="62"/>
  <c r="G37" i="62"/>
  <c r="P37" i="62"/>
  <c r="G41" i="62"/>
  <c r="P41" i="62"/>
  <c r="G45" i="62"/>
  <c r="Q45" i="62" s="1"/>
  <c r="P45" i="62"/>
  <c r="G49" i="62"/>
  <c r="Q49" i="62" s="1"/>
  <c r="P49" i="62"/>
  <c r="G92" i="62"/>
  <c r="Q92" i="62" s="1"/>
  <c r="I92" i="62" s="1"/>
  <c r="P92" i="62" s="1"/>
  <c r="G96" i="62"/>
  <c r="Q96" i="62" s="1"/>
  <c r="I96" i="62" s="1"/>
  <c r="P96" i="62" s="1"/>
  <c r="G101" i="62"/>
  <c r="G106" i="62"/>
  <c r="G122" i="62"/>
  <c r="Q122" i="62" s="1"/>
  <c r="I122" i="62" s="1"/>
  <c r="P122" i="62" s="1"/>
  <c r="G128" i="62"/>
  <c r="Q128" i="62" s="1"/>
  <c r="I128" i="62" s="1"/>
  <c r="P128" i="62" s="1"/>
  <c r="G132" i="62"/>
  <c r="Q132" i="62" s="1"/>
  <c r="I132" i="62" s="1"/>
  <c r="P132" i="62" s="1"/>
  <c r="G139" i="62"/>
  <c r="Q139" i="62" s="1"/>
  <c r="I139" i="62" s="1"/>
  <c r="P139" i="62" s="1"/>
  <c r="G146" i="62"/>
  <c r="Q146" i="62" s="1"/>
  <c r="I146" i="62" s="1"/>
  <c r="P146" i="62" s="1"/>
  <c r="G161" i="62"/>
  <c r="G167" i="62"/>
  <c r="G171" i="62"/>
  <c r="G177" i="62"/>
  <c r="Q177" i="62" s="1"/>
  <c r="I177" i="62" s="1"/>
  <c r="P177" i="62" s="1"/>
  <c r="G183" i="62"/>
  <c r="Q183" i="62" s="1"/>
  <c r="I183" i="62" s="1"/>
  <c r="P183" i="62" s="1"/>
  <c r="G187" i="62"/>
  <c r="Q187" i="62" s="1"/>
  <c r="I187" i="62" s="1"/>
  <c r="P187" i="62" s="1"/>
  <c r="G68" i="62"/>
  <c r="F68" i="62"/>
  <c r="G69" i="62"/>
  <c r="F69" i="62"/>
  <c r="G70" i="62"/>
  <c r="F70" i="62"/>
  <c r="G67" i="62"/>
  <c r="Q44" i="62"/>
  <c r="Q34" i="62"/>
  <c r="Q89" i="62"/>
  <c r="I89" i="62" s="1"/>
  <c r="P89" i="62" s="1"/>
  <c r="Q99" i="62"/>
  <c r="I99" i="62" s="1"/>
  <c r="P99" i="62" s="1"/>
  <c r="Q105" i="62"/>
  <c r="I105" i="62" s="1"/>
  <c r="P105" i="62" s="1"/>
  <c r="Q121" i="62"/>
  <c r="I121" i="62" s="1"/>
  <c r="P121" i="62" s="1"/>
  <c r="Q127" i="62"/>
  <c r="I127" i="62" s="1"/>
  <c r="P127" i="62" s="1"/>
  <c r="Q166" i="62"/>
  <c r="I166" i="62" s="1"/>
  <c r="P166" i="62" s="1"/>
  <c r="Q170" i="62"/>
  <c r="I170" i="62" s="1"/>
  <c r="P170" i="62" s="1"/>
  <c r="Q176" i="62"/>
  <c r="I176" i="62" s="1"/>
  <c r="P176" i="62" s="1"/>
  <c r="Q182" i="62"/>
  <c r="I182" i="62" s="1"/>
  <c r="P182" i="62" s="1"/>
  <c r="Q101" i="62"/>
  <c r="I101" i="62" s="1"/>
  <c r="P101" i="62" s="1"/>
  <c r="Q106" i="62"/>
  <c r="I106" i="62" s="1"/>
  <c r="P106" i="62" s="1"/>
  <c r="Q161" i="62"/>
  <c r="I161" i="62" s="1"/>
  <c r="P161" i="62" s="1"/>
  <c r="Q167" i="62"/>
  <c r="I167" i="62" s="1"/>
  <c r="P167" i="62" s="1"/>
  <c r="Q171" i="62"/>
  <c r="I171" i="62" s="1"/>
  <c r="P171" i="62" s="1"/>
  <c r="Q129" i="62"/>
  <c r="I129" i="62" s="1"/>
  <c r="P129" i="62" s="1"/>
  <c r="Q134" i="62"/>
  <c r="I134" i="62" s="1"/>
  <c r="P134" i="62" s="1"/>
  <c r="Q140" i="62"/>
  <c r="I140" i="62" s="1"/>
  <c r="P140" i="62" s="1"/>
  <c r="Q158" i="62"/>
  <c r="I158" i="62" s="1"/>
  <c r="P158" i="62" s="1"/>
  <c r="Q173" i="62"/>
  <c r="I173" i="62" s="1"/>
  <c r="P173" i="62" s="1"/>
  <c r="Q188" i="62"/>
  <c r="I188" i="62" s="1"/>
  <c r="P188" i="62" s="1"/>
  <c r="Q47" i="62"/>
  <c r="Q124" i="62"/>
  <c r="I124" i="62" s="1"/>
  <c r="P124" i="62" s="1"/>
  <c r="Q130" i="62"/>
  <c r="I130" i="62" s="1"/>
  <c r="P130" i="62" s="1"/>
  <c r="Q137" i="62"/>
  <c r="I137" i="62" s="1"/>
  <c r="P137" i="62" s="1"/>
  <c r="Q144" i="62"/>
  <c r="I144" i="62" s="1"/>
  <c r="P144" i="62" s="1"/>
  <c r="Q163" i="62"/>
  <c r="I163" i="62" s="1"/>
  <c r="P163" i="62" s="1"/>
  <c r="Q181" i="62"/>
  <c r="I181" i="62" s="1"/>
  <c r="P181" i="62" s="1"/>
  <c r="Q185" i="62"/>
  <c r="I185" i="62" s="1"/>
  <c r="P185" i="62" s="1"/>
  <c r="G178" i="62"/>
  <c r="Q70" i="62" l="1"/>
  <c r="Q67" i="62"/>
  <c r="Q68" i="62"/>
  <c r="Q69" i="62"/>
  <c r="Q178" i="62"/>
  <c r="I178" i="62" s="1"/>
  <c r="P178" i="62" s="1"/>
  <c r="H681" i="53" l="1"/>
  <c r="H626" i="53"/>
  <c r="P448" i="53" l="1"/>
  <c r="P444" i="53"/>
  <c r="I446" i="53"/>
  <c r="I447" i="53"/>
  <c r="L446" i="53" l="1"/>
  <c r="J681" i="53"/>
  <c r="H680" i="53"/>
  <c r="H683" i="53" s="1"/>
  <c r="E42" i="88" l="1"/>
  <c r="C51" i="52"/>
  <c r="J680" i="53"/>
  <c r="J683" i="53" s="1"/>
  <c r="B42" i="88"/>
  <c r="N51" i="52" l="1"/>
  <c r="T51" i="52" s="1"/>
  <c r="M450" i="53" l="1"/>
  <c r="J450" i="53"/>
  <c r="I67" i="53" l="1"/>
  <c r="I211" i="53"/>
  <c r="I101" i="53"/>
  <c r="I206" i="53"/>
  <c r="I106" i="53"/>
  <c r="L509" i="53"/>
  <c r="L486" i="53"/>
  <c r="L485" i="53"/>
  <c r="L541" i="53"/>
  <c r="L404" i="53"/>
  <c r="L362" i="53"/>
  <c r="M409" i="53"/>
  <c r="I252" i="53"/>
  <c r="L48" i="53" l="1"/>
  <c r="L50" i="53" s="1"/>
  <c r="L326" i="53"/>
  <c r="L361" i="53"/>
  <c r="P250" i="53"/>
  <c r="L248" i="53" s="1"/>
  <c r="P285" i="53"/>
  <c r="L204" i="53"/>
  <c r="L53" i="53"/>
  <c r="L209" i="53"/>
  <c r="P327" i="53"/>
  <c r="L247" i="53"/>
  <c r="L368" i="53"/>
  <c r="L608" i="53"/>
  <c r="G62" i="53"/>
  <c r="L449" i="53"/>
  <c r="P11" i="53"/>
  <c r="I214" i="53"/>
  <c r="P288" i="53"/>
  <c r="L286" i="53" s="1"/>
  <c r="P575" i="53"/>
  <c r="N609" i="53"/>
  <c r="L609" i="53" s="1"/>
  <c r="P247" i="53"/>
  <c r="L246" i="53"/>
  <c r="P408" i="53"/>
  <c r="L406" i="53" s="1"/>
  <c r="L56" i="53"/>
  <c r="M53" i="53"/>
  <c r="P362" i="53"/>
  <c r="P366" i="53"/>
  <c r="L364" i="53" s="1"/>
  <c r="L252" i="53"/>
  <c r="L284" i="53"/>
  <c r="M370" i="53"/>
  <c r="R363" i="53"/>
  <c r="L451" i="53" s="1"/>
  <c r="P404" i="53"/>
  <c r="L403" i="53"/>
  <c r="P323" i="53"/>
  <c r="L13" i="53"/>
  <c r="G207" i="53"/>
  <c r="G102" i="53"/>
  <c r="G212" i="53"/>
  <c r="G13" i="53"/>
  <c r="I290" i="53"/>
  <c r="G290" i="53"/>
  <c r="G107" i="53"/>
  <c r="G56" i="53"/>
  <c r="G50" i="53"/>
  <c r="G15" i="53"/>
  <c r="I368" i="53"/>
  <c r="I329" i="53"/>
  <c r="I209" i="53"/>
  <c r="I609" i="53"/>
  <c r="I104" i="53"/>
  <c r="I510" i="53"/>
  <c r="I10" i="53"/>
  <c r="L10" i="53" s="1"/>
  <c r="I287" i="53"/>
  <c r="I365" i="53"/>
  <c r="I364" i="53"/>
  <c r="I406" i="53"/>
  <c r="G368" i="53"/>
  <c r="G252" i="53"/>
  <c r="I325" i="53"/>
  <c r="I542" i="53"/>
  <c r="I100" i="53"/>
  <c r="I102" i="53" s="1"/>
  <c r="I248" i="53"/>
  <c r="I105" i="53"/>
  <c r="G329" i="53"/>
  <c r="I286" i="53"/>
  <c r="I407" i="53"/>
  <c r="M411" i="53" s="1"/>
  <c r="I575" i="53"/>
  <c r="I249" i="53"/>
  <c r="I99" i="53"/>
  <c r="I326" i="53"/>
  <c r="I205" i="53"/>
  <c r="I210" i="53"/>
  <c r="I12" i="53"/>
  <c r="I48" i="53"/>
  <c r="I11" i="53"/>
  <c r="I58" i="53"/>
  <c r="I60" i="53"/>
  <c r="I49" i="53"/>
  <c r="I54" i="53"/>
  <c r="I52" i="53"/>
  <c r="N10" i="53" l="1"/>
  <c r="N13" i="53"/>
  <c r="L443" i="53"/>
  <c r="M449" i="53"/>
  <c r="N449" i="53"/>
  <c r="L607" i="53"/>
  <c r="L573" i="53"/>
  <c r="M410" i="53"/>
  <c r="M371" i="53"/>
  <c r="I56" i="53"/>
  <c r="L15" i="53"/>
  <c r="M372" i="53"/>
  <c r="R365" i="53"/>
  <c r="L453" i="53" s="1"/>
  <c r="M451" i="53"/>
  <c r="R364" i="53"/>
  <c r="L452" i="53" s="1"/>
  <c r="I13" i="53"/>
  <c r="J175" i="53"/>
  <c r="I62" i="53"/>
  <c r="I212" i="53"/>
  <c r="I207" i="53"/>
  <c r="I107" i="53"/>
  <c r="I50" i="53"/>
  <c r="I15" i="53"/>
  <c r="I109" i="53"/>
  <c r="M452" i="53" l="1"/>
  <c r="M453" i="53"/>
  <c r="C62" i="52" l="1"/>
  <c r="H62" i="52" s="1"/>
  <c r="M62" i="52" s="1"/>
  <c r="I42" i="88" l="1"/>
  <c r="F42" i="88"/>
  <c r="K42" i="88" s="1"/>
  <c r="C33" i="89" l="1"/>
  <c r="N62" i="52" s="1"/>
  <c r="T62" i="52" s="1"/>
  <c r="Q42" i="62" l="1"/>
  <c r="Q41" i="62"/>
  <c r="Q40" i="62"/>
  <c r="R7" i="62"/>
  <c r="R194" i="62" l="1"/>
  <c r="R193" i="62"/>
  <c r="R63" i="62"/>
  <c r="R22" i="62"/>
  <c r="R50" i="62"/>
  <c r="R64" i="62"/>
  <c r="R190" i="62"/>
  <c r="R191" i="62"/>
  <c r="R48" i="62"/>
  <c r="R70" i="62"/>
  <c r="R96" i="62"/>
  <c r="R106" i="62"/>
  <c r="R128" i="62"/>
  <c r="R139" i="62"/>
  <c r="R161" i="62"/>
  <c r="R171" i="62"/>
  <c r="R183" i="62"/>
  <c r="R46" i="62"/>
  <c r="R90" i="62"/>
  <c r="R98" i="62"/>
  <c r="R120" i="62"/>
  <c r="R130" i="62"/>
  <c r="R144" i="62"/>
  <c r="R163" i="62"/>
  <c r="R175" i="62"/>
  <c r="R185" i="62"/>
  <c r="R89" i="62"/>
  <c r="R91" i="62"/>
  <c r="R99" i="62"/>
  <c r="R121" i="62"/>
  <c r="R131" i="62"/>
  <c r="R145" i="62"/>
  <c r="R166" i="62"/>
  <c r="R176" i="62"/>
  <c r="R186" i="62"/>
  <c r="R45" i="62"/>
  <c r="R93" i="62"/>
  <c r="R123" i="62"/>
  <c r="R134" i="62"/>
  <c r="R158" i="62"/>
  <c r="R168" i="62"/>
  <c r="R184" i="62"/>
  <c r="R47" i="62"/>
  <c r="R92" i="62"/>
  <c r="R101" i="62"/>
  <c r="R122" i="62"/>
  <c r="R132" i="62"/>
  <c r="R146" i="62"/>
  <c r="R167" i="62"/>
  <c r="R177" i="62"/>
  <c r="R187" i="62"/>
  <c r="R68" i="62"/>
  <c r="R94" i="62"/>
  <c r="R104" i="62"/>
  <c r="R124" i="62"/>
  <c r="R137" i="62"/>
  <c r="R159" i="62"/>
  <c r="R169" i="62"/>
  <c r="R181" i="62"/>
  <c r="R102" i="62"/>
  <c r="R69" i="62"/>
  <c r="R95" i="62"/>
  <c r="R105" i="62"/>
  <c r="R127" i="62"/>
  <c r="R138" i="62"/>
  <c r="R160" i="62"/>
  <c r="R170" i="62"/>
  <c r="R182" i="62"/>
  <c r="R67" i="62"/>
  <c r="R49" i="62"/>
  <c r="R119" i="62"/>
  <c r="R129" i="62"/>
  <c r="R140" i="62"/>
  <c r="R162" i="62"/>
  <c r="R173" i="62"/>
  <c r="R188" i="62"/>
  <c r="R97" i="62"/>
  <c r="R178" i="62"/>
  <c r="R42" i="62"/>
  <c r="R34" i="62"/>
  <c r="R11" i="62"/>
  <c r="R40" i="62"/>
  <c r="R44" i="62"/>
  <c r="R43" i="62"/>
  <c r="R41" i="62"/>
  <c r="N607" i="53"/>
  <c r="N443" i="53"/>
  <c r="N361" i="53"/>
  <c r="N284" i="53"/>
  <c r="N246" i="53"/>
  <c r="E33" i="89" l="1"/>
  <c r="M680" i="53" l="1"/>
  <c r="M683" i="53" s="1"/>
  <c r="B24" i="89" l="1"/>
  <c r="C24" i="89"/>
  <c r="H42" i="88"/>
  <c r="J42" i="88" s="1"/>
  <c r="M42" i="88" s="1"/>
  <c r="G24" i="89" l="1"/>
  <c r="D24" i="89"/>
  <c r="H51" i="52"/>
  <c r="M51" i="52" s="1"/>
  <c r="E24" i="89" l="1"/>
  <c r="M24" i="89"/>
  <c r="R17" i="62" l="1"/>
  <c r="R18" i="62"/>
  <c r="R19" i="62"/>
  <c r="R20" i="62"/>
  <c r="R15" i="62"/>
  <c r="D33" i="89" l="1"/>
  <c r="V62" i="52" l="1"/>
  <c r="W62" i="52" s="1"/>
  <c r="Q36" i="62"/>
  <c r="Q37" i="62"/>
  <c r="Q38" i="62"/>
  <c r="R14" i="62"/>
  <c r="R39" i="62"/>
  <c r="Q39" i="62"/>
  <c r="R36" i="62"/>
  <c r="R38" i="62"/>
  <c r="R37" i="62"/>
  <c r="E489" i="53" l="1"/>
  <c r="N406" i="53" l="1"/>
  <c r="O364" i="53"/>
  <c r="N248" i="53"/>
  <c r="N286" i="53"/>
  <c r="Q13" i="62" l="1"/>
  <c r="Q12" i="62"/>
  <c r="R13" i="62" l="1"/>
  <c r="R12" i="62"/>
  <c r="M489" i="53" l="1"/>
  <c r="H56" i="52" l="1"/>
  <c r="H57" i="52"/>
  <c r="H58" i="52"/>
  <c r="B31" i="89" l="1"/>
  <c r="C31" i="89" s="1"/>
  <c r="M58" i="52"/>
  <c r="M57" i="52"/>
  <c r="B30" i="89"/>
  <c r="C30" i="89" s="1"/>
  <c r="D30" i="89" s="1"/>
  <c r="B29" i="89"/>
  <c r="C29" i="89" s="1"/>
  <c r="D29" i="89" s="1"/>
  <c r="E29" i="89" s="1"/>
  <c r="M56" i="52"/>
  <c r="D31" i="89"/>
  <c r="E31" i="89" s="1"/>
  <c r="D28" i="89"/>
  <c r="D40" i="89" l="1"/>
  <c r="D41" i="89" s="1"/>
  <c r="D42" i="89" s="1"/>
  <c r="E28" i="89"/>
  <c r="E30" i="89"/>
  <c r="V56" i="52"/>
  <c r="V58" i="52"/>
  <c r="V57" i="52"/>
  <c r="V55" i="52"/>
  <c r="D45" i="89" l="1"/>
  <c r="E37" i="52" l="1"/>
  <c r="N58" i="52" l="1"/>
  <c r="T58" i="52" s="1"/>
  <c r="W58" i="52" s="1"/>
  <c r="N57" i="52"/>
  <c r="T57" i="52" s="1"/>
  <c r="W57" i="52" s="1"/>
  <c r="N56" i="52"/>
  <c r="N55" i="52"/>
  <c r="T55" i="52" s="1"/>
  <c r="W55" i="52" s="1"/>
  <c r="T56" i="52" l="1"/>
  <c r="W56" i="52" s="1"/>
  <c r="L47" i="52" l="1"/>
  <c r="H68" i="62"/>
  <c r="J68" i="62"/>
  <c r="H67" i="62"/>
  <c r="J67" i="62"/>
  <c r="H69" i="62"/>
  <c r="J69" i="62"/>
  <c r="H70" i="62"/>
  <c r="J70" i="62"/>
  <c r="L49" i="52" l="1"/>
  <c r="L53" i="52" s="1"/>
  <c r="L60" i="52" s="1"/>
  <c r="L64" i="52" s="1"/>
  <c r="J214" i="62" l="1"/>
  <c r="M256" i="53" l="1"/>
  <c r="H177" i="53" l="1"/>
  <c r="H182" i="53" s="1"/>
  <c r="H190" i="53" s="1"/>
  <c r="E13" i="88" s="1"/>
  <c r="B10" i="89" l="1"/>
  <c r="F13" i="88"/>
  <c r="M176" i="53" l="1"/>
  <c r="J177" i="53"/>
  <c r="J182" i="53" s="1"/>
  <c r="J190" i="53" l="1"/>
  <c r="O192" i="53" s="1"/>
  <c r="N18" i="52"/>
  <c r="T18" i="52" s="1"/>
  <c r="W18" i="52" s="1"/>
  <c r="I13" i="88" l="1"/>
  <c r="J13" i="88" s="1"/>
  <c r="M13" i="88" l="1"/>
  <c r="K13" i="88"/>
  <c r="M522" i="53" l="1"/>
  <c r="M218" i="53" l="1"/>
  <c r="M545" i="53"/>
  <c r="M113" i="53"/>
  <c r="M614" i="53"/>
  <c r="M71" i="53"/>
  <c r="M492" i="53"/>
  <c r="M294" i="53"/>
  <c r="H685" i="53" l="1"/>
  <c r="H687" i="53" s="1"/>
  <c r="P37" i="52"/>
  <c r="N204" i="53" l="1"/>
  <c r="M19" i="53"/>
  <c r="M375" i="53"/>
  <c r="M456" i="53"/>
  <c r="M333" i="53"/>
  <c r="M579" i="53"/>
  <c r="M513" i="53"/>
  <c r="M415" i="53"/>
  <c r="N209" i="53" l="1"/>
  <c r="M30" i="88" l="1"/>
  <c r="E10" i="89" l="1"/>
  <c r="L26" i="89" l="1"/>
  <c r="L47" i="53" l="1"/>
  <c r="L574" i="53" l="1"/>
  <c r="L329" i="53"/>
  <c r="J205" i="62" l="1"/>
  <c r="D31" i="52" l="1"/>
  <c r="O31" i="52" s="1"/>
  <c r="E31" i="52"/>
  <c r="P31" i="52" s="1"/>
  <c r="G31" i="52"/>
  <c r="S31" i="52" s="1"/>
  <c r="M423" i="53"/>
  <c r="M424" i="53"/>
  <c r="M426" i="53"/>
  <c r="H609" i="53" l="1"/>
  <c r="J609" i="53"/>
  <c r="M609" i="53"/>
  <c r="J419" i="53"/>
  <c r="K31" i="52" s="1"/>
  <c r="F31" i="52"/>
  <c r="M425" i="53"/>
  <c r="Q31" i="52"/>
  <c r="J610" i="53"/>
  <c r="H610" i="53"/>
  <c r="M610" i="53"/>
  <c r="M647" i="53"/>
  <c r="M684" i="53" l="1"/>
  <c r="M685" i="53" s="1"/>
  <c r="J685" i="53"/>
  <c r="J687" i="53" s="1"/>
  <c r="M687" i="53" l="1"/>
  <c r="M689" i="53"/>
  <c r="R42" i="52"/>
  <c r="M617" i="53" l="1"/>
  <c r="J626" i="53"/>
  <c r="M626" i="53" s="1"/>
  <c r="M690" i="53"/>
  <c r="V51" i="52"/>
  <c r="W51" i="52" s="1"/>
  <c r="G42" i="88"/>
  <c r="M110" i="53" l="1"/>
  <c r="J110" i="53"/>
  <c r="H110" i="53"/>
  <c r="M121" i="53"/>
  <c r="O35" i="52"/>
  <c r="E33" i="52"/>
  <c r="P33" i="52" s="1"/>
  <c r="G23" i="52"/>
  <c r="G27" i="52"/>
  <c r="D23" i="52"/>
  <c r="G41" i="52"/>
  <c r="D39" i="52"/>
  <c r="O39" i="52" s="1"/>
  <c r="G14" i="52"/>
  <c r="S14" i="52" s="1"/>
  <c r="G33" i="52"/>
  <c r="S33" i="52" s="1"/>
  <c r="D24" i="52"/>
  <c r="O24" i="52" s="1"/>
  <c r="G21" i="52"/>
  <c r="S21" i="52" s="1"/>
  <c r="E28" i="52"/>
  <c r="P28" i="52" s="1"/>
  <c r="G24" i="52"/>
  <c r="S24" i="52" s="1"/>
  <c r="D33" i="52"/>
  <c r="O33" i="52" s="1"/>
  <c r="D14" i="52"/>
  <c r="O14" i="52" s="1"/>
  <c r="G37" i="52"/>
  <c r="S37" i="52" s="1"/>
  <c r="D28" i="52"/>
  <c r="O28" i="52" s="1"/>
  <c r="D17" i="52"/>
  <c r="D37" i="52"/>
  <c r="O37" i="52" s="1"/>
  <c r="G39" i="52"/>
  <c r="S39" i="52" s="1"/>
  <c r="G28" i="52"/>
  <c r="S28" i="52" s="1"/>
  <c r="D21" i="52"/>
  <c r="O21" i="52" s="1"/>
  <c r="D41" i="52"/>
  <c r="G13" i="52"/>
  <c r="G17" i="52"/>
  <c r="D27" i="52"/>
  <c r="D13" i="52"/>
  <c r="E39" i="52"/>
  <c r="P39" i="52" s="1"/>
  <c r="Q17" i="52"/>
  <c r="Q19" i="52" s="1"/>
  <c r="M123" i="53"/>
  <c r="M267" i="53"/>
  <c r="M264" i="53"/>
  <c r="M384" i="53"/>
  <c r="M625" i="53"/>
  <c r="M229" i="53"/>
  <c r="M468" i="53"/>
  <c r="G42" i="52"/>
  <c r="S42" i="52" s="1"/>
  <c r="M226" i="53"/>
  <c r="P35" i="52"/>
  <c r="M587" i="53"/>
  <c r="M623" i="53"/>
  <c r="M553" i="53"/>
  <c r="F42" i="52"/>
  <c r="M82" i="53"/>
  <c r="Q35" i="52"/>
  <c r="M305" i="53"/>
  <c r="M344" i="53"/>
  <c r="M465" i="53"/>
  <c r="D42" i="52"/>
  <c r="O42" i="52" s="1"/>
  <c r="M386" i="53"/>
  <c r="H104" i="53"/>
  <c r="J104" i="53" s="1"/>
  <c r="C40" i="88"/>
  <c r="M30" i="53"/>
  <c r="M521" i="53"/>
  <c r="M590" i="53"/>
  <c r="M556" i="53"/>
  <c r="M383" i="53"/>
  <c r="M622" i="53"/>
  <c r="M27" i="53"/>
  <c r="M302" i="53"/>
  <c r="H209" i="53"/>
  <c r="J209" i="53" s="1"/>
  <c r="M466" i="53"/>
  <c r="M79" i="53"/>
  <c r="M341" i="53"/>
  <c r="M524" i="53"/>
  <c r="S35" i="52"/>
  <c r="M554" i="53"/>
  <c r="E42" i="52"/>
  <c r="P42" i="52" s="1"/>
  <c r="M124" i="53"/>
  <c r="E488" i="53"/>
  <c r="M488" i="53" s="1"/>
  <c r="E487" i="53"/>
  <c r="M487" i="53" s="1"/>
  <c r="E486" i="53"/>
  <c r="M486" i="53" s="1"/>
  <c r="H330" i="53" l="1"/>
  <c r="J330" i="53" s="1"/>
  <c r="M330" i="53"/>
  <c r="M288" i="53"/>
  <c r="H288" i="53"/>
  <c r="H253" i="53"/>
  <c r="J253" i="53"/>
  <c r="M253" i="53"/>
  <c r="O27" i="52"/>
  <c r="O29" i="52" s="1"/>
  <c r="D29" i="52"/>
  <c r="E23" i="52"/>
  <c r="J265" i="53"/>
  <c r="M265" i="53" s="1"/>
  <c r="M589" i="53"/>
  <c r="Q41" i="52"/>
  <c r="H366" i="53"/>
  <c r="M366" i="53"/>
  <c r="E485" i="53"/>
  <c r="M485" i="53" s="1"/>
  <c r="M491" i="53" s="1"/>
  <c r="M493" i="53" s="1"/>
  <c r="M495" i="53" s="1"/>
  <c r="J491" i="53"/>
  <c r="J493" i="53" s="1"/>
  <c r="J495" i="53" s="1"/>
  <c r="M385" i="53"/>
  <c r="Q28" i="52"/>
  <c r="H573" i="53"/>
  <c r="B36" i="88"/>
  <c r="B38" i="88" s="1"/>
  <c r="J573" i="53"/>
  <c r="M573" i="53"/>
  <c r="M582" i="53"/>
  <c r="J591" i="53"/>
  <c r="I41" i="52"/>
  <c r="I43" i="52" s="1"/>
  <c r="H591" i="53"/>
  <c r="J41" i="52" s="1"/>
  <c r="J43" i="52" s="1"/>
  <c r="B37" i="88"/>
  <c r="D37" i="88" s="1"/>
  <c r="M607" i="53"/>
  <c r="J607" i="53"/>
  <c r="H607" i="53"/>
  <c r="M322" i="53"/>
  <c r="B22" i="88"/>
  <c r="J322" i="53"/>
  <c r="H322" i="53"/>
  <c r="J369" i="53"/>
  <c r="H369" i="53"/>
  <c r="M369" i="53"/>
  <c r="H407" i="53"/>
  <c r="M407" i="53"/>
  <c r="O407" i="53" s="1"/>
  <c r="J407" i="53"/>
  <c r="H510" i="53"/>
  <c r="C32" i="88"/>
  <c r="D32" i="88" s="1"/>
  <c r="M510" i="53"/>
  <c r="J510" i="53"/>
  <c r="H204" i="53"/>
  <c r="M204" i="53"/>
  <c r="B16" i="88"/>
  <c r="M81" i="53"/>
  <c r="Q14" i="52"/>
  <c r="C16" i="88"/>
  <c r="D16" i="88" s="1"/>
  <c r="H206" i="53"/>
  <c r="J206" i="53" s="1"/>
  <c r="H205" i="53"/>
  <c r="J205" i="53"/>
  <c r="M206" i="53"/>
  <c r="M205" i="53"/>
  <c r="M266" i="53"/>
  <c r="Q23" i="52"/>
  <c r="J342" i="53"/>
  <c r="M342" i="53" s="1"/>
  <c r="E27" i="52"/>
  <c r="F23" i="52"/>
  <c r="J260" i="53"/>
  <c r="K23" i="52" s="1"/>
  <c r="F27" i="52"/>
  <c r="J337" i="53"/>
  <c r="K27" i="52" s="1"/>
  <c r="J661" i="53"/>
  <c r="E45" i="52"/>
  <c r="P45" i="52" s="1"/>
  <c r="H653" i="53"/>
  <c r="O23" i="52"/>
  <c r="O25" i="52" s="1"/>
  <c r="D25" i="52"/>
  <c r="J368" i="53"/>
  <c r="H368" i="53"/>
  <c r="M368" i="53"/>
  <c r="J525" i="53"/>
  <c r="M516" i="53"/>
  <c r="C28" i="88"/>
  <c r="H444" i="53"/>
  <c r="J444" i="53"/>
  <c r="M444" i="53"/>
  <c r="F39" i="52"/>
  <c r="J549" i="53"/>
  <c r="K39" i="52" s="1"/>
  <c r="B32" i="88"/>
  <c r="H509" i="53"/>
  <c r="J509" i="53"/>
  <c r="J512" i="53" s="1"/>
  <c r="J514" i="53" s="1"/>
  <c r="M509" i="53"/>
  <c r="M512" i="53" s="1"/>
  <c r="M514" i="53" s="1"/>
  <c r="J329" i="53"/>
  <c r="H329" i="53"/>
  <c r="M329" i="53"/>
  <c r="M16" i="53"/>
  <c r="H16" i="53"/>
  <c r="J16" i="53"/>
  <c r="M624" i="53"/>
  <c r="Q42" i="52"/>
  <c r="S17" i="52"/>
  <c r="S19" i="52" s="1"/>
  <c r="G19" i="52"/>
  <c r="J588" i="53"/>
  <c r="M588" i="53" s="1"/>
  <c r="E41" i="52"/>
  <c r="H252" i="53"/>
  <c r="M252" i="53"/>
  <c r="J252" i="53"/>
  <c r="H362" i="53"/>
  <c r="C23" i="88"/>
  <c r="J362" i="53"/>
  <c r="M362" i="53"/>
  <c r="H284" i="53"/>
  <c r="B19" i="88"/>
  <c r="J284" i="53"/>
  <c r="M284" i="53"/>
  <c r="H65" i="53"/>
  <c r="J65" i="53"/>
  <c r="M447" i="53"/>
  <c r="J447" i="53"/>
  <c r="H447" i="53"/>
  <c r="J364" i="53"/>
  <c r="M364" i="53"/>
  <c r="N364" i="53" s="1"/>
  <c r="H364" i="53"/>
  <c r="M361" i="53"/>
  <c r="H361" i="53"/>
  <c r="J361" i="53"/>
  <c r="B23" i="88"/>
  <c r="H643" i="53"/>
  <c r="J643" i="53"/>
  <c r="M643" i="53"/>
  <c r="H286" i="53"/>
  <c r="J286" i="53"/>
  <c r="M286" i="53"/>
  <c r="J541" i="53"/>
  <c r="M541" i="53"/>
  <c r="H541" i="53"/>
  <c r="B34" i="88"/>
  <c r="Q13" i="52"/>
  <c r="Q15" i="52" s="1"/>
  <c r="M29" i="53"/>
  <c r="M575" i="53"/>
  <c r="N575" i="53" s="1"/>
  <c r="H575" i="53"/>
  <c r="J575" i="53"/>
  <c r="O13" i="52"/>
  <c r="O15" i="52" s="1"/>
  <c r="D15" i="52"/>
  <c r="S27" i="52"/>
  <c r="G29" i="52"/>
  <c r="S29" i="52" s="1"/>
  <c r="J290" i="53"/>
  <c r="H290" i="53"/>
  <c r="M290" i="53"/>
  <c r="I37" i="52"/>
  <c r="H525" i="53"/>
  <c r="J37" i="52" s="1"/>
  <c r="H664" i="53"/>
  <c r="I45" i="52"/>
  <c r="I37" i="88"/>
  <c r="F37" i="88"/>
  <c r="K37" i="88" s="1"/>
  <c r="M651" i="53"/>
  <c r="J664" i="53"/>
  <c r="H325" i="53"/>
  <c r="J325" i="53"/>
  <c r="M325" i="53"/>
  <c r="O17" i="52"/>
  <c r="O19" i="52" s="1"/>
  <c r="D19" i="52"/>
  <c r="J49" i="53"/>
  <c r="J48" i="53"/>
  <c r="H48" i="53"/>
  <c r="M49" i="53"/>
  <c r="H49" i="53"/>
  <c r="M48" i="53"/>
  <c r="C9" i="88"/>
  <c r="H99" i="53"/>
  <c r="B12" i="88"/>
  <c r="B14" i="88" s="1"/>
  <c r="M215" i="53"/>
  <c r="J215" i="53"/>
  <c r="H215" i="53"/>
  <c r="J542" i="53"/>
  <c r="H542" i="53"/>
  <c r="C34" i="88"/>
  <c r="D34" i="88" s="1"/>
  <c r="M542" i="53"/>
  <c r="F17" i="52"/>
  <c r="F19" i="52" s="1"/>
  <c r="J117" i="53"/>
  <c r="K17" i="52" s="1"/>
  <c r="K19" i="52" s="1"/>
  <c r="J58" i="53"/>
  <c r="H58" i="53"/>
  <c r="H60" i="53"/>
  <c r="J60" i="53"/>
  <c r="H445" i="53"/>
  <c r="M445" i="53"/>
  <c r="J445" i="53"/>
  <c r="M304" i="53"/>
  <c r="Q24" i="52"/>
  <c r="C18" i="88"/>
  <c r="H247" i="53"/>
  <c r="M247" i="53"/>
  <c r="J247" i="53"/>
  <c r="J105" i="53"/>
  <c r="H106" i="53"/>
  <c r="J106" i="53"/>
  <c r="M106" i="53"/>
  <c r="H105" i="53"/>
  <c r="M105" i="53"/>
  <c r="H576" i="53"/>
  <c r="J576" i="53"/>
  <c r="M576" i="53"/>
  <c r="N576" i="53" s="1"/>
  <c r="H654" i="53"/>
  <c r="J662" i="53"/>
  <c r="F45" i="52"/>
  <c r="J227" i="53"/>
  <c r="M227" i="53" s="1"/>
  <c r="E21" i="52"/>
  <c r="P21" i="52" s="1"/>
  <c r="F41" i="52"/>
  <c r="F43" i="52" s="1"/>
  <c r="J583" i="53"/>
  <c r="K41" i="52" s="1"/>
  <c r="K43" i="52" s="1"/>
  <c r="S41" i="52"/>
  <c r="G43" i="52"/>
  <c r="S43" i="52" s="1"/>
  <c r="E17" i="52"/>
  <c r="J122" i="53"/>
  <c r="M122" i="53" s="1"/>
  <c r="M12" i="53"/>
  <c r="J12" i="53"/>
  <c r="J11" i="53"/>
  <c r="H11" i="53"/>
  <c r="M11" i="53"/>
  <c r="H12" i="53"/>
  <c r="C8" i="88"/>
  <c r="M406" i="53"/>
  <c r="J406" i="53"/>
  <c r="H406" i="53"/>
  <c r="H491" i="53"/>
  <c r="H493" i="53" s="1"/>
  <c r="H495" i="53" s="1"/>
  <c r="C35" i="52" s="1"/>
  <c r="H323" i="53"/>
  <c r="C22" i="88"/>
  <c r="J323" i="53"/>
  <c r="M323" i="53"/>
  <c r="H443" i="53"/>
  <c r="B28" i="88"/>
  <c r="M443" i="53"/>
  <c r="J443" i="53"/>
  <c r="Q37" i="52"/>
  <c r="M523" i="53"/>
  <c r="J210" i="53"/>
  <c r="H211" i="53"/>
  <c r="M211" i="53"/>
  <c r="J211" i="53"/>
  <c r="M210" i="53"/>
  <c r="H210" i="53"/>
  <c r="J326" i="53"/>
  <c r="H326" i="53"/>
  <c r="M326" i="53"/>
  <c r="M555" i="53"/>
  <c r="Q39" i="52"/>
  <c r="H404" i="53"/>
  <c r="J404" i="53"/>
  <c r="M404" i="53"/>
  <c r="C26" i="88"/>
  <c r="S13" i="52"/>
  <c r="G15" i="52"/>
  <c r="J660" i="53"/>
  <c r="D45" i="52"/>
  <c r="O45" i="52" s="1"/>
  <c r="H652" i="53"/>
  <c r="F13" i="52"/>
  <c r="J23" i="53"/>
  <c r="K13" i="52" s="1"/>
  <c r="J10" i="53"/>
  <c r="H10" i="53"/>
  <c r="H18" i="53" s="1"/>
  <c r="H20" i="53" s="1"/>
  <c r="H25" i="53" s="1"/>
  <c r="B8" i="88"/>
  <c r="M10" i="53"/>
  <c r="M18" i="53" s="1"/>
  <c r="H109" i="53"/>
  <c r="M109" i="53"/>
  <c r="J109" i="53"/>
  <c r="H52" i="53"/>
  <c r="H54" i="53"/>
  <c r="J52" i="53"/>
  <c r="P53" i="53" s="1"/>
  <c r="L65" i="53" s="1"/>
  <c r="J54" i="53"/>
  <c r="M446" i="53"/>
  <c r="J446" i="53"/>
  <c r="H446" i="53"/>
  <c r="H405" i="53"/>
  <c r="M405" i="53"/>
  <c r="J405" i="53"/>
  <c r="M365" i="53"/>
  <c r="H365" i="53"/>
  <c r="J365" i="53"/>
  <c r="J248" i="53"/>
  <c r="H248" i="53"/>
  <c r="M248" i="53"/>
  <c r="H608" i="53"/>
  <c r="M608" i="53"/>
  <c r="J608" i="53"/>
  <c r="Q21" i="52"/>
  <c r="M228" i="53"/>
  <c r="M68" i="53"/>
  <c r="J68" i="53"/>
  <c r="H68" i="53"/>
  <c r="M250" i="53"/>
  <c r="H250" i="53"/>
  <c r="I39" i="52"/>
  <c r="H557" i="53"/>
  <c r="F28" i="52"/>
  <c r="J379" i="53"/>
  <c r="K28" i="52" s="1"/>
  <c r="O41" i="52"/>
  <c r="O43" i="52" s="1"/>
  <c r="D43" i="52"/>
  <c r="J28" i="53"/>
  <c r="M28" i="53" s="1"/>
  <c r="E13" i="52"/>
  <c r="H655" i="53"/>
  <c r="J663" i="53"/>
  <c r="G45" i="52"/>
  <c r="S45" i="52" s="1"/>
  <c r="F37" i="52"/>
  <c r="J517" i="53"/>
  <c r="K37" i="52" s="1"/>
  <c r="H15" i="53"/>
  <c r="M15" i="53"/>
  <c r="J15" i="53"/>
  <c r="H47" i="53"/>
  <c r="B9" i="88"/>
  <c r="J47" i="53"/>
  <c r="J70" i="53" s="1"/>
  <c r="J72" i="53" s="1"/>
  <c r="J77" i="53" s="1"/>
  <c r="M47" i="53"/>
  <c r="H64" i="53"/>
  <c r="J64" i="53"/>
  <c r="M327" i="53"/>
  <c r="H327" i="53"/>
  <c r="J249" i="53"/>
  <c r="M249" i="53"/>
  <c r="H249" i="53"/>
  <c r="H363" i="53"/>
  <c r="M363" i="53"/>
  <c r="J363" i="53"/>
  <c r="M101" i="53"/>
  <c r="C12" i="88"/>
  <c r="M100" i="53"/>
  <c r="J100" i="53"/>
  <c r="H101" i="53"/>
  <c r="J101" i="53" s="1"/>
  <c r="H100" i="53"/>
  <c r="I23" i="52"/>
  <c r="H268" i="53"/>
  <c r="J80" i="53"/>
  <c r="M80" i="53" s="1"/>
  <c r="E14" i="52"/>
  <c r="P14" i="52" s="1"/>
  <c r="S23" i="52"/>
  <c r="G25" i="52"/>
  <c r="S25" i="52" s="1"/>
  <c r="Q33" i="52"/>
  <c r="M467" i="53"/>
  <c r="C36" i="88"/>
  <c r="J574" i="53"/>
  <c r="H574" i="53"/>
  <c r="M574" i="53"/>
  <c r="H291" i="53"/>
  <c r="J291" i="53"/>
  <c r="M291" i="53"/>
  <c r="Q27" i="52"/>
  <c r="Q29" i="52" s="1"/>
  <c r="M343" i="53"/>
  <c r="H287" i="53"/>
  <c r="J287" i="53"/>
  <c r="M287" i="53"/>
  <c r="B26" i="88"/>
  <c r="M403" i="53"/>
  <c r="M414" i="53" s="1"/>
  <c r="M416" i="53" s="1"/>
  <c r="H403" i="53"/>
  <c r="H414" i="53" s="1"/>
  <c r="H416" i="53" s="1"/>
  <c r="H421" i="53" s="1"/>
  <c r="J403" i="53"/>
  <c r="H642" i="53"/>
  <c r="H646" i="53" s="1"/>
  <c r="H648" i="53" s="1"/>
  <c r="H657" i="53" s="1"/>
  <c r="H666" i="53" s="1"/>
  <c r="M642" i="53"/>
  <c r="M646" i="53" s="1"/>
  <c r="M648" i="53" s="1"/>
  <c r="J642" i="53"/>
  <c r="J646" i="53" s="1"/>
  <c r="B40" i="88"/>
  <c r="D40" i="88" s="1"/>
  <c r="M324" i="53"/>
  <c r="J324" i="53"/>
  <c r="H324" i="53"/>
  <c r="H285" i="53"/>
  <c r="C19" i="88"/>
  <c r="D19" i="88" s="1"/>
  <c r="J285" i="53"/>
  <c r="M285" i="53"/>
  <c r="J246" i="53"/>
  <c r="J255" i="53" s="1"/>
  <c r="J257" i="53" s="1"/>
  <c r="J262" i="53" s="1"/>
  <c r="H246" i="53"/>
  <c r="H255" i="53" s="1"/>
  <c r="H257" i="53" s="1"/>
  <c r="H262" i="53" s="1"/>
  <c r="H270" i="53" s="1"/>
  <c r="B18" i="88"/>
  <c r="B20" i="88" s="1"/>
  <c r="M246" i="53"/>
  <c r="M255" i="53" s="1"/>
  <c r="M257" i="53" s="1"/>
  <c r="J557" i="53"/>
  <c r="M548" i="53"/>
  <c r="F21" i="52"/>
  <c r="J222" i="53"/>
  <c r="K21" i="52" s="1"/>
  <c r="F24" i="52"/>
  <c r="J298" i="53"/>
  <c r="K24" i="52" s="1"/>
  <c r="J303" i="53"/>
  <c r="M303" i="53" s="1"/>
  <c r="E24" i="52"/>
  <c r="P24" i="52" s="1"/>
  <c r="F14" i="52"/>
  <c r="J75" i="53"/>
  <c r="K14" i="52" s="1"/>
  <c r="H67" i="53"/>
  <c r="J67" i="53"/>
  <c r="F33" i="52"/>
  <c r="J461" i="53"/>
  <c r="K33" i="52" s="1"/>
  <c r="J214" i="53"/>
  <c r="H214" i="53"/>
  <c r="M214" i="53"/>
  <c r="H306" i="53" l="1"/>
  <c r="I24" i="52"/>
  <c r="I25" i="52" s="1"/>
  <c r="E18" i="88"/>
  <c r="C23" i="52"/>
  <c r="P13" i="52"/>
  <c r="P15" i="52" s="1"/>
  <c r="E15" i="52"/>
  <c r="E40" i="88"/>
  <c r="C45" i="52"/>
  <c r="H45" i="52" s="1"/>
  <c r="M45" i="52" s="1"/>
  <c r="C38" i="88"/>
  <c r="D38" i="88" s="1"/>
  <c r="D36" i="88"/>
  <c r="O405" i="53"/>
  <c r="K15" i="52"/>
  <c r="D26" i="88"/>
  <c r="M221" i="53"/>
  <c r="J230" i="53"/>
  <c r="J45" i="52"/>
  <c r="H469" i="53"/>
  <c r="I33" i="52"/>
  <c r="M544" i="53"/>
  <c r="M546" i="53" s="1"/>
  <c r="M551" i="53" s="1"/>
  <c r="M559" i="53" s="1"/>
  <c r="D28" i="88"/>
  <c r="F29" i="52"/>
  <c r="N573" i="53"/>
  <c r="M578" i="53"/>
  <c r="M580" i="53" s="1"/>
  <c r="M585" i="53" s="1"/>
  <c r="M116" i="53"/>
  <c r="J125" i="53"/>
  <c r="Q43" i="52"/>
  <c r="M557" i="53"/>
  <c r="R39" i="52"/>
  <c r="J414" i="53"/>
  <c r="J416" i="53" s="1"/>
  <c r="J421" i="53" s="1"/>
  <c r="N363" i="53"/>
  <c r="F15" i="52"/>
  <c r="D22" i="88"/>
  <c r="C24" i="88"/>
  <c r="I28" i="52"/>
  <c r="H387" i="53"/>
  <c r="I21" i="52"/>
  <c r="H230" i="53"/>
  <c r="J21" i="52" s="1"/>
  <c r="J544" i="53"/>
  <c r="J546" i="53" s="1"/>
  <c r="J551" i="53" s="1"/>
  <c r="J374" i="53"/>
  <c r="J376" i="53" s="1"/>
  <c r="J381" i="53" s="1"/>
  <c r="H293" i="53"/>
  <c r="H295" i="53" s="1"/>
  <c r="H300" i="53" s="1"/>
  <c r="H308" i="53" s="1"/>
  <c r="P41" i="52"/>
  <c r="P43" i="52" s="1"/>
  <c r="E43" i="52"/>
  <c r="K25" i="52"/>
  <c r="H613" i="53"/>
  <c r="H615" i="53" s="1"/>
  <c r="H620" i="53" s="1"/>
  <c r="H628" i="53" s="1"/>
  <c r="J578" i="53"/>
  <c r="J580" i="53" s="1"/>
  <c r="J585" i="53" s="1"/>
  <c r="I13" i="52"/>
  <c r="H31" i="53"/>
  <c r="Q58" i="53"/>
  <c r="L59" i="53" s="1"/>
  <c r="M378" i="53"/>
  <c r="J387" i="53"/>
  <c r="M22" i="53"/>
  <c r="J31" i="53"/>
  <c r="H374" i="53"/>
  <c r="H376" i="53" s="1"/>
  <c r="H381" i="53" s="1"/>
  <c r="H389" i="53" s="1"/>
  <c r="N362" i="53"/>
  <c r="F25" i="52"/>
  <c r="P206" i="53"/>
  <c r="P207" i="53" s="1"/>
  <c r="M209" i="53" s="1"/>
  <c r="M217" i="53" s="1"/>
  <c r="M219" i="53" s="1"/>
  <c r="M224" i="53" s="1"/>
  <c r="J204" i="53"/>
  <c r="J217" i="53" s="1"/>
  <c r="J219" i="53" s="1"/>
  <c r="J224" i="53" s="1"/>
  <c r="H217" i="53"/>
  <c r="H219" i="53" s="1"/>
  <c r="H224" i="53" s="1"/>
  <c r="J613" i="53"/>
  <c r="P23" i="52"/>
  <c r="P25" i="52" s="1"/>
  <c r="E25" i="52"/>
  <c r="M74" i="53"/>
  <c r="J83" i="53"/>
  <c r="J306" i="53"/>
  <c r="M297" i="53"/>
  <c r="N19" i="53"/>
  <c r="N20" i="53" s="1"/>
  <c r="M20" i="53"/>
  <c r="M25" i="53" s="1"/>
  <c r="J455" i="53"/>
  <c r="J457" i="53" s="1"/>
  <c r="J463" i="53" s="1"/>
  <c r="E30" i="88"/>
  <c r="H35" i="52"/>
  <c r="M35" i="52" s="1"/>
  <c r="M374" i="53"/>
  <c r="M376" i="53" s="1"/>
  <c r="M381" i="53" s="1"/>
  <c r="P27" i="52"/>
  <c r="P29" i="52" s="1"/>
  <c r="E29" i="52"/>
  <c r="M613" i="53"/>
  <c r="M615" i="53" s="1"/>
  <c r="M620" i="53" s="1"/>
  <c r="M628" i="53" s="1"/>
  <c r="H578" i="53"/>
  <c r="H580" i="53" s="1"/>
  <c r="H585" i="53" s="1"/>
  <c r="H593" i="53" s="1"/>
  <c r="D18" i="88"/>
  <c r="C20" i="88"/>
  <c r="D20" i="88" s="1"/>
  <c r="H345" i="53"/>
  <c r="J27" i="52" s="1"/>
  <c r="I27" i="52"/>
  <c r="I29" i="52" s="1"/>
  <c r="D23" i="88"/>
  <c r="J268" i="53"/>
  <c r="M259" i="53"/>
  <c r="M262" i="53" s="1"/>
  <c r="I31" i="52"/>
  <c r="H427" i="53"/>
  <c r="J31" i="52" s="1"/>
  <c r="M591" i="53"/>
  <c r="R41" i="52"/>
  <c r="R43" i="52" s="1"/>
  <c r="N14" i="52"/>
  <c r="J85" i="53"/>
  <c r="Z14" i="52" s="1"/>
  <c r="B10" i="88"/>
  <c r="M660" i="53"/>
  <c r="M652" i="53" s="1"/>
  <c r="M657" i="53" s="1"/>
  <c r="M666" i="53" s="1"/>
  <c r="J652" i="53"/>
  <c r="M455" i="53"/>
  <c r="M457" i="53" s="1"/>
  <c r="M463" i="53" s="1"/>
  <c r="N23" i="52"/>
  <c r="J270" i="53"/>
  <c r="Z23" i="52" s="1"/>
  <c r="N574" i="53"/>
  <c r="M663" i="53"/>
  <c r="M655" i="53" s="1"/>
  <c r="J655" i="53"/>
  <c r="J39" i="52"/>
  <c r="H125" i="53"/>
  <c r="J17" i="52" s="1"/>
  <c r="J19" i="52" s="1"/>
  <c r="I17" i="52"/>
  <c r="I19" i="52" s="1"/>
  <c r="M65" i="53"/>
  <c r="H33" i="53"/>
  <c r="S15" i="52"/>
  <c r="C10" i="88"/>
  <c r="D10" i="88" s="1"/>
  <c r="D8" i="88"/>
  <c r="P101" i="53"/>
  <c r="P102" i="53" s="1"/>
  <c r="J99" i="53"/>
  <c r="J112" i="53" s="1"/>
  <c r="J114" i="53" s="1"/>
  <c r="J119" i="53" s="1"/>
  <c r="H112" i="53"/>
  <c r="H114" i="53" s="1"/>
  <c r="H119" i="53" s="1"/>
  <c r="M336" i="53"/>
  <c r="J345" i="53"/>
  <c r="M460" i="53"/>
  <c r="J469" i="53"/>
  <c r="H332" i="53"/>
  <c r="H334" i="53" s="1"/>
  <c r="H339" i="53" s="1"/>
  <c r="H347" i="53" s="1"/>
  <c r="H83" i="53"/>
  <c r="J14" i="52" s="1"/>
  <c r="I14" i="52"/>
  <c r="I15" i="52" s="1"/>
  <c r="M418" i="53"/>
  <c r="M421" i="53" s="1"/>
  <c r="J427" i="53"/>
  <c r="J648" i="53"/>
  <c r="D12" i="88"/>
  <c r="D14" i="88" s="1"/>
  <c r="C14" i="88"/>
  <c r="H70" i="53"/>
  <c r="H72" i="53" s="1"/>
  <c r="H77" i="53" s="1"/>
  <c r="H85" i="53" s="1"/>
  <c r="N365" i="53"/>
  <c r="J18" i="53"/>
  <c r="J20" i="53" s="1"/>
  <c r="J25" i="53" s="1"/>
  <c r="M332" i="53"/>
  <c r="M334" i="53" s="1"/>
  <c r="H455" i="53"/>
  <c r="H457" i="53" s="1"/>
  <c r="H463" i="53" s="1"/>
  <c r="H471" i="53" s="1"/>
  <c r="O406" i="53"/>
  <c r="E19" i="52"/>
  <c r="P17" i="52"/>
  <c r="P19" i="52" s="1"/>
  <c r="Q45" i="52"/>
  <c r="J654" i="53"/>
  <c r="M662" i="53"/>
  <c r="M654" i="53" s="1"/>
  <c r="D9" i="88"/>
  <c r="M664" i="53"/>
  <c r="R45" i="52"/>
  <c r="J37" i="88"/>
  <c r="M37" i="88" s="1"/>
  <c r="M293" i="53"/>
  <c r="M295" i="53" s="1"/>
  <c r="M300" i="53" s="1"/>
  <c r="M519" i="53"/>
  <c r="M525" i="53"/>
  <c r="R37" i="52"/>
  <c r="J653" i="53"/>
  <c r="M661" i="53"/>
  <c r="M653" i="53" s="1"/>
  <c r="Q25" i="52"/>
  <c r="H512" i="53"/>
  <c r="H514" i="53" s="1"/>
  <c r="H519" i="53" s="1"/>
  <c r="H527" i="53" s="1"/>
  <c r="J332" i="53"/>
  <c r="J334" i="53" s="1"/>
  <c r="J339" i="53" s="1"/>
  <c r="N35" i="52"/>
  <c r="T35" i="52" s="1"/>
  <c r="Z35" i="52"/>
  <c r="AA35" i="52" s="1"/>
  <c r="N323" i="53"/>
  <c r="H544" i="53"/>
  <c r="H546" i="53" s="1"/>
  <c r="H551" i="53" s="1"/>
  <c r="H559" i="53" s="1"/>
  <c r="J293" i="53"/>
  <c r="J295" i="53" s="1"/>
  <c r="J300" i="53" s="1"/>
  <c r="J519" i="53"/>
  <c r="K29" i="52"/>
  <c r="B24" i="88"/>
  <c r="H30" i="88"/>
  <c r="C18" i="89" s="1"/>
  <c r="M497" i="53"/>
  <c r="H40" i="88" l="1"/>
  <c r="N33" i="52"/>
  <c r="J471" i="53"/>
  <c r="Z33" i="52" s="1"/>
  <c r="M469" i="53"/>
  <c r="R33" i="52"/>
  <c r="H127" i="53"/>
  <c r="E8" i="88"/>
  <c r="C13" i="52"/>
  <c r="C41" i="52"/>
  <c r="E36" i="88"/>
  <c r="M33" i="53"/>
  <c r="R14" i="52"/>
  <c r="M83" i="53"/>
  <c r="N21" i="52"/>
  <c r="J232" i="53"/>
  <c r="Z21" i="52" s="1"/>
  <c r="R13" i="52"/>
  <c r="R15" i="52" s="1"/>
  <c r="M31" i="53"/>
  <c r="E37" i="88"/>
  <c r="B22" i="89" s="1"/>
  <c r="C42" i="52"/>
  <c r="H42" i="52" s="1"/>
  <c r="M42" i="52" s="1"/>
  <c r="H23" i="52"/>
  <c r="F18" i="88"/>
  <c r="B12" i="89"/>
  <c r="H37" i="88"/>
  <c r="C22" i="89" s="1"/>
  <c r="D22" i="89" s="1"/>
  <c r="M22" i="89" s="1"/>
  <c r="E32" i="88"/>
  <c r="C37" i="52"/>
  <c r="H37" i="52" s="1"/>
  <c r="M37" i="52" s="1"/>
  <c r="J657" i="53"/>
  <c r="L99" i="53"/>
  <c r="L104" i="53"/>
  <c r="R28" i="52"/>
  <c r="M387" i="53"/>
  <c r="J28" i="52"/>
  <c r="J29" i="52" s="1"/>
  <c r="F40" i="88"/>
  <c r="B23" i="89"/>
  <c r="E28" i="88"/>
  <c r="C33" i="52"/>
  <c r="H33" i="52" s="1"/>
  <c r="M389" i="53"/>
  <c r="E34" i="88"/>
  <c r="C39" i="52"/>
  <c r="H39" i="52" s="1"/>
  <c r="M39" i="52" s="1"/>
  <c r="N27" i="52"/>
  <c r="J347" i="53"/>
  <c r="Z27" i="52" s="1"/>
  <c r="N13" i="52"/>
  <c r="J33" i="53"/>
  <c r="Z13" i="52" s="1"/>
  <c r="N17" i="52"/>
  <c r="J127" i="53"/>
  <c r="Z17" i="52" s="1"/>
  <c r="C14" i="52"/>
  <c r="H14" i="52" s="1"/>
  <c r="M14" i="52" s="1"/>
  <c r="E9" i="88"/>
  <c r="M427" i="53"/>
  <c r="M429" i="53" s="1"/>
  <c r="R31" i="52"/>
  <c r="N31" i="52"/>
  <c r="T31" i="52" s="1"/>
  <c r="J429" i="53"/>
  <c r="Z31" i="52" s="1"/>
  <c r="R17" i="52"/>
  <c r="R19" i="52" s="1"/>
  <c r="M125" i="53"/>
  <c r="H34" i="88"/>
  <c r="J24" i="52"/>
  <c r="E22" i="88"/>
  <c r="C27" i="52"/>
  <c r="N24" i="52"/>
  <c r="J308" i="53"/>
  <c r="Z24" i="52" s="1"/>
  <c r="M268" i="53"/>
  <c r="M270" i="53" s="1"/>
  <c r="R23" i="52"/>
  <c r="M59" i="53"/>
  <c r="L62" i="53"/>
  <c r="D24" i="88"/>
  <c r="M527" i="53"/>
  <c r="AA23" i="52"/>
  <c r="T14" i="52"/>
  <c r="AA14" i="52" s="1"/>
  <c r="J13" i="52"/>
  <c r="J15" i="52" s="1"/>
  <c r="C24" i="52"/>
  <c r="H24" i="52" s="1"/>
  <c r="E19" i="88"/>
  <c r="E20" i="88" s="1"/>
  <c r="F20" i="88" s="1"/>
  <c r="M593" i="53"/>
  <c r="J33" i="52"/>
  <c r="N37" i="52"/>
  <c r="T37" i="52" s="1"/>
  <c r="J527" i="53"/>
  <c r="Z37" i="52" s="1"/>
  <c r="AA37" i="52" s="1"/>
  <c r="M471" i="53"/>
  <c r="M339" i="53"/>
  <c r="M347" i="53" s="1"/>
  <c r="G30" i="88"/>
  <c r="V35" i="52"/>
  <c r="W35" i="52" s="1"/>
  <c r="M498" i="53"/>
  <c r="M345" i="53"/>
  <c r="R27" i="52"/>
  <c r="R29" i="52" s="1"/>
  <c r="T23" i="52"/>
  <c r="N25" i="52"/>
  <c r="H429" i="53"/>
  <c r="F30" i="88"/>
  <c r="B18" i="89"/>
  <c r="D18" i="89" s="1"/>
  <c r="M18" i="89" s="1"/>
  <c r="M306" i="53"/>
  <c r="M308" i="53" s="1"/>
  <c r="R24" i="52"/>
  <c r="R25" i="52" s="1"/>
  <c r="J615" i="53"/>
  <c r="J620" i="53" s="1"/>
  <c r="N28" i="52"/>
  <c r="T28" i="52" s="1"/>
  <c r="J389" i="53"/>
  <c r="Z28" i="52" s="1"/>
  <c r="J23" i="52"/>
  <c r="H232" i="53"/>
  <c r="E23" i="88"/>
  <c r="C28" i="52"/>
  <c r="H28" i="52" s="1"/>
  <c r="M28" i="52" s="1"/>
  <c r="N41" i="52"/>
  <c r="J593" i="53"/>
  <c r="Z41" i="52" s="1"/>
  <c r="N39" i="52"/>
  <c r="T39" i="52" s="1"/>
  <c r="J559" i="53"/>
  <c r="Z39" i="52" s="1"/>
  <c r="AA39" i="52" s="1"/>
  <c r="M230" i="53"/>
  <c r="M232" i="53" s="1"/>
  <c r="R21" i="52"/>
  <c r="H18" i="88" l="1"/>
  <c r="M272" i="53"/>
  <c r="H16" i="88"/>
  <c r="M234" i="53"/>
  <c r="H19" i="88"/>
  <c r="M310" i="53"/>
  <c r="H26" i="88"/>
  <c r="M431" i="53"/>
  <c r="AA28" i="52"/>
  <c r="H36" i="88"/>
  <c r="M595" i="53"/>
  <c r="F22" i="88"/>
  <c r="B14" i="89"/>
  <c r="E24" i="88"/>
  <c r="F24" i="88" s="1"/>
  <c r="L155" i="53"/>
  <c r="M104" i="53"/>
  <c r="O104" i="53"/>
  <c r="H13" i="52"/>
  <c r="C15" i="52"/>
  <c r="B8" i="89"/>
  <c r="F9" i="88"/>
  <c r="F34" i="88"/>
  <c r="B20" i="89"/>
  <c r="L141" i="53"/>
  <c r="O99" i="53"/>
  <c r="M99" i="53"/>
  <c r="M112" i="53" s="1"/>
  <c r="M114" i="53" s="1"/>
  <c r="M119" i="53" s="1"/>
  <c r="M127" i="53" s="1"/>
  <c r="G12" i="89"/>
  <c r="F8" i="88"/>
  <c r="B7" i="89"/>
  <c r="E10" i="88"/>
  <c r="H22" i="88"/>
  <c r="M349" i="53"/>
  <c r="M24" i="52"/>
  <c r="M561" i="53"/>
  <c r="N19" i="52"/>
  <c r="T17" i="52"/>
  <c r="T19" i="52" s="1"/>
  <c r="H23" i="88"/>
  <c r="M391" i="53"/>
  <c r="N45" i="52"/>
  <c r="T45" i="52" s="1"/>
  <c r="J666" i="53"/>
  <c r="T21" i="52"/>
  <c r="AA21" i="52" s="1"/>
  <c r="E12" i="88"/>
  <c r="C17" i="52"/>
  <c r="C20" i="89"/>
  <c r="D20" i="89" s="1"/>
  <c r="M20" i="89" s="1"/>
  <c r="I34" i="88"/>
  <c r="J34" i="88" s="1"/>
  <c r="M33" i="52"/>
  <c r="N42" i="52"/>
  <c r="T42" i="52" s="1"/>
  <c r="W42" i="52" s="1"/>
  <c r="J628" i="53"/>
  <c r="H28" i="88"/>
  <c r="M473" i="53"/>
  <c r="T13" i="52"/>
  <c r="T15" i="52" s="1"/>
  <c r="N15" i="52"/>
  <c r="B17" i="89"/>
  <c r="F28" i="88"/>
  <c r="B19" i="89"/>
  <c r="F32" i="88"/>
  <c r="L67" i="53"/>
  <c r="M67" i="53" s="1"/>
  <c r="T24" i="52"/>
  <c r="T25" i="52" s="1"/>
  <c r="G23" i="89"/>
  <c r="H25" i="52"/>
  <c r="M25" i="52" s="1"/>
  <c r="M23" i="52"/>
  <c r="H8" i="88"/>
  <c r="M35" i="53"/>
  <c r="P59" i="53"/>
  <c r="L64" i="53" s="1"/>
  <c r="AA31" i="52"/>
  <c r="C25" i="52"/>
  <c r="E22" i="89"/>
  <c r="G22" i="89"/>
  <c r="F36" i="88"/>
  <c r="B21" i="89"/>
  <c r="E38" i="88"/>
  <c r="F38" i="88" s="1"/>
  <c r="T33" i="52"/>
  <c r="AA33" i="52" s="1"/>
  <c r="C23" i="89"/>
  <c r="D23" i="89" s="1"/>
  <c r="M23" i="89" s="1"/>
  <c r="I40" i="88"/>
  <c r="J40" i="88" s="1"/>
  <c r="M40" i="88" s="1"/>
  <c r="B15" i="89"/>
  <c r="F23" i="88"/>
  <c r="C31" i="52"/>
  <c r="H31" i="52" s="1"/>
  <c r="M31" i="52" s="1"/>
  <c r="E26" i="88"/>
  <c r="B13" i="89"/>
  <c r="F19" i="88"/>
  <c r="E16" i="88"/>
  <c r="C21" i="52"/>
  <c r="H21" i="52" s="1"/>
  <c r="M21" i="52" s="1"/>
  <c r="J25" i="52"/>
  <c r="G18" i="89"/>
  <c r="E18" i="89"/>
  <c r="T41" i="52"/>
  <c r="T43" i="52" s="1"/>
  <c r="N43" i="52"/>
  <c r="H32" i="88"/>
  <c r="M529" i="53"/>
  <c r="C29" i="52"/>
  <c r="H27" i="52"/>
  <c r="T27" i="52"/>
  <c r="T29" i="52" s="1"/>
  <c r="N29" i="52"/>
  <c r="H41" i="52"/>
  <c r="C43" i="52"/>
  <c r="I32" i="88" l="1"/>
  <c r="C19" i="89"/>
  <c r="D19" i="89" s="1"/>
  <c r="M19" i="89" s="1"/>
  <c r="P529" i="53"/>
  <c r="M530" i="53"/>
  <c r="G32" i="88"/>
  <c r="V37" i="52"/>
  <c r="W37" i="52" s="1"/>
  <c r="H15" i="89"/>
  <c r="G15" i="89"/>
  <c r="C7" i="89"/>
  <c r="I8" i="88"/>
  <c r="J8" i="88" s="1"/>
  <c r="AA24" i="52"/>
  <c r="G28" i="88"/>
  <c r="M474" i="53"/>
  <c r="V33" i="52"/>
  <c r="W33" i="52" s="1"/>
  <c r="P473" i="53"/>
  <c r="G20" i="89"/>
  <c r="E20" i="89"/>
  <c r="M13" i="52"/>
  <c r="H15" i="52"/>
  <c r="C16" i="89"/>
  <c r="I26" i="88"/>
  <c r="M64" i="53"/>
  <c r="M70" i="53" s="1"/>
  <c r="M72" i="53" s="1"/>
  <c r="M77" i="53" s="1"/>
  <c r="M85" i="53" s="1"/>
  <c r="H17" i="89"/>
  <c r="G17" i="89"/>
  <c r="C17" i="89"/>
  <c r="D17" i="89" s="1"/>
  <c r="M17" i="89" s="1"/>
  <c r="I28" i="88"/>
  <c r="J28" i="88" s="1"/>
  <c r="V28" i="52"/>
  <c r="W28" i="52" s="1"/>
  <c r="M392" i="53"/>
  <c r="G23" i="88"/>
  <c r="P391" i="53"/>
  <c r="G22" i="88"/>
  <c r="P349" i="53"/>
  <c r="V27" i="52"/>
  <c r="M350" i="53"/>
  <c r="H14" i="89"/>
  <c r="G14" i="89"/>
  <c r="C15" i="89"/>
  <c r="D15" i="89" s="1"/>
  <c r="I23" i="88"/>
  <c r="I22" i="88"/>
  <c r="J22" i="88" s="1"/>
  <c r="H24" i="88"/>
  <c r="I24" i="88" s="1"/>
  <c r="J24" i="88" s="1"/>
  <c r="C14" i="89"/>
  <c r="D14" i="89" s="1"/>
  <c r="M14" i="89" s="1"/>
  <c r="AA17" i="52"/>
  <c r="G19" i="88"/>
  <c r="V24" i="52"/>
  <c r="W24" i="52" s="1"/>
  <c r="M311" i="53"/>
  <c r="P310" i="53"/>
  <c r="E23" i="89"/>
  <c r="M631" i="53"/>
  <c r="M630" i="53"/>
  <c r="C19" i="52"/>
  <c r="H17" i="52"/>
  <c r="P595" i="53"/>
  <c r="G36" i="88"/>
  <c r="V41" i="52"/>
  <c r="M596" i="53"/>
  <c r="I19" i="88"/>
  <c r="J19" i="88" s="1"/>
  <c r="C13" i="89"/>
  <c r="D13" i="89" s="1"/>
  <c r="AA13" i="52"/>
  <c r="E14" i="88"/>
  <c r="F12" i="88"/>
  <c r="F14" i="88" s="1"/>
  <c r="B9" i="89"/>
  <c r="F10" i="88"/>
  <c r="H12" i="88"/>
  <c r="M129" i="53"/>
  <c r="G8" i="89"/>
  <c r="H8" i="89"/>
  <c r="I36" i="88"/>
  <c r="J36" i="88" s="1"/>
  <c r="C21" i="89"/>
  <c r="D21" i="89" s="1"/>
  <c r="M21" i="89" s="1"/>
  <c r="H38" i="88"/>
  <c r="I38" i="88" s="1"/>
  <c r="J38" i="88" s="1"/>
  <c r="G16" i="88"/>
  <c r="M235" i="53"/>
  <c r="V21" i="52"/>
  <c r="W21" i="52" s="1"/>
  <c r="P234" i="53"/>
  <c r="G13" i="89"/>
  <c r="M41" i="52"/>
  <c r="H43" i="52"/>
  <c r="M43" i="52" s="1"/>
  <c r="J32" i="88"/>
  <c r="K34" i="88"/>
  <c r="M34" i="88"/>
  <c r="P561" i="53"/>
  <c r="G34" i="88"/>
  <c r="M562" i="53"/>
  <c r="V39" i="52"/>
  <c r="W39" i="52" s="1"/>
  <c r="G7" i="89"/>
  <c r="H7" i="89"/>
  <c r="M155" i="53"/>
  <c r="I16" i="88"/>
  <c r="C11" i="89"/>
  <c r="B16" i="89"/>
  <c r="F26" i="88"/>
  <c r="J26" i="88" s="1"/>
  <c r="G21" i="89"/>
  <c r="E21" i="89"/>
  <c r="G19" i="89"/>
  <c r="E19" i="89"/>
  <c r="M273" i="53"/>
  <c r="V23" i="52"/>
  <c r="G18" i="88"/>
  <c r="P272" i="53"/>
  <c r="B11" i="89"/>
  <c r="F16" i="88"/>
  <c r="J16" i="88" s="1"/>
  <c r="M27" i="52"/>
  <c r="H29" i="52"/>
  <c r="M29" i="52" s="1"/>
  <c r="AA27" i="52"/>
  <c r="J23" i="88"/>
  <c r="AA41" i="52"/>
  <c r="P35" i="53"/>
  <c r="M36" i="53"/>
  <c r="V13" i="52"/>
  <c r="G8" i="88"/>
  <c r="Z45" i="52"/>
  <c r="AA45" i="52" s="1"/>
  <c r="M668" i="53"/>
  <c r="M141" i="53"/>
  <c r="M175" i="53" s="1"/>
  <c r="M177" i="53" s="1"/>
  <c r="M182" i="53" s="1"/>
  <c r="M190" i="53" s="1"/>
  <c r="M432" i="53"/>
  <c r="G26" i="88"/>
  <c r="V31" i="52"/>
  <c r="W31" i="52" s="1"/>
  <c r="P431" i="53"/>
  <c r="H20" i="88"/>
  <c r="I20" i="88" s="1"/>
  <c r="J20" i="88" s="1"/>
  <c r="C12" i="89"/>
  <c r="D12" i="89" s="1"/>
  <c r="I18" i="88"/>
  <c r="J18" i="88" s="1"/>
  <c r="M19" i="88" l="1"/>
  <c r="K19" i="88"/>
  <c r="M28" i="88"/>
  <c r="K28" i="88"/>
  <c r="E12" i="89"/>
  <c r="M12" i="89"/>
  <c r="M192" i="53"/>
  <c r="H13" i="88"/>
  <c r="C10" i="89" s="1"/>
  <c r="D10" i="89" s="1"/>
  <c r="M10" i="89" s="1"/>
  <c r="E13" i="89"/>
  <c r="M13" i="89"/>
  <c r="V29" i="52"/>
  <c r="W29" i="52" s="1"/>
  <c r="W27" i="52"/>
  <c r="W13" i="52"/>
  <c r="G11" i="89"/>
  <c r="G40" i="88"/>
  <c r="M669" i="53"/>
  <c r="V45" i="52"/>
  <c r="W45" i="52" s="1"/>
  <c r="V42" i="52"/>
  <c r="G37" i="88"/>
  <c r="E15" i="89"/>
  <c r="M15" i="89"/>
  <c r="M8" i="88"/>
  <c r="K8" i="88"/>
  <c r="K23" i="88"/>
  <c r="M23" i="88"/>
  <c r="W23" i="52"/>
  <c r="V25" i="52"/>
  <c r="W25" i="52" s="1"/>
  <c r="G24" i="88"/>
  <c r="D11" i="89"/>
  <c r="M38" i="88"/>
  <c r="K38" i="88"/>
  <c r="G12" i="88"/>
  <c r="M130" i="53"/>
  <c r="V17" i="52"/>
  <c r="P129" i="53"/>
  <c r="W41" i="52"/>
  <c r="V43" i="52"/>
  <c r="W43" i="52" s="1"/>
  <c r="G20" i="88"/>
  <c r="E14" i="89"/>
  <c r="E17" i="89"/>
  <c r="D16" i="89"/>
  <c r="D7" i="89"/>
  <c r="C9" i="89"/>
  <c r="D9" i="89" s="1"/>
  <c r="H14" i="88"/>
  <c r="I12" i="88"/>
  <c r="G38" i="88"/>
  <c r="M16" i="88"/>
  <c r="K16" i="88"/>
  <c r="M36" i="88"/>
  <c r="K36" i="88"/>
  <c r="K18" i="88"/>
  <c r="M18" i="88"/>
  <c r="M20" i="88"/>
  <c r="K20" i="88"/>
  <c r="M26" i="88"/>
  <c r="K26" i="88"/>
  <c r="M32" i="88"/>
  <c r="K32" i="88"/>
  <c r="M24" i="88"/>
  <c r="K24" i="88"/>
  <c r="G16" i="89"/>
  <c r="H16" i="89"/>
  <c r="G9" i="89"/>
  <c r="M17" i="52"/>
  <c r="M19" i="52" s="1"/>
  <c r="H19" i="52"/>
  <c r="K22" i="88"/>
  <c r="M22" i="88"/>
  <c r="M87" i="53"/>
  <c r="H9" i="88"/>
  <c r="M15" i="52"/>
  <c r="E16" i="89" l="1"/>
  <c r="M16" i="89"/>
  <c r="I9" i="88"/>
  <c r="J9" i="88" s="1"/>
  <c r="C8" i="89"/>
  <c r="H10" i="88"/>
  <c r="I10" i="88" s="1"/>
  <c r="J10" i="88" s="1"/>
  <c r="M193" i="53"/>
  <c r="G13" i="88"/>
  <c r="G14" i="88" s="1"/>
  <c r="I14" i="88"/>
  <c r="J12" i="88"/>
  <c r="P87" i="53"/>
  <c r="G9" i="88"/>
  <c r="M88" i="53"/>
  <c r="V14" i="52"/>
  <c r="E9" i="89"/>
  <c r="M9" i="89"/>
  <c r="E11" i="89"/>
  <c r="M11" i="89"/>
  <c r="M7" i="89"/>
  <c r="E7" i="89"/>
  <c r="W17" i="52"/>
  <c r="V19" i="52"/>
  <c r="W19" i="52" s="1"/>
  <c r="M10" i="88" l="1"/>
  <c r="K10" i="88"/>
  <c r="D8" i="89"/>
  <c r="G10" i="88"/>
  <c r="K9" i="88"/>
  <c r="M9" i="88"/>
  <c r="W14" i="52"/>
  <c r="V15" i="52"/>
  <c r="J14" i="88"/>
  <c r="K12" i="88"/>
  <c r="M12" i="88"/>
  <c r="K14" i="88" l="1"/>
  <c r="M8" i="89"/>
  <c r="E8" i="89"/>
  <c r="W15" i="52"/>
  <c r="C46" i="88" l="1"/>
  <c r="P48" i="52" l="1"/>
  <c r="S48" i="52"/>
  <c r="O48" i="52"/>
  <c r="H48" i="52"/>
  <c r="M135" i="62"/>
  <c r="N135" i="62" s="1"/>
  <c r="M19" i="62"/>
  <c r="M170" i="62"/>
  <c r="J194" i="62"/>
  <c r="M176" i="62"/>
  <c r="M43" i="62"/>
  <c r="M89" i="62"/>
  <c r="J193" i="62"/>
  <c r="M169" i="62"/>
  <c r="M183" i="62"/>
  <c r="M105" i="62"/>
  <c r="M15" i="62"/>
  <c r="M136" i="62"/>
  <c r="N136" i="62" s="1"/>
  <c r="M36" i="62"/>
  <c r="M93" i="62"/>
  <c r="M100" i="62"/>
  <c r="N100" i="62" s="1"/>
  <c r="M124" i="62"/>
  <c r="M92" i="62"/>
  <c r="M47" i="62"/>
  <c r="M137" i="62"/>
  <c r="M160" i="62"/>
  <c r="M104" i="62"/>
  <c r="M186" i="62"/>
  <c r="M179" i="62"/>
  <c r="N179" i="62" s="1"/>
  <c r="M185" i="62"/>
  <c r="M173" i="62"/>
  <c r="M99" i="62"/>
  <c r="M13" i="62"/>
  <c r="M168" i="62"/>
  <c r="M140" i="62"/>
  <c r="M130" i="62"/>
  <c r="M165" i="62"/>
  <c r="N165" i="62" s="1"/>
  <c r="M189" i="62"/>
  <c r="N189" i="62" s="1"/>
  <c r="M181" i="62"/>
  <c r="M174" i="62"/>
  <c r="N174" i="62" s="1"/>
  <c r="M64" i="62"/>
  <c r="M94" i="62"/>
  <c r="M91" i="62"/>
  <c r="M123" i="62"/>
  <c r="M38" i="62"/>
  <c r="M192" i="62"/>
  <c r="N192" i="62" s="1"/>
  <c r="M44" i="62"/>
  <c r="M70" i="62"/>
  <c r="N70" i="62" s="1"/>
  <c r="M131" i="62"/>
  <c r="M46" i="62"/>
  <c r="M164" i="62"/>
  <c r="N164" i="62" s="1"/>
  <c r="M95" i="62"/>
  <c r="M194" i="62"/>
  <c r="N194" i="62" s="1"/>
  <c r="M144" i="62"/>
  <c r="M12" i="62"/>
  <c r="M41" i="62"/>
  <c r="M143" i="62"/>
  <c r="N143" i="62" s="1"/>
  <c r="M63" i="62"/>
  <c r="M102" i="62"/>
  <c r="M190" i="62"/>
  <c r="M96" i="62"/>
  <c r="M37" i="62"/>
  <c r="M49" i="62"/>
  <c r="M45" i="62"/>
  <c r="M122" i="62"/>
  <c r="J95" i="62" l="1"/>
  <c r="H95" i="62"/>
  <c r="F95" i="62"/>
  <c r="N95" i="62" s="1"/>
  <c r="H37" i="62"/>
  <c r="F37" i="62"/>
  <c r="N37" i="62" s="1"/>
  <c r="J37" i="62"/>
  <c r="F20" i="62"/>
  <c r="H20" i="62"/>
  <c r="J20" i="62"/>
  <c r="H46" i="62"/>
  <c r="F46" i="62"/>
  <c r="N46" i="62" s="1"/>
  <c r="J46" i="62"/>
  <c r="J190" i="62"/>
  <c r="H190" i="62"/>
  <c r="F190" i="62"/>
  <c r="N190" i="62" s="1"/>
  <c r="J47" i="62"/>
  <c r="F47" i="62"/>
  <c r="N47" i="62" s="1"/>
  <c r="H47" i="62"/>
  <c r="F90" i="62"/>
  <c r="J90" i="62"/>
  <c r="H90" i="62"/>
  <c r="M129" i="62"/>
  <c r="J181" i="62"/>
  <c r="F181" i="62"/>
  <c r="N181" i="62" s="1"/>
  <c r="H181" i="62"/>
  <c r="J38" i="62"/>
  <c r="H38" i="62"/>
  <c r="F38" i="62"/>
  <c r="N38" i="62" s="1"/>
  <c r="F186" i="62"/>
  <c r="N186" i="62" s="1"/>
  <c r="H186" i="62"/>
  <c r="J186" i="62"/>
  <c r="M106" i="62"/>
  <c r="F160" i="62"/>
  <c r="N160" i="62" s="1"/>
  <c r="J160" i="62"/>
  <c r="H160" i="62"/>
  <c r="H91" i="62"/>
  <c r="F91" i="62"/>
  <c r="N91" i="62" s="1"/>
  <c r="J91" i="62"/>
  <c r="M158" i="62"/>
  <c r="M40" i="62"/>
  <c r="M127" i="62"/>
  <c r="M138" i="62"/>
  <c r="M187" i="62"/>
  <c r="M134" i="62"/>
  <c r="F45" i="62"/>
  <c r="N45" i="62" s="1"/>
  <c r="H45" i="62"/>
  <c r="J45" i="62"/>
  <c r="M146" i="62"/>
  <c r="M163" i="62"/>
  <c r="M166" i="62"/>
  <c r="P47" i="52"/>
  <c r="P49" i="52" s="1"/>
  <c r="P53" i="52" s="1"/>
  <c r="E49" i="52"/>
  <c r="E53" i="52" s="1"/>
  <c r="E60" i="52" s="1"/>
  <c r="E64" i="52" s="1"/>
  <c r="F40" i="62"/>
  <c r="N40" i="62" s="1"/>
  <c r="H40" i="62"/>
  <c r="J40" i="62"/>
  <c r="F146" i="62"/>
  <c r="N146" i="62" s="1"/>
  <c r="J146" i="62"/>
  <c r="H146" i="62"/>
  <c r="F99" i="62"/>
  <c r="N99" i="62" s="1"/>
  <c r="H99" i="62"/>
  <c r="J99" i="62"/>
  <c r="J12" i="62"/>
  <c r="H12" i="62"/>
  <c r="F12" i="62"/>
  <c r="N12" i="62" s="1"/>
  <c r="F176" i="62"/>
  <c r="N176" i="62" s="1"/>
  <c r="J176" i="62"/>
  <c r="H176" i="62"/>
  <c r="M159" i="62"/>
  <c r="H134" i="62"/>
  <c r="J134" i="62"/>
  <c r="F134" i="62"/>
  <c r="N134" i="62" s="1"/>
  <c r="F159" i="62"/>
  <c r="N159" i="62" s="1"/>
  <c r="H159" i="62"/>
  <c r="J159" i="62"/>
  <c r="F123" i="62"/>
  <c r="N123" i="62" s="1"/>
  <c r="H123" i="62"/>
  <c r="J123" i="62"/>
  <c r="M97" i="62"/>
  <c r="M34" i="62"/>
  <c r="J43" i="62"/>
  <c r="F43" i="62"/>
  <c r="N43" i="62" s="1"/>
  <c r="H43" i="62"/>
  <c r="F13" i="62"/>
  <c r="N13" i="62" s="1"/>
  <c r="J13" i="62"/>
  <c r="H13" i="62"/>
  <c r="M182" i="62"/>
  <c r="M171" i="62"/>
  <c r="J36" i="62"/>
  <c r="H36" i="62"/>
  <c r="F36" i="62"/>
  <c r="N36" i="62" s="1"/>
  <c r="M68" i="62"/>
  <c r="N68" i="62" s="1"/>
  <c r="J106" i="62"/>
  <c r="F106" i="62"/>
  <c r="N106" i="62" s="1"/>
  <c r="H106" i="62"/>
  <c r="F130" i="62"/>
  <c r="N130" i="62" s="1"/>
  <c r="H130" i="62"/>
  <c r="J130" i="62"/>
  <c r="J162" i="62"/>
  <c r="H162" i="62"/>
  <c r="F162" i="62"/>
  <c r="F166" i="62"/>
  <c r="N166" i="62" s="1"/>
  <c r="J166" i="62"/>
  <c r="H166" i="62"/>
  <c r="M119" i="62"/>
  <c r="J120" i="62"/>
  <c r="F120" i="62"/>
  <c r="H120" i="62"/>
  <c r="F64" i="62"/>
  <c r="N64" i="62" s="1"/>
  <c r="H64" i="62"/>
  <c r="M98" i="62"/>
  <c r="M74" i="62"/>
  <c r="F48" i="62"/>
  <c r="H48" i="62"/>
  <c r="J48" i="62"/>
  <c r="J185" i="62"/>
  <c r="H185" i="62"/>
  <c r="F185" i="62"/>
  <c r="N185" i="62" s="1"/>
  <c r="F124" i="62"/>
  <c r="N124" i="62" s="1"/>
  <c r="J124" i="62"/>
  <c r="H124" i="62"/>
  <c r="H177" i="62"/>
  <c r="F177" i="62"/>
  <c r="J177" i="62"/>
  <c r="M180" i="62"/>
  <c r="N180" i="62" s="1"/>
  <c r="F94" i="62"/>
  <c r="N94" i="62" s="1"/>
  <c r="J94" i="62"/>
  <c r="H94" i="62"/>
  <c r="M121" i="62"/>
  <c r="M42" i="62"/>
  <c r="J182" i="62"/>
  <c r="F182" i="62"/>
  <c r="H182" i="62"/>
  <c r="M126" i="62"/>
  <c r="N126" i="62" s="1"/>
  <c r="M141" i="62"/>
  <c r="N141" i="62" s="1"/>
  <c r="M11" i="62"/>
  <c r="H140" i="62"/>
  <c r="F140" i="62"/>
  <c r="N140" i="62" s="1"/>
  <c r="J140" i="62"/>
  <c r="F42" i="62"/>
  <c r="H42" i="62"/>
  <c r="J42" i="62"/>
  <c r="F175" i="62"/>
  <c r="N175" i="62" s="1"/>
  <c r="H175" i="62"/>
  <c r="J175" i="62"/>
  <c r="F145" i="62"/>
  <c r="H145" i="62"/>
  <c r="J145" i="62"/>
  <c r="F101" i="62"/>
  <c r="H101" i="62"/>
  <c r="J101" i="62"/>
  <c r="H44" i="62"/>
  <c r="J44" i="62"/>
  <c r="F44" i="62"/>
  <c r="N44" i="62" s="1"/>
  <c r="H63" i="62"/>
  <c r="F63" i="62"/>
  <c r="N63" i="62" s="1"/>
  <c r="H171" i="62"/>
  <c r="J171" i="62"/>
  <c r="F171" i="62"/>
  <c r="N171" i="62" s="1"/>
  <c r="M188" i="62"/>
  <c r="M172" i="62"/>
  <c r="N172" i="62" s="1"/>
  <c r="H144" i="62"/>
  <c r="F144" i="62"/>
  <c r="N144" i="62" s="1"/>
  <c r="J144" i="62"/>
  <c r="F184" i="62"/>
  <c r="H184" i="62"/>
  <c r="J184" i="62"/>
  <c r="H39" i="62"/>
  <c r="F39" i="62"/>
  <c r="J39" i="62"/>
  <c r="J168" i="62"/>
  <c r="F168" i="62"/>
  <c r="N168" i="62" s="1"/>
  <c r="H168" i="62"/>
  <c r="M67" i="62"/>
  <c r="N67" i="62" s="1"/>
  <c r="H41" i="62"/>
  <c r="J41" i="62"/>
  <c r="F41" i="62"/>
  <c r="N41" i="62" s="1"/>
  <c r="F188" i="62"/>
  <c r="H188" i="62"/>
  <c r="J188" i="62"/>
  <c r="M48" i="62"/>
  <c r="F161" i="62"/>
  <c r="N161" i="62" s="1"/>
  <c r="J161" i="62"/>
  <c r="H161" i="62"/>
  <c r="M103" i="62"/>
  <c r="N103" i="62" s="1"/>
  <c r="J119" i="62"/>
  <c r="H119" i="62"/>
  <c r="F119" i="62"/>
  <c r="N119" i="62" s="1"/>
  <c r="F169" i="62"/>
  <c r="N169" i="62" s="1"/>
  <c r="J169" i="62"/>
  <c r="H169" i="62"/>
  <c r="M142" i="62"/>
  <c r="N142" i="62" s="1"/>
  <c r="J178" i="62"/>
  <c r="F178" i="62"/>
  <c r="H178" i="62"/>
  <c r="H102" i="62"/>
  <c r="F102" i="62"/>
  <c r="N102" i="62" s="1"/>
  <c r="J102" i="62"/>
  <c r="F17" i="62"/>
  <c r="H17" i="62"/>
  <c r="J17" i="62"/>
  <c r="Q49" i="52"/>
  <c r="Q53" i="52" s="1"/>
  <c r="F170" i="62"/>
  <c r="N170" i="62" s="1"/>
  <c r="J170" i="62"/>
  <c r="H170" i="62"/>
  <c r="J92" i="62"/>
  <c r="H92" i="62"/>
  <c r="F92" i="62"/>
  <c r="N92" i="62" s="1"/>
  <c r="M128" i="62"/>
  <c r="J127" i="62"/>
  <c r="H127" i="62"/>
  <c r="F127" i="62"/>
  <c r="N127" i="62" s="1"/>
  <c r="H163" i="62"/>
  <c r="F163" i="62"/>
  <c r="N163" i="62" s="1"/>
  <c r="J163" i="62"/>
  <c r="F137" i="62"/>
  <c r="N137" i="62" s="1"/>
  <c r="J137" i="62"/>
  <c r="H137" i="62"/>
  <c r="H131" i="62"/>
  <c r="J131" i="62"/>
  <c r="F131" i="62"/>
  <c r="N131" i="62" s="1"/>
  <c r="H89" i="62"/>
  <c r="F89" i="62"/>
  <c r="N89" i="62" s="1"/>
  <c r="J89" i="62"/>
  <c r="H158" i="62"/>
  <c r="J158" i="62"/>
  <c r="F158" i="62"/>
  <c r="N158" i="62" s="1"/>
  <c r="M125" i="62"/>
  <c r="N125" i="62" s="1"/>
  <c r="F187" i="62"/>
  <c r="N187" i="62" s="1"/>
  <c r="J187" i="62"/>
  <c r="H187" i="62"/>
  <c r="J183" i="62"/>
  <c r="F183" i="62"/>
  <c r="N183" i="62" s="1"/>
  <c r="H183" i="62"/>
  <c r="H93" i="62"/>
  <c r="F93" i="62"/>
  <c r="N93" i="62" s="1"/>
  <c r="J93" i="62"/>
  <c r="M175" i="62"/>
  <c r="J132" i="62"/>
  <c r="H132" i="62"/>
  <c r="F132" i="62"/>
  <c r="N132" i="62" s="1"/>
  <c r="F167" i="62"/>
  <c r="N167" i="62" s="1"/>
  <c r="H167" i="62"/>
  <c r="J167" i="62"/>
  <c r="M132" i="62"/>
  <c r="J138" i="62"/>
  <c r="F138" i="62"/>
  <c r="N138" i="62" s="1"/>
  <c r="H138" i="62"/>
  <c r="M167" i="62"/>
  <c r="M18" i="62"/>
  <c r="M17" i="62"/>
  <c r="M39" i="62"/>
  <c r="J11" i="62"/>
  <c r="F11" i="62"/>
  <c r="H11" i="62"/>
  <c r="H104" i="62"/>
  <c r="F104" i="62"/>
  <c r="N104" i="62" s="1"/>
  <c r="J104" i="62"/>
  <c r="F97" i="62"/>
  <c r="N97" i="62" s="1"/>
  <c r="J97" i="62"/>
  <c r="H97" i="62"/>
  <c r="M14" i="62"/>
  <c r="F96" i="62"/>
  <c r="N96" i="62" s="1"/>
  <c r="J96" i="62"/>
  <c r="H96" i="62"/>
  <c r="J173" i="62"/>
  <c r="F173" i="62"/>
  <c r="N173" i="62" s="1"/>
  <c r="H173" i="62"/>
  <c r="F139" i="62"/>
  <c r="H139" i="62"/>
  <c r="J139" i="62"/>
  <c r="M20" i="62"/>
  <c r="M184" i="62"/>
  <c r="M191" i="62"/>
  <c r="M193" i="62"/>
  <c r="N193" i="62" s="1"/>
  <c r="F128" i="62"/>
  <c r="J128" i="62"/>
  <c r="H128" i="62"/>
  <c r="M177" i="62"/>
  <c r="M101" i="62"/>
  <c r="M178" i="62"/>
  <c r="J105" i="62"/>
  <c r="F105" i="62"/>
  <c r="N105" i="62" s="1"/>
  <c r="H105" i="62"/>
  <c r="M145" i="62"/>
  <c r="H191" i="62"/>
  <c r="J191" i="62"/>
  <c r="F191" i="62"/>
  <c r="N191" i="62" s="1"/>
  <c r="J34" i="62"/>
  <c r="F34" i="62"/>
  <c r="N34" i="62" s="1"/>
  <c r="H34" i="62"/>
  <c r="J19" i="62"/>
  <c r="H19" i="62"/>
  <c r="F19" i="62"/>
  <c r="N19" i="62" s="1"/>
  <c r="M133" i="62"/>
  <c r="N133" i="62" s="1"/>
  <c r="H18" i="62"/>
  <c r="F18" i="62"/>
  <c r="N18" i="62" s="1"/>
  <c r="J18" i="62"/>
  <c r="M69" i="62"/>
  <c r="N69" i="62" s="1"/>
  <c r="M120" i="62"/>
  <c r="H122" i="62"/>
  <c r="F122" i="62"/>
  <c r="N122" i="62" s="1"/>
  <c r="J122" i="62"/>
  <c r="M161" i="62"/>
  <c r="H49" i="62"/>
  <c r="F49" i="62"/>
  <c r="N49" i="62" s="1"/>
  <c r="J49" i="62"/>
  <c r="F14" i="62"/>
  <c r="N14" i="62" s="1"/>
  <c r="H14" i="62"/>
  <c r="J14" i="62"/>
  <c r="M162" i="62"/>
  <c r="J121" i="62"/>
  <c r="F121" i="62"/>
  <c r="N121" i="62" s="1"/>
  <c r="H121" i="62"/>
  <c r="M139" i="62"/>
  <c r="F15" i="62"/>
  <c r="N15" i="62" s="1"/>
  <c r="H15" i="62"/>
  <c r="J15" i="62"/>
  <c r="M90" i="62"/>
  <c r="H129" i="62"/>
  <c r="J129" i="62"/>
  <c r="F129" i="62"/>
  <c r="N129" i="62" s="1"/>
  <c r="F98" i="62"/>
  <c r="H98" i="62"/>
  <c r="J98" i="62"/>
  <c r="Q60" i="52" l="1"/>
  <c r="Q64" i="52" s="1"/>
  <c r="N139" i="62"/>
  <c r="N188" i="62"/>
  <c r="N145" i="62"/>
  <c r="N120" i="62"/>
  <c r="J215" i="62"/>
  <c r="N184" i="62"/>
  <c r="N128" i="62"/>
  <c r="N11" i="62"/>
  <c r="N178" i="62"/>
  <c r="N39" i="62"/>
  <c r="N20" i="62"/>
  <c r="D44" i="88"/>
  <c r="B46" i="88"/>
  <c r="D46" i="88" s="1"/>
  <c r="N101" i="62"/>
  <c r="N42" i="62"/>
  <c r="N17" i="62"/>
  <c r="N182" i="62"/>
  <c r="N98" i="62"/>
  <c r="N177" i="62"/>
  <c r="N48" i="62"/>
  <c r="N90" i="62"/>
  <c r="J74" i="62"/>
  <c r="J204" i="62" s="1"/>
  <c r="J206" i="62" s="1"/>
  <c r="H74" i="62"/>
  <c r="H204" i="62" s="1"/>
  <c r="H206" i="62" s="1"/>
  <c r="F74" i="62"/>
  <c r="N74" i="62" s="1"/>
  <c r="N162" i="62"/>
  <c r="P60" i="52"/>
  <c r="P64" i="52" s="1"/>
  <c r="I49" i="52" l="1"/>
  <c r="I53" i="52" s="1"/>
  <c r="R49" i="52"/>
  <c r="R53" i="52" s="1"/>
  <c r="R60" i="52" s="1"/>
  <c r="R64" i="52" s="1"/>
  <c r="F204" i="62"/>
  <c r="F206" i="62" s="1"/>
  <c r="F49" i="52"/>
  <c r="F53" i="52" s="1"/>
  <c r="F60" i="52" s="1"/>
  <c r="F64" i="52" s="1"/>
  <c r="K49" i="52"/>
  <c r="K53" i="52" s="1"/>
  <c r="K60" i="52" s="1"/>
  <c r="K64" i="52" s="1"/>
  <c r="H209" i="62"/>
  <c r="H213" i="62"/>
  <c r="J213" i="62" s="1"/>
  <c r="H216" i="62"/>
  <c r="J216" i="62" s="1"/>
  <c r="O47" i="52" l="1"/>
  <c r="O49" i="52" s="1"/>
  <c r="O53" i="52" s="1"/>
  <c r="D49" i="52"/>
  <c r="D53" i="52" s="1"/>
  <c r="D60" i="52" s="1"/>
  <c r="D64" i="52" s="1"/>
  <c r="I60" i="52"/>
  <c r="I64" i="52" s="1"/>
  <c r="M48" i="52"/>
  <c r="N48" i="52" s="1"/>
  <c r="S47" i="52"/>
  <c r="G49" i="52"/>
  <c r="F217" i="62"/>
  <c r="T48" i="52" l="1"/>
  <c r="J208" i="62"/>
  <c r="J211" i="62" s="1"/>
  <c r="H217" i="62"/>
  <c r="H211" i="62"/>
  <c r="H219" i="62" s="1"/>
  <c r="O60" i="52"/>
  <c r="O64" i="52" s="1"/>
  <c r="F211" i="62"/>
  <c r="F219" i="62" s="1"/>
  <c r="C49" i="52"/>
  <c r="C53" i="52" s="1"/>
  <c r="H47" i="52"/>
  <c r="S49" i="52"/>
  <c r="S53" i="52" s="1"/>
  <c r="G53" i="52"/>
  <c r="G60" i="52" s="1"/>
  <c r="G64" i="52" s="1"/>
  <c r="J49" i="52" l="1"/>
  <c r="J53" i="52" s="1"/>
  <c r="J217" i="62"/>
  <c r="J219" i="62" s="1"/>
  <c r="M47" i="52"/>
  <c r="N47" i="52" s="1"/>
  <c r="H49" i="52"/>
  <c r="Z49" i="52"/>
  <c r="E44" i="88"/>
  <c r="S60" i="52"/>
  <c r="S64" i="52" s="1"/>
  <c r="C60" i="52"/>
  <c r="C64" i="52" s="1"/>
  <c r="H44" i="88" l="1"/>
  <c r="J221" i="62"/>
  <c r="T47" i="52"/>
  <c r="T49" i="52" s="1"/>
  <c r="T53" i="52" s="1"/>
  <c r="N49" i="52"/>
  <c r="N53" i="52" s="1"/>
  <c r="N60" i="52" s="1"/>
  <c r="N64" i="52" s="1"/>
  <c r="AA49" i="52"/>
  <c r="J60" i="52"/>
  <c r="J64" i="52" s="1"/>
  <c r="M49" i="52"/>
  <c r="M53" i="52" s="1"/>
  <c r="H53" i="52"/>
  <c r="H60" i="52" s="1"/>
  <c r="H64" i="52" s="1"/>
  <c r="F44" i="88"/>
  <c r="B25" i="89"/>
  <c r="E46" i="88"/>
  <c r="F46" i="88" s="1"/>
  <c r="T60" i="52" l="1"/>
  <c r="T64" i="52" s="1"/>
  <c r="G25" i="89"/>
  <c r="B26" i="89"/>
  <c r="E39" i="89"/>
  <c r="M60" i="52"/>
  <c r="M64" i="52" s="1"/>
  <c r="Q2" i="62"/>
  <c r="J222" i="62"/>
  <c r="V49" i="52"/>
  <c r="G44" i="88"/>
  <c r="G46" i="88" s="1"/>
  <c r="C25" i="89"/>
  <c r="I44" i="88"/>
  <c r="J44" i="88" s="1"/>
  <c r="H46" i="88"/>
  <c r="I46" i="88" s="1"/>
  <c r="J46" i="88" s="1"/>
  <c r="K46" i="88" s="1"/>
  <c r="K44" i="88" l="1"/>
  <c r="M44" i="88"/>
  <c r="D25" i="89"/>
  <c r="C26" i="89"/>
  <c r="L27" i="89"/>
  <c r="B32" i="89"/>
  <c r="E41" i="89"/>
  <c r="E40" i="89"/>
  <c r="E45" i="89"/>
  <c r="W49" i="52"/>
  <c r="V53" i="52"/>
  <c r="V60" i="52" l="1"/>
  <c r="W53" i="52"/>
  <c r="B34" i="89"/>
  <c r="M25" i="89"/>
  <c r="E25" i="89"/>
  <c r="C32" i="89"/>
  <c r="C34" i="89" s="1"/>
  <c r="D26" i="89"/>
  <c r="W60" i="52" l="1"/>
  <c r="V64" i="52"/>
  <c r="W64" i="52" s="1"/>
  <c r="D46" i="89"/>
  <c r="D32" i="89"/>
  <c r="E26" i="89"/>
  <c r="D34" i="89" l="1"/>
  <c r="E34" i="89" s="1"/>
  <c r="E32" i="89"/>
</calcChain>
</file>

<file path=xl/sharedStrings.xml><?xml version="1.0" encoding="utf-8"?>
<sst xmlns="http://schemas.openxmlformats.org/spreadsheetml/2006/main" count="1659" uniqueCount="589">
  <si>
    <t>RS</t>
  </si>
  <si>
    <t>RTS</t>
  </si>
  <si>
    <t>Retail Transmission Service</t>
  </si>
  <si>
    <t>Traffic Energy Service</t>
  </si>
  <si>
    <t>Total</t>
  </si>
  <si>
    <t>DSM</t>
  </si>
  <si>
    <t>ECR</t>
  </si>
  <si>
    <t>CSR</t>
  </si>
  <si>
    <t>Lighting Service</t>
  </si>
  <si>
    <t>Residential Service</t>
  </si>
  <si>
    <t>General Service Rate</t>
  </si>
  <si>
    <t>General Service</t>
  </si>
  <si>
    <t>Fluctuating Load Service</t>
  </si>
  <si>
    <t>Rates</t>
  </si>
  <si>
    <t xml:space="preserve">Unit </t>
  </si>
  <si>
    <t>Charges</t>
  </si>
  <si>
    <t>Power Service Primary</t>
  </si>
  <si>
    <t>Power Service Secondary</t>
  </si>
  <si>
    <t>Time-of-Day Primary Service</t>
  </si>
  <si>
    <t>Time-of-Day Secondary Service</t>
  </si>
  <si>
    <t>KUUM_421</t>
  </si>
  <si>
    <t>KUUM_457</t>
  </si>
  <si>
    <t>KUUM_447</t>
  </si>
  <si>
    <t>KUUM_496</t>
  </si>
  <si>
    <t>KUUM_470</t>
  </si>
  <si>
    <t>KUUM_459</t>
  </si>
  <si>
    <t>KUUM_493</t>
  </si>
  <si>
    <t>KUUM_452</t>
  </si>
  <si>
    <t>KUUM_494</t>
  </si>
  <si>
    <t>KUUM_460</t>
  </si>
  <si>
    <t>KUUM_454</t>
  </si>
  <si>
    <t>KUUM_490</t>
  </si>
  <si>
    <t>KUUM_450</t>
  </si>
  <si>
    <t>KUUM_422</t>
  </si>
  <si>
    <t>KUUM_458</t>
  </si>
  <si>
    <t>KUUM_474</t>
  </si>
  <si>
    <t>KUUM_464</t>
  </si>
  <si>
    <t>KUUM_478</t>
  </si>
  <si>
    <t>KUUM_488</t>
  </si>
  <si>
    <t>KUUM_495</t>
  </si>
  <si>
    <t>KUUM_469</t>
  </si>
  <si>
    <t>KUUM_455</t>
  </si>
  <si>
    <t>KUUM_491</t>
  </si>
  <si>
    <t>KUUM_451</t>
  </si>
  <si>
    <t>KUUM_471</t>
  </si>
  <si>
    <t>KUUM_461</t>
  </si>
  <si>
    <t>KUUM_424</t>
  </si>
  <si>
    <t>KUUM_440</t>
  </si>
  <si>
    <t>KUUM_410</t>
  </si>
  <si>
    <t>KUUM_466</t>
  </si>
  <si>
    <t>KUUM_472</t>
  </si>
  <si>
    <t>KUUM_462</t>
  </si>
  <si>
    <t>KUUM_401</t>
  </si>
  <si>
    <t>KUUM_411</t>
  </si>
  <si>
    <t>KUUM_412</t>
  </si>
  <si>
    <t>KUUM_414</t>
  </si>
  <si>
    <t>KUUM_467</t>
  </si>
  <si>
    <t>KUUM_476</t>
  </si>
  <si>
    <t>KUUM_426</t>
  </si>
  <si>
    <t>KUUM_475</t>
  </si>
  <si>
    <t>KUUM_465</t>
  </si>
  <si>
    <t>KUUM_479</t>
  </si>
  <si>
    <t>KUUM_489</t>
  </si>
  <si>
    <t>KUUM_409</t>
  </si>
  <si>
    <t>KUUM_425</t>
  </si>
  <si>
    <t>KUUM_456</t>
  </si>
  <si>
    <t>KUUM_446</t>
  </si>
  <si>
    <t>KUUM_404</t>
  </si>
  <si>
    <t>KUUM_473</t>
  </si>
  <si>
    <t>KUUM_463</t>
  </si>
  <si>
    <t>KUUM_420</t>
  </si>
  <si>
    <t>KUUM_430</t>
  </si>
  <si>
    <t>KUUM_413</t>
  </si>
  <si>
    <t>KUUM_415</t>
  </si>
  <si>
    <t>KUUM_468</t>
  </si>
  <si>
    <t>KUUM_477</t>
  </si>
  <si>
    <t>KUUM_487</t>
  </si>
  <si>
    <t>KUUM_428</t>
  </si>
  <si>
    <t>KUUM_300</t>
  </si>
  <si>
    <t>KUUM_301</t>
  </si>
  <si>
    <t>KUUM_448</t>
  </si>
  <si>
    <t>KUUM_498</t>
  </si>
  <si>
    <t>All Electric School Rate</t>
  </si>
  <si>
    <t>High Pressure Sodium</t>
  </si>
  <si>
    <t>Mercury Vapor</t>
  </si>
  <si>
    <t>Incandescent</t>
  </si>
  <si>
    <t>Metal Halide</t>
  </si>
  <si>
    <t>Current Rates</t>
  </si>
  <si>
    <t>Lighting Energy Service</t>
  </si>
  <si>
    <t>KUUM_499</t>
  </si>
  <si>
    <t>FLS</t>
  </si>
  <si>
    <t>KUUM_497</t>
  </si>
  <si>
    <t>KUUM_492</t>
  </si>
  <si>
    <t>Adjustment</t>
  </si>
  <si>
    <t>to Reflect</t>
  </si>
  <si>
    <t xml:space="preserve">Revenue </t>
  </si>
  <si>
    <t>to Remove</t>
  </si>
  <si>
    <t>Adjusted to</t>
  </si>
  <si>
    <t>Base Rate</t>
  </si>
  <si>
    <t>Adjusted</t>
  </si>
  <si>
    <t>Percentage</t>
  </si>
  <si>
    <t>Electric Service Revenues</t>
  </si>
  <si>
    <t>Rent from Electric Property</t>
  </si>
  <si>
    <t>Other Miscellaneous Electric Revenue</t>
  </si>
  <si>
    <t xml:space="preserve">Calculated </t>
  </si>
  <si>
    <t xml:space="preserve">Revenue at </t>
  </si>
  <si>
    <t>Total Calculated at Base Rates</t>
  </si>
  <si>
    <t>Correction Factor</t>
  </si>
  <si>
    <t>Total After Application of Correction Factor</t>
  </si>
  <si>
    <t>Proposed Increase</t>
  </si>
  <si>
    <t>TRAFFIC ENERGY SERVICE RATE TE</t>
  </si>
  <si>
    <t>Fuel Adjustment</t>
  </si>
  <si>
    <t>Clause</t>
  </si>
  <si>
    <t>Total Base Revenues Net of ECR</t>
  </si>
  <si>
    <t>ECR Base Revenues</t>
  </si>
  <si>
    <t>Removal of</t>
  </si>
  <si>
    <t>Revenues</t>
  </si>
  <si>
    <t>TIME OF DAY SECONDARY SERVICE RATE TODS</t>
  </si>
  <si>
    <t>RETAIL TRANSMISSION SERVICE RATE RTS</t>
  </si>
  <si>
    <t>Adjustment to Reflect Removal of Base ECR Revenues</t>
  </si>
  <si>
    <t>LIGHTING ENERGY SERVICE RATE LE</t>
  </si>
  <si>
    <t>as Billed Basis</t>
  </si>
  <si>
    <t>Test Year</t>
  </si>
  <si>
    <t>Billings Net</t>
  </si>
  <si>
    <t>of ECR at</t>
  </si>
  <si>
    <t xml:space="preserve">Adjusted </t>
  </si>
  <si>
    <t>Billings Including</t>
  </si>
  <si>
    <t>All ECR Revenue</t>
  </si>
  <si>
    <t>at Current Rates</t>
  </si>
  <si>
    <t>RESIDENTIAL RATE RS, inclusive of Volunteer Fire Department customers</t>
  </si>
  <si>
    <t>Sales to Ultimate Customers</t>
  </si>
  <si>
    <t>kWh</t>
  </si>
  <si>
    <t>Existing</t>
  </si>
  <si>
    <t>Bill Code</t>
  </si>
  <si>
    <t>Late Payment Charges</t>
  </si>
  <si>
    <t>TIME OF DAY PRIMARY SERVICE RATE TODP</t>
  </si>
  <si>
    <t>LS</t>
  </si>
  <si>
    <t>RLS</t>
  </si>
  <si>
    <t>Energy Charge</t>
  </si>
  <si>
    <t>Rate Class</t>
  </si>
  <si>
    <t>Restricted Lighting Service</t>
  </si>
  <si>
    <t>Curtailable Service Riders</t>
  </si>
  <si>
    <t>KENTUCKY UTILITIES COMPANY</t>
  </si>
  <si>
    <t>M-2.1</t>
  </si>
  <si>
    <t>WORK PAPER REFERENCE NO(S):</t>
  </si>
  <si>
    <t>DATA:  ____ BASE PERIOD  __X__  FORECAST PERIOD</t>
  </si>
  <si>
    <t>TYPE OF FILING: __X__ ORIGINAL  _____ UPDATED  _____ REVISED</t>
  </si>
  <si>
    <t>Schedule M-2.3</t>
  </si>
  <si>
    <t>Customer Months</t>
  </si>
  <si>
    <t>Base Demand</t>
  </si>
  <si>
    <t>Peak Demand</t>
  </si>
  <si>
    <t>Page 1 of 1</t>
  </si>
  <si>
    <t>All Electric School Service</t>
  </si>
  <si>
    <t>GENERAL SERVICE RATE GS</t>
  </si>
  <si>
    <t>KUUM_390</t>
  </si>
  <si>
    <t>KUUM_391</t>
  </si>
  <si>
    <t>KUUM_392</t>
  </si>
  <si>
    <t>KUUM_393</t>
  </si>
  <si>
    <t>KUUM_396</t>
  </si>
  <si>
    <t>KUUM_397</t>
  </si>
  <si>
    <t>KUUM_398</t>
  </si>
  <si>
    <t>KUUM_399</t>
  </si>
  <si>
    <t>Witness:  W. S. SEELYE</t>
  </si>
  <si>
    <t>Curtailable Service Rider</t>
  </si>
  <si>
    <t>Off-System</t>
  </si>
  <si>
    <t>RTOD</t>
  </si>
  <si>
    <t>Schedule M-2.2</t>
  </si>
  <si>
    <t>Annual Revenue at Current Rates</t>
  </si>
  <si>
    <t>Average Current Bill</t>
  </si>
  <si>
    <t>Change in Average Bill</t>
  </si>
  <si>
    <t>Percent Change in Average Bill</t>
  </si>
  <si>
    <t>Schedule M-2.1</t>
  </si>
  <si>
    <t>Change in Total Revenue</t>
  </si>
  <si>
    <t>Percent Change in Total Revenue</t>
  </si>
  <si>
    <t>Lighting Service &amp; Restricted Lighting Service</t>
  </si>
  <si>
    <t>Electric Service Revenue</t>
  </si>
  <si>
    <t>Other Miscellaneous Revenue</t>
  </si>
  <si>
    <t>Add Off-System</t>
  </si>
  <si>
    <t>Add Back</t>
  </si>
  <si>
    <t>FAC Mechanism Revenues</t>
  </si>
  <si>
    <t>DSM Mechanism Revenues</t>
  </si>
  <si>
    <t>ECR Mechanism Revenues</t>
  </si>
  <si>
    <t>ALL ELECTRIC SCHOOLS RATE AES</t>
  </si>
  <si>
    <t>RESIDENTIAL RATE RTOD, Residential Time-of-Day Demand and Residential Time-of-Day Energy</t>
  </si>
  <si>
    <t>CURTAILABLE SERVICE RIDERS</t>
  </si>
  <si>
    <t>Non-Compliance Charge</t>
  </si>
  <si>
    <t>Light Emitting Diode (LED)</t>
  </si>
  <si>
    <t>Residential Time-of-Day Service</t>
  </si>
  <si>
    <t>Total kWh</t>
  </si>
  <si>
    <t>Base Revenues</t>
  </si>
  <si>
    <t>Demand kVA Base</t>
  </si>
  <si>
    <t>Demand kVA Intermediate</t>
  </si>
  <si>
    <t>Demand kVA Peak</t>
  </si>
  <si>
    <t>Summer Demand, kW</t>
  </si>
  <si>
    <t>Winter Demand, kW</t>
  </si>
  <si>
    <t>Sales Adjustment</t>
  </si>
  <si>
    <t>OSS Mechanism Revenues</t>
  </si>
  <si>
    <t>SCHEDULE M</t>
  </si>
  <si>
    <t>BILLING DETERMINANTS AND EXHIBITS FOR THE FORECASTED PERIOD</t>
  </si>
  <si>
    <t>FORECASTED PERIOD:</t>
  </si>
  <si>
    <t>SCHEDULE</t>
  </si>
  <si>
    <t>DESCRIPTION</t>
  </si>
  <si>
    <t>M-2.2</t>
  </si>
  <si>
    <t>M-2.3</t>
  </si>
  <si>
    <t>LIGHTING SERVICE -- RATE SHEET NO. 35</t>
  </si>
  <si>
    <t>RESTRICTED LIGHTING SERVICE -- RATE SHEET NO. 36</t>
  </si>
  <si>
    <t>DO NOT PRINT</t>
  </si>
  <si>
    <t>Residential Service Rates</t>
  </si>
  <si>
    <t>Power Service Rates</t>
  </si>
  <si>
    <t>FAC Mechanism Revenue</t>
  </si>
  <si>
    <t>DSM Mechanism Revenue</t>
  </si>
  <si>
    <t>OSS Mechanism Revenue</t>
  </si>
  <si>
    <t>ECR Mechanism Revenue</t>
  </si>
  <si>
    <t>ECR Base Revenue</t>
  </si>
  <si>
    <t>Adjustment to Reflect Removal of Base ECR Revenue</t>
  </si>
  <si>
    <t>Demand</t>
  </si>
  <si>
    <t>Redundant Capacity Rider</t>
  </si>
  <si>
    <t>CSR-1 Transmission Voltage Service</t>
  </si>
  <si>
    <t>CSR-1 Primary Voltage Service</t>
  </si>
  <si>
    <t>CSR-2 Transmission Voltage Service</t>
  </si>
  <si>
    <t>CSR-2 Primary Voltage Service</t>
  </si>
  <si>
    <t>POWER SERVICE RATE PS-SECONDARY</t>
  </si>
  <si>
    <t>POWER SERVICE RATE PS-PRIMARY</t>
  </si>
  <si>
    <t>FLUCTUATING LOAD SERVICE RATE FLS</t>
  </si>
  <si>
    <t>OUTDOOR SPORTS LIGHTING SERVICE RATE OSL-SECONDARY</t>
  </si>
  <si>
    <t>OUTDOOR SPORTS LIGHTING SERVICE RATE OSL-PRIMARY</t>
  </si>
  <si>
    <t>Outdoor Sports Lighting Service Secondary</t>
  </si>
  <si>
    <t>Outdoor Sports Lighting Service Primary</t>
  </si>
  <si>
    <t>ELECTRIC VEHICLE CHARGING RATE EVC</t>
  </si>
  <si>
    <t>Electric Vehicle Charging Service</t>
  </si>
  <si>
    <t>Residential Service Rate</t>
  </si>
  <si>
    <t>Power Service Secondary Rate</t>
  </si>
  <si>
    <t>Power Service Primary Rate</t>
  </si>
  <si>
    <t>Time of Day Secondary Service Rate</t>
  </si>
  <si>
    <t>Time of Day Primary Service Rate</t>
  </si>
  <si>
    <t>Time of Day Service Rates</t>
  </si>
  <si>
    <t>Retail Transmission Service Rate</t>
  </si>
  <si>
    <t>Fluctuating Load Service Rate</t>
  </si>
  <si>
    <t>Lighting Energy Rate</t>
  </si>
  <si>
    <t>Traffic Energy Rate</t>
  </si>
  <si>
    <t>Outdoor Sports Lighting Service Secondary Rate</t>
  </si>
  <si>
    <t>Outdoor Sports Lighting Service Primary Rate</t>
  </si>
  <si>
    <t>Outdoor Sports Lighting Service Rates</t>
  </si>
  <si>
    <t>Electric Vehicle Charging Service Rate</t>
  </si>
  <si>
    <t>Lighting and Restricted Lighting Service Rates</t>
  </si>
  <si>
    <t>Residential Time-of-Day Service Rate</t>
  </si>
  <si>
    <t>Retail Transmisison Service Rate</t>
  </si>
  <si>
    <t>Infrastructure Charge</t>
  </si>
  <si>
    <t>Variable Energy Charge</t>
  </si>
  <si>
    <t>Total Energy Charge</t>
  </si>
  <si>
    <t>Single Phase Infrastructure Energy Charge</t>
  </si>
  <si>
    <t>Single Phase Variable Energy Charge</t>
  </si>
  <si>
    <t xml:space="preserve">    Single Phase Total Energy Charge</t>
  </si>
  <si>
    <t>Three Phase Infrastructure Energy Charge</t>
  </si>
  <si>
    <t>Three Phase Variable Energy Charge</t>
  </si>
  <si>
    <t xml:space="preserve">    Three Phase Total Energy Charge</t>
  </si>
  <si>
    <t>Sales Adj</t>
  </si>
  <si>
    <t>Base ECR</t>
  </si>
  <si>
    <t>EV_Charge</t>
  </si>
  <si>
    <t>LES</t>
  </si>
  <si>
    <t>PS-Pri</t>
  </si>
  <si>
    <t>PS-Sec</t>
  </si>
  <si>
    <t>TES</t>
  </si>
  <si>
    <t>TOD-Pri</t>
  </si>
  <si>
    <t>TOD-Sec</t>
  </si>
  <si>
    <t>Unit</t>
  </si>
  <si>
    <t>OSL-Sec</t>
  </si>
  <si>
    <t>Peak Demand, kW</t>
  </si>
  <si>
    <t>Base Demand, kW</t>
  </si>
  <si>
    <t>Underground Service</t>
  </si>
  <si>
    <t>Overhead Service</t>
  </si>
  <si>
    <t>Pole Charges</t>
  </si>
  <si>
    <t>Conversion Fee</t>
  </si>
  <si>
    <t>Underground Service, continued</t>
  </si>
  <si>
    <t>Basic Service Charge, Daily</t>
  </si>
  <si>
    <t>Single Phase Basic Service Charge, Daily</t>
  </si>
  <si>
    <t>Single Phase Customer Charge, Daily</t>
  </si>
  <si>
    <t>Three Phase Customer Charge, Daily</t>
  </si>
  <si>
    <t>Three Phase Basic Service Charge, Daily</t>
  </si>
  <si>
    <t>Months</t>
  </si>
  <si>
    <t>Category 1</t>
  </si>
  <si>
    <t>Category 2</t>
  </si>
  <si>
    <t>Unadjusted Total</t>
  </si>
  <si>
    <t>Other Operating Revenues:</t>
  </si>
  <si>
    <t>Total Base Revenues Net of Mechanisms</t>
  </si>
  <si>
    <t>Adjustment to Reflect Removal of ECR Mechanism Revenue</t>
  </si>
  <si>
    <t>Adjustment to Reflect Removal of OSS Mechanism Revenue</t>
  </si>
  <si>
    <t>Adjustment to Reflect Removal of DSM Mechanism Revenue</t>
  </si>
  <si>
    <t>Adjustment to Reflect Removal of FAC Mechanism Revenue</t>
  </si>
  <si>
    <t>Mechanism Revenue Included in the Above Charging Revenue</t>
  </si>
  <si>
    <t>Solar Capacity Charges</t>
  </si>
  <si>
    <t>Excl Misc Rev</t>
  </si>
  <si>
    <t>Imputed Revenue for Solar and Electric Vehicles</t>
  </si>
  <si>
    <t>target</t>
  </si>
  <si>
    <t>KUUM_KC1</t>
  </si>
  <si>
    <t>KUUM_KF1</t>
  </si>
  <si>
    <t>KUUM_KF2</t>
  </si>
  <si>
    <t>KUUM_KF3</t>
  </si>
  <si>
    <t>KUUM_KF4</t>
  </si>
  <si>
    <t>KUUM_KA1</t>
  </si>
  <si>
    <t>KUUM_KN1</t>
  </si>
  <si>
    <t>KUUM_KN2</t>
  </si>
  <si>
    <t>KUUM_KN3</t>
  </si>
  <si>
    <t>KUUM_KN4</t>
  </si>
  <si>
    <t>KUUM_KN5</t>
  </si>
  <si>
    <t>KUUM_KF5</t>
  </si>
  <si>
    <t>KUUM_KF6</t>
  </si>
  <si>
    <t>KUUM_KF7</t>
  </si>
  <si>
    <t>KUUM_KF8</t>
  </si>
  <si>
    <t>KUUM_PK1</t>
  </si>
  <si>
    <t>KUUM_PK2</t>
  </si>
  <si>
    <t>KUUM_PK3</t>
  </si>
  <si>
    <t>KUUM_PK4</t>
  </si>
  <si>
    <t>Per COS Study</t>
  </si>
  <si>
    <t>SS</t>
  </si>
  <si>
    <t>BS</t>
  </si>
  <si>
    <t>Fixture/Pole</t>
  </si>
  <si>
    <t>Target</t>
  </si>
  <si>
    <t>Sch M Decrease 
(Tax Effected)</t>
  </si>
  <si>
    <t>Misc Revenue Adjs. Summary</t>
  </si>
  <si>
    <t>Meter Pulse Charge (456)</t>
  </si>
  <si>
    <t>Late Payment Charge (450)</t>
  </si>
  <si>
    <t>EVSE-R (454)</t>
  </si>
  <si>
    <t>KUUM_KC2</t>
  </si>
  <si>
    <t>EVC/EVSE-R</t>
  </si>
  <si>
    <t>*</t>
  </si>
  <si>
    <t>Change in Avg. Daily Bill</t>
  </si>
  <si>
    <t>BASE PERIOD:</t>
  </si>
  <si>
    <t>Energy Charge (RTOD-Demand only), Infrastructure Charge</t>
  </si>
  <si>
    <t>Energy Charge (RTOD-Demand only), Variable Energy Charge</t>
  </si>
  <si>
    <t>Total Energy Charge (RTOD-Demand only)</t>
  </si>
  <si>
    <t>Total Energy Charge, Off-Peak (RTOD-Energy only)</t>
  </si>
  <si>
    <t>Total Energy Charge, Peak (RTOD-Energy only)</t>
  </si>
  <si>
    <t>Proposed Customer Deposit</t>
  </si>
  <si>
    <t>Solar Share Capacity Charge</t>
  </si>
  <si>
    <t>Page 1</t>
  </si>
  <si>
    <t>OSL-Pri</t>
  </si>
  <si>
    <t>AES1, AES3</t>
  </si>
  <si>
    <t>GS1, GS3</t>
  </si>
  <si>
    <t>Wood Pole</t>
  </si>
  <si>
    <t>KUUM_KV1</t>
  </si>
  <si>
    <t>RESTRICTED LIGHTING SERVICE -- RATE SHEET NO. 36.1</t>
  </si>
  <si>
    <t>Business Solar Contract Capacity Charge</t>
  </si>
  <si>
    <t>Returned Check Fee (456)</t>
  </si>
  <si>
    <t>FOR THE 12 MONTHS ENDED JUNE 30, 2022</t>
  </si>
  <si>
    <t>Calculated Revenue</t>
  </si>
  <si>
    <t>Rate Unit</t>
  </si>
  <si>
    <t>Revenue at</t>
  </si>
  <si>
    <t>Customer Days</t>
  </si>
  <si>
    <t>Average Consumption per Customer, kWh</t>
  </si>
  <si>
    <t>Difference</t>
  </si>
  <si>
    <t>Solar Energy Credit (Total Base Energy Charge)</t>
  </si>
  <si>
    <t>Solar Energy Credit (SQF Charge)</t>
  </si>
  <si>
    <t>Solar Energy Credit  (SQF Charge)</t>
  </si>
  <si>
    <t>Total Revenues</t>
  </si>
  <si>
    <t>Economic Development Rider - Base</t>
  </si>
  <si>
    <t>Economic Development Rider - Intermediate</t>
  </si>
  <si>
    <t>Economic Development Rider - Peak</t>
  </si>
  <si>
    <t>Elimination</t>
  </si>
  <si>
    <t>Current</t>
  </si>
  <si>
    <t>Cobra Head, 2,500-4,000 Lumen</t>
  </si>
  <si>
    <t>Acorn, 4,000-7,000 Lumen</t>
  </si>
  <si>
    <t>Contemporary, 21,000-28,000 Lumen</t>
  </si>
  <si>
    <t>Contemporary, 45,000-50,000 Lumen</t>
  </si>
  <si>
    <t>Cobra Head, 4,000 Lumen, Fixture Only</t>
  </si>
  <si>
    <t>Cobra Head, 4,000 Lumen, Fixture and Pole</t>
  </si>
  <si>
    <t xml:space="preserve">Cobra Head, 5,800 Lumen, Fixture Only </t>
  </si>
  <si>
    <t>Cobra Head, 5,800 Lumen, Fixture and Pole</t>
  </si>
  <si>
    <t xml:space="preserve">Cobra Head, 9,500 Lumen, Fixture Only </t>
  </si>
  <si>
    <t xml:space="preserve">Cobra Head, 9,500 Lumen, Fixture and Pole </t>
  </si>
  <si>
    <t xml:space="preserve">Cobra Head, 22,000 Lumen, Fixture Only </t>
  </si>
  <si>
    <t xml:space="preserve">Cobra Head, 22,000 Lumen, Fixture and Pole </t>
  </si>
  <si>
    <t xml:space="preserve">Cobra Head, 50,000 Lumen, Fixture Only </t>
  </si>
  <si>
    <t>Cobra Head, 50,000 Lumen, Fixture and Pole</t>
  </si>
  <si>
    <t>Cobra Head, 50,000 Lumen, Fixture Only</t>
  </si>
  <si>
    <t>Open Bottom, 5,800 Lumen, Fixture Only</t>
  </si>
  <si>
    <t>Open Bottom, 9,500 Lumen, Fixture Only</t>
  </si>
  <si>
    <t xml:space="preserve">Cobra Head, 7,000 Lumen, Fixture Only </t>
  </si>
  <si>
    <t xml:space="preserve">Cobra Head, 7,000 Lumen, Fixture and Pole </t>
  </si>
  <si>
    <t>Cobra Head, 10,000 Lumen, Fixture Only</t>
  </si>
  <si>
    <t>Cobra Head, 10,000 Lumen, Fixture and Pole</t>
  </si>
  <si>
    <t xml:space="preserve">Cobra Head, 20,000 Lumen, Fixture Only </t>
  </si>
  <si>
    <t xml:space="preserve">Cobra Head, 20,000 Lumen, Fixture and Pole </t>
  </si>
  <si>
    <t xml:space="preserve">Open Bottom, 7,000 Lumen, Fixture Only </t>
  </si>
  <si>
    <t>Tear Drop, 1,000 Lumen, Fixture Only</t>
  </si>
  <si>
    <t>Tear Drop, 2,500 Lumen, Fixture Only</t>
  </si>
  <si>
    <t>Tear Drop, 4,000 Lumen, Fixture Only</t>
  </si>
  <si>
    <t>Tear Drop, 6,000 Lumen, Fixture Only</t>
  </si>
  <si>
    <t>Contemporary, 12,000 Lumen, Fixture Only</t>
  </si>
  <si>
    <t xml:space="preserve">Contemporary, 32,000 Lumen, Fixture Only </t>
  </si>
  <si>
    <t xml:space="preserve">Contemporary, 107,800 Lumen, Fixture Only </t>
  </si>
  <si>
    <t>Directional (Flood), 4,500-6,000 Lumen</t>
  </si>
  <si>
    <t>Directional (Flood), 14,000-17,500 Lumen</t>
  </si>
  <si>
    <t>Directional (Flood), 22,000-28,000 Lumen</t>
  </si>
  <si>
    <t>Directional (Flood), 35,000-50,000 Lumen</t>
  </si>
  <si>
    <t>Cobra Head, 13,000-16,500 Lumen, Fixture Only</t>
  </si>
  <si>
    <t>Cobra Head, 6,000-8,200 Lumen, Fixture Only</t>
  </si>
  <si>
    <t>Cobra Head, 22,000-29,000 Lumen, Fixture Only</t>
  </si>
  <si>
    <t>Open Bottom, 4,500-6,000 Lumen, Fixture Only</t>
  </si>
  <si>
    <t>LIGHTING SERVICE, RATE SHEET NO. 35.1</t>
  </si>
  <si>
    <t>LIGHTING SERVICE, RATE SHEET NO. 35.2</t>
  </si>
  <si>
    <t>RESTRICTED LIGHTING SERVICE, RATE SHEET NO. 36.2</t>
  </si>
  <si>
    <t>Overhead Service, continued</t>
  </si>
  <si>
    <t xml:space="preserve">Directional (Flood), 9,500 Lumen, Fixture Only </t>
  </si>
  <si>
    <t xml:space="preserve">Directional (Flood), 22,000 Lumen, Fixture Only </t>
  </si>
  <si>
    <t>Directional (Flood), 50,000 Lumen, Fixture Only</t>
  </si>
  <si>
    <t xml:space="preserve">Directional (Flood), 12,000 Lumen, Fixture Only </t>
  </si>
  <si>
    <t xml:space="preserve">Directional (Flood), 107,800 Lumen, Fixture Only </t>
  </si>
  <si>
    <t xml:space="preserve">Directional (Flood), 32,000 Lumen, Fixture Only </t>
  </si>
  <si>
    <t>Metal Halide (continued)</t>
  </si>
  <si>
    <t>Contemporary, 12,000 Lumen, Decorative Smooth</t>
  </si>
  <si>
    <t>Contemporary, 32,000 Lumen, Contemporary</t>
  </si>
  <si>
    <t>Contemporary, 107,800 Lumen, Decorative Smooth</t>
  </si>
  <si>
    <t>Acorn, 4,000 Lumen, Decorative Smooth</t>
  </si>
  <si>
    <t>Acorn, 5,800 Lumen, Decorative Smooth</t>
  </si>
  <si>
    <t>Acorn, 9,500 Lumen, Decorative Smooth</t>
  </si>
  <si>
    <t>Acorn, 4,000 Lumen, Historic Fluted</t>
  </si>
  <si>
    <t>Acorn, 5,800 Lumen, Historic Fluted</t>
  </si>
  <si>
    <t>Acorn, 9,500 Lumen, Historic Fluted</t>
  </si>
  <si>
    <t>Colonial, 4,000 Lumen, Decorative Smooth</t>
  </si>
  <si>
    <t>Coach, 5,800 Lumen, Decorative Smooth</t>
  </si>
  <si>
    <t>Coach, 9,500 Lumen, Decorative Smooth</t>
  </si>
  <si>
    <t>Colonial, 5,800 Lumen, Decorative Smooth</t>
  </si>
  <si>
    <t>Colonial, 9,500 Lumen, Decorative Smooth</t>
  </si>
  <si>
    <t>Dark Sky, 4,000 Lumen, Decorative Smooth</t>
  </si>
  <si>
    <t>Dark Sky, 9,500 Lumen, Decorative Smooth</t>
  </si>
  <si>
    <t xml:space="preserve">Directional (Flood), 12,000 Lumen, Fixture with Pole </t>
  </si>
  <si>
    <t xml:space="preserve">Directional (Flood), 32,000 Lumen, Fixture with Pole </t>
  </si>
  <si>
    <t>Directional (Flood), 107,800 Lumen, Fixture with Pole</t>
  </si>
  <si>
    <t>Directional (Flood), 12,000 Lumen, Fixture with Pole</t>
  </si>
  <si>
    <t>Directional (Flood), 32,000 Lumen, Fixture with Pole</t>
  </si>
  <si>
    <t>Cobra Head, 2,500-4,000 Lumen, Fixture Only</t>
  </si>
  <si>
    <t>Directional (Flood), 4,500-6,000 Lumen, Fixture Only</t>
  </si>
  <si>
    <t>Directional (Flood), 14,000-17,500 Lumen, Fixture Only</t>
  </si>
  <si>
    <t>Directional (Flood), 22,000-28,000 Lumen, Fixture Only</t>
  </si>
  <si>
    <t>Directional (Flood), 35,000-50,000 Lumen, Fixture Only</t>
  </si>
  <si>
    <t>Cobra Head, 6,000-8,200 Lumen</t>
  </si>
  <si>
    <t>Cobra Head, 13,000-16,500 Lumen</t>
  </si>
  <si>
    <t>Cobra Head, 22,000-29,000 Lumen</t>
  </si>
  <si>
    <t>Colonial, 4-Sided, 4,000-7,000 Lumen</t>
  </si>
  <si>
    <t>Victorian, 4,000-7,000 Lumen</t>
  </si>
  <si>
    <t>Contemporary, 8,000-11,000 Lumen</t>
  </si>
  <si>
    <t>Contemporary, 13,500-16,500 Lumen</t>
  </si>
  <si>
    <t xml:space="preserve">     High Pressure Sodium</t>
  </si>
  <si>
    <t>Contemporary, 5,800 Lumen, Fixture Only</t>
  </si>
  <si>
    <t>Contemporary, 5,800 Lumen, Contemporary</t>
  </si>
  <si>
    <t>Contemporary, 9,500 Lumen, Fixture Only</t>
  </si>
  <si>
    <t>Contemporary, 9,500 Lumen, Contemporary</t>
  </si>
  <si>
    <t>Contemporary, 22,000 Lumen, Fixture Only</t>
  </si>
  <si>
    <t>Contemporary, 22,000 Lumen, Contemporary</t>
  </si>
  <si>
    <t>Contemporary, 50,000 Lumen, Fixture Only</t>
  </si>
  <si>
    <t>Contemporary, 50,000 Lumen, Contemporary</t>
  </si>
  <si>
    <t>Victorian, 5,800 Lumen, Fixture Only (Moved from 35.2)</t>
  </si>
  <si>
    <t>Victorian, 9,500 Lumen, Fixture Only (Moved from 35.2)</t>
  </si>
  <si>
    <t>Victorian, 5,800 Lumen, Fixture Only (Moved to 36.2)</t>
  </si>
  <si>
    <t>Victorian, 9,500 Lumen, Fixture Only (Moved to 36.2)</t>
  </si>
  <si>
    <t>Transmission Basic Service Charge, Daily</t>
  </si>
  <si>
    <t>Transmission Energy Charge</t>
  </si>
  <si>
    <t>Transmission Demand kVA Base</t>
  </si>
  <si>
    <t>Transmission Demand kVA Intermediate</t>
  </si>
  <si>
    <t>Transmission Demand kVA Peak</t>
  </si>
  <si>
    <t>Primary Basic Service Charge, Daily</t>
  </si>
  <si>
    <t>Primary Energy Charge</t>
  </si>
  <si>
    <t>Primary Demand kVA Base</t>
  </si>
  <si>
    <t>Primary Demand kVA Intermediate</t>
  </si>
  <si>
    <t>Primary Demand kVA Peak</t>
  </si>
  <si>
    <t>Contemporary, 4,000-7,000 Lumen</t>
  </si>
  <si>
    <t>Reflecting Elimination of ECR Project</t>
  </si>
  <si>
    <t>After ECR Project Elim</t>
  </si>
  <si>
    <t>Adjustment to Reflect ECR Project Elimination</t>
  </si>
  <si>
    <t>ECR Project</t>
  </si>
  <si>
    <t>GENERAL RATE GTOD, General Time-of-Day Demand and General Time-of-Day Energy</t>
  </si>
  <si>
    <t>Single Phase Energy Charge (GTOD-Demand only), Infrastructure Charge</t>
  </si>
  <si>
    <t>Single Phase Energy Charge (GTOD-Demand only), Variable Energy Charge</t>
  </si>
  <si>
    <t>Single Phase Energy Charge, Off-Peak (GTOD-Energy only), Infrastructure Charge</t>
  </si>
  <si>
    <t>Single Phase Energy Charge, Off-Peak (GTOD-Energy only), Variable Energy Charge</t>
  </si>
  <si>
    <t>Single Phase Energy Charge, Peak (GTOD-Energy only), Infrastructure Charge</t>
  </si>
  <si>
    <t>Single Phase Energy Charge, Peak (GTOD-Energy only), Variable Energy Charge</t>
  </si>
  <si>
    <t>Third Phase Basic Service Charge, Daily</t>
  </si>
  <si>
    <t>Third Phase Energy Charge (GTOD-Demand only), Infrastructure Charge</t>
  </si>
  <si>
    <t>Third Phase Energy Charge (GTOD-Demand only), Variable Energy Charge</t>
  </si>
  <si>
    <t>Third Phase Energy Charge, Off-Peak (GTOD-Energy only), Infrastructure Charge</t>
  </si>
  <si>
    <t>Third Phase Energy Charge, Off-Peak (GTOD-Energy only), Variable Energy Charge</t>
  </si>
  <si>
    <t>Third Phase Energy Charge, Peak (GTOD-Energy only), Infrastructure Charge</t>
  </si>
  <si>
    <t>Third Phase Energy Charge, Peak (GTOD-Energy only), Variable Energy Charge</t>
  </si>
  <si>
    <t>CASE NO. 2020-00349</t>
  </si>
  <si>
    <t>Energy Charge, Off-Peak (RTOD-Energy only), Infrastructure Charge (Proposed Rating Periods)</t>
  </si>
  <si>
    <t>Energy Charge, Off-Peak (RTOD-Energy only), Variable Energy Charge (Proposed Rating Periods)</t>
  </si>
  <si>
    <t>Energy Charge, Off-Peak (RTOD-Energy only), Infrastructure Charge (Current Rating Periods)</t>
  </si>
  <si>
    <t>Energy Charge, Off-Peak (RTOD-Energy only), Variable Energy Charge (Current Rating Periods)</t>
  </si>
  <si>
    <t>Energy Charge, Peak (RTOD-Energy only), Infrastructure Charge (Current Rating Periods)</t>
  </si>
  <si>
    <t>Energy Charge, Peak (RTOD-Energy only), Infrastructure Charge (Proposed Rating Periods)</t>
  </si>
  <si>
    <t>Energy Charge, Peak (RTOD-Energy only), Variable Energy Charge (Current Rating Periods)</t>
  </si>
  <si>
    <t>Energy Charge, Peak (RTOD-Energy only), Variable Energy Charge (Proposed Rating Periods)</t>
  </si>
  <si>
    <t>EVC-L2 (First Two Hours Charging Unit Fee)</t>
  </si>
  <si>
    <t>EVC-L2 (Fee for Every Hour After the First Two Hours Charging Unit Fee)</t>
  </si>
  <si>
    <t>EVC-FAST (Rate per kWh)</t>
  </si>
  <si>
    <t>GTOD</t>
  </si>
  <si>
    <t>General Service Rates</t>
  </si>
  <si>
    <t>General Time-of-Day Service</t>
  </si>
  <si>
    <t>Cobra, Pole (not included in revenue forecast)</t>
  </si>
  <si>
    <t>Contemporary, Pole (not included in revenue forecast)</t>
  </si>
  <si>
    <t>Post Top - Decorative Smooth, Pole (not included in revenue forecast)</t>
  </si>
  <si>
    <t>Post Top - Historic Fluted, Pole (not included in revenue forecast)</t>
  </si>
  <si>
    <t xml:space="preserve">to </t>
  </si>
  <si>
    <t>Reflect</t>
  </si>
  <si>
    <t>Pole Revenues</t>
  </si>
  <si>
    <t>FOR THE 12 MONTHS ENDED FEBRUARY 28, 2021</t>
  </si>
  <si>
    <t>Total Energy Charge (GTOD-Demand only)</t>
  </si>
  <si>
    <t>Total Energy Charge, Off-Peak (GTOD-Energy only)</t>
  </si>
  <si>
    <t>Total Energy Charge, Peak (GTOD-Energy only)</t>
  </si>
  <si>
    <t>Three Phase Total Energy Charge</t>
  </si>
  <si>
    <t>Total Lighting Service/Restricted Lighting Service</t>
  </si>
  <si>
    <t>Change</t>
  </si>
  <si>
    <t>Excess Facilities (454)</t>
  </si>
  <si>
    <t>Meter Test Charge (451)</t>
  </si>
  <si>
    <t>Disconnect/Reconnect Charge (451)</t>
  </si>
  <si>
    <t>Unauthorized Reconnect Charge (451)</t>
  </si>
  <si>
    <t>Base Rev Increase</t>
  </si>
  <si>
    <t>per COSS</t>
  </si>
  <si>
    <t>Current monthly</t>
  </si>
  <si>
    <t>weighted per Sch M</t>
  </si>
  <si>
    <t>Solar Energy Credit, (RTOD-Energy only) (SQF Charge)</t>
  </si>
  <si>
    <t>Solar Energy Credit, (RTOD-Energy only) (Total Base Energy Charge)</t>
  </si>
  <si>
    <t>current monthly equiv</t>
  </si>
  <si>
    <t>One-Time Conversion Fee (Total Charge)</t>
  </si>
  <si>
    <t>Monthly Conversion Fee (Revenue Component)</t>
  </si>
  <si>
    <t>Monthly Conversion Fee (Salvage Component)</t>
  </si>
  <si>
    <t>Monthly Conversion Fee (Total Charge)</t>
  </si>
  <si>
    <t xml:space="preserve">* The under-recoveries of costs for these programs will be borne by shareholders and thus are reflected in the adjustment for Imputed Revenue for </t>
  </si>
  <si>
    <t xml:space="preserve">    Solar and Electric Vehicles.</t>
  </si>
  <si>
    <t>Percentage Change</t>
  </si>
  <si>
    <t>Total Revenue at Current Rates</t>
  </si>
  <si>
    <t xml:space="preserve">General Time-of-Day Service Rate </t>
  </si>
  <si>
    <t>General Time-of-Day Service Rate</t>
  </si>
  <si>
    <t>Reflecting Elimination of ECR Projects</t>
  </si>
  <si>
    <t>Page 26 of 26</t>
  </si>
  <si>
    <t>Page 25 of 26</t>
  </si>
  <si>
    <t>Page 24 of 26</t>
  </si>
  <si>
    <t>Page 23 of 26</t>
  </si>
  <si>
    <t>Page 22 of 26</t>
  </si>
  <si>
    <t>Page 21 of 26</t>
  </si>
  <si>
    <t>Page 20 of 26</t>
  </si>
  <si>
    <t>Page 19 of 26</t>
  </si>
  <si>
    <t>Page 18 of 26</t>
  </si>
  <si>
    <t>Page 17 of 26</t>
  </si>
  <si>
    <t>Page 16 of 26</t>
  </si>
  <si>
    <t>Page 15 of 26</t>
  </si>
  <si>
    <t>Page 14 of 26</t>
  </si>
  <si>
    <t>Page 13 of 26</t>
  </si>
  <si>
    <t>Page 12 of 26</t>
  </si>
  <si>
    <t>Page 11 of 26</t>
  </si>
  <si>
    <t>Page 10 of 26</t>
  </si>
  <si>
    <t>Page 9 of 26</t>
  </si>
  <si>
    <t>Page 8 of 26</t>
  </si>
  <si>
    <t>Page 7 of 26</t>
  </si>
  <si>
    <t>Page 6 of 26</t>
  </si>
  <si>
    <t>Page 5 of 26</t>
  </si>
  <si>
    <t>Page 4 of 26</t>
  </si>
  <si>
    <t>Page 3 of 26</t>
  </si>
  <si>
    <t>Page 2 of 26</t>
  </si>
  <si>
    <t>Page 1 of 26</t>
  </si>
  <si>
    <t>Pages 2-26</t>
  </si>
  <si>
    <t>kW</t>
  </si>
  <si>
    <t>kVA</t>
  </si>
  <si>
    <t>Curtailable</t>
  </si>
  <si>
    <t>Demand, kVA</t>
  </si>
  <si>
    <t>Targeted Increase - Settlement</t>
  </si>
  <si>
    <t>Base Rev Target</t>
  </si>
  <si>
    <t>AS FILED</t>
  </si>
  <si>
    <t>KUUM_KC3</t>
  </si>
  <si>
    <t>KUUM_KC4</t>
  </si>
  <si>
    <t>Stipulated</t>
  </si>
  <si>
    <t>Stipulated Rates</t>
  </si>
  <si>
    <t>Stipulated Change</t>
  </si>
  <si>
    <t>FORECAST PERIOD REVENUES AT CURRENT AND STIPULATED RATES</t>
  </si>
  <si>
    <t>AVERAGE BILL COMPARISON AT CURRENT AND STIPULATED RATES</t>
  </si>
  <si>
    <t>SUMMARY OF STIPULATED REVENUE INCREASE</t>
  </si>
  <si>
    <t>CALCULATION OF STIPULATED RATE INCREASE</t>
  </si>
  <si>
    <t>Total Revenue at Stipulated Rates</t>
  </si>
  <si>
    <t>Stipulated Revenue Change</t>
  </si>
  <si>
    <t>Annual Revenue at Stipulated Rates</t>
  </si>
  <si>
    <t>Average Stipulated Bill</t>
  </si>
  <si>
    <t>Cobra Head, 4,900 Lumen, Fixture Only (NEW LIGHT PURSUANT TO STIPULATION)</t>
  </si>
  <si>
    <t>Cobra Head, 4,900 Lumen (NEW LIGHT PURSUANT TO STIPULATION)</t>
  </si>
  <si>
    <t>Revenue After</t>
  </si>
  <si>
    <t>ECR Project Elim</t>
  </si>
  <si>
    <t>Calculated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</si>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</sst>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[$-409]mmm\-yy;@"/>
    <numFmt numFmtId="168" formatCode="[$-409]mmmm\ d\,\ yyyy;@"/>
    <numFmt numFmtId="169" formatCode="0_);\(0\)"/>
    <numFmt numFmtId="170" formatCode="_(&quot;$&quot;* #,##0_);_(&quot;$&quot;* \(#,##0\);_(&quot;$&quot;* &quot;-&quot;??_);_(@_)"/>
    <numFmt numFmtId="171" formatCode="[$-409]mmmm\-yy;@"/>
    <numFmt numFmtId="172" formatCode="General_)"/>
    <numFmt numFmtId="173" formatCode="&quot;$&quot;#,##0\ ;\(&quot;$&quot;#,##0\)"/>
    <numFmt numFmtId="174" formatCode="_(* #,##0.00_);_(* \(#,##0.00\);_(* &quot;-&quot;_);_(@_)"/>
    <numFmt numFmtId="175" formatCode="_(* #,##0.00000_);_(* \(#,##0.00000\);_(* &quot;-&quot;_);_(@_)"/>
    <numFmt numFmtId="176" formatCode="0.0%"/>
    <numFmt numFmtId="177" formatCode="0.000%"/>
    <numFmt numFmtId="178" formatCode="0.00000000"/>
    <numFmt numFmtId="179" formatCode="_(* #,##0.000_);_(* \(#,##0.000\);_(* &quot;-&quot;_);_(@_)"/>
    <numFmt numFmtId="180" formatCode="0\ 00\ 000\ 000"/>
    <numFmt numFmtId="181" formatCode="[$-409]d\-mmm\-yy;@"/>
    <numFmt numFmtId="182" formatCode="_-* #,##0.00\ [$€]_-;\-* #,##0.00\ [$€]_-;_-* &quot;-&quot;??\ [$€]_-;_-@_-"/>
    <numFmt numFmtId="183" formatCode="_([$€-2]* #,##0.00_);_([$€-2]* \(#,##0.00\);_([$€-2]* &quot;-&quot;??_)"/>
    <numFmt numFmtId="184" formatCode="_-* #,##0\ _F_-;\-* #,##0\ _F_-;_-* &quot;-&quot;\ _F_-;_-@_-"/>
    <numFmt numFmtId="185" formatCode="_-* #,##0.00\ _F_-;\-* #,##0.00\ _F_-;_-* &quot;-&quot;??\ _F_-;_-@_-"/>
    <numFmt numFmtId="186" formatCode="_-* #,##0\ &quot;F&quot;_-;\-* #,##0\ &quot;F&quot;_-;_-* &quot;-&quot;\ &quot;F&quot;_-;_-@_-"/>
    <numFmt numFmtId="187" formatCode="_-* #,##0.00\ &quot;F&quot;_-;\-* #,##0.00\ &quot;F&quot;_-;_-* &quot;-&quot;??\ &quot;F&quot;_-;_-@_-"/>
    <numFmt numFmtId="188" formatCode="00000000"/>
    <numFmt numFmtId="189" formatCode="[$-409]d\-mmm\-yyyy;@"/>
    <numFmt numFmtId="190" formatCode="#,##0.00;[Red]\(#,##0.00\)"/>
    <numFmt numFmtId="191" formatCode="###,000"/>
    <numFmt numFmtId="192" formatCode="_(* #,##0.0000_);_(* \(#,##0.0000\);_(* &quot;-&quot;_);_(@_)"/>
    <numFmt numFmtId="193" formatCode="0.000000"/>
    <numFmt numFmtId="194" formatCode="_(* #,##0_);_(* \(#,##0\);_(* &quot;0&quot;_);_(@_)"/>
    <numFmt numFmtId="195" formatCode="_(&quot;$&quot;* #,##0_);_(&quot;$&quot;* \(#,##0\);_(&quot;$&quot;* &quot;0&quot;_);_(@_)"/>
    <numFmt numFmtId="196" formatCode="_(&quot;$&quot;* #,##0.00000_);_(&quot;$&quot;* \(#,##0.00000\);_(&quot;$&quot;* &quot;0&quot;_);_(@_)"/>
    <numFmt numFmtId="197" formatCode="_(&quot;$&quot;* #,##0.00_);_(&quot;$&quot;* \(#,##0.00\);_(&quot;$&quot;* &quot;0&quot;_);_(@_)"/>
    <numFmt numFmtId="198" formatCode="_(&quot;$&quot;* #,##0.00000000_);_(&quot;$&quot;* \(#,##0.00000000\);_(&quot;$&quot;* &quot;0&quot;_);_(@_)"/>
    <numFmt numFmtId="199" formatCode="0.00000"/>
    <numFmt numFmtId="200" formatCode="0.0000%"/>
  </numFmts>
  <fonts count="160"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2"/>
    </font>
    <font>
      <sz val="10"/>
      <name val="Arial"/>
      <family val="2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Times New Roman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Times New Roman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2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2"/>
    </font>
    <font>
      <sz val="12"/>
      <name val="Times New Roman"/>
      <family val="1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8"/>
      <color indexed="8"/>
      <name val="Wingdings"/>
      <charset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u val="doubleAccounting"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u/>
      <sz val="12"/>
      <color theme="1"/>
      <name val="Calibri"/>
      <family val="2"/>
      <scheme val="minor"/>
    </font>
    <font>
      <sz val="10"/>
      <color rgb="FF0033CC"/>
      <name val="Calibri"/>
      <family val="2"/>
      <scheme val="minor"/>
    </font>
    <font>
      <u val="singleAccounting"/>
      <sz val="10"/>
      <color rgb="FF0033CC"/>
      <name val="Calibri"/>
      <family val="2"/>
      <scheme val="minor"/>
    </font>
    <font>
      <u val="doubleAccounting"/>
      <sz val="10"/>
      <color rgb="FF0033CC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9"/>
      <color rgb="FFFF0000"/>
      <name val="Times New Roman"/>
      <family val="1"/>
    </font>
    <font>
      <sz val="10"/>
      <color rgb="FFFF0000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5153">
    <xf numFmtId="0" fontId="0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1" fontId="20" fillId="0" borderId="0"/>
    <xf numFmtId="0" fontId="22" fillId="0" borderId="0"/>
    <xf numFmtId="0" fontId="20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0" fillId="33" borderId="0" applyNumberFormat="0" applyBorder="0" applyAlignment="0" applyProtection="0"/>
    <xf numFmtId="171" fontId="30" fillId="33" borderId="0" applyNumberFormat="0" applyBorder="0" applyAlignment="0" applyProtection="0"/>
    <xf numFmtId="171" fontId="30" fillId="33" borderId="0" applyNumberFormat="0" applyBorder="0" applyAlignment="0" applyProtection="0"/>
    <xf numFmtId="171" fontId="30" fillId="33" borderId="0" applyNumberFormat="0" applyBorder="0" applyAlignment="0" applyProtection="0"/>
    <xf numFmtId="171" fontId="30" fillId="33" borderId="0" applyNumberFormat="0" applyBorder="0" applyAlignment="0" applyProtection="0"/>
    <xf numFmtId="171" fontId="23" fillId="10" borderId="0" applyNumberFormat="0" applyBorder="0" applyAlignment="0" applyProtection="0"/>
    <xf numFmtId="171" fontId="23" fillId="10" borderId="0" applyNumberFormat="0" applyBorder="0" applyAlignment="0" applyProtection="0"/>
    <xf numFmtId="171" fontId="23" fillId="10" borderId="0" applyNumberFormat="0" applyBorder="0" applyAlignment="0" applyProtection="0"/>
    <xf numFmtId="171" fontId="23" fillId="10" borderId="0" applyNumberFormat="0" applyBorder="0" applyAlignment="0" applyProtection="0"/>
    <xf numFmtId="171" fontId="23" fillId="10" borderId="0" applyNumberFormat="0" applyBorder="0" applyAlignment="0" applyProtection="0"/>
    <xf numFmtId="171" fontId="23" fillId="10" borderId="0" applyNumberFormat="0" applyBorder="0" applyAlignment="0" applyProtection="0"/>
    <xf numFmtId="171" fontId="23" fillId="10" borderId="0" applyNumberFormat="0" applyBorder="0" applyAlignment="0" applyProtection="0"/>
    <xf numFmtId="171" fontId="23" fillId="10" borderId="0" applyNumberFormat="0" applyBorder="0" applyAlignment="0" applyProtection="0"/>
    <xf numFmtId="171" fontId="23" fillId="10" borderId="0" applyNumberFormat="0" applyBorder="0" applyAlignment="0" applyProtection="0"/>
    <xf numFmtId="171" fontId="23" fillId="10" borderId="0" applyNumberFormat="0" applyBorder="0" applyAlignment="0" applyProtection="0"/>
    <xf numFmtId="171" fontId="23" fillId="10" borderId="0" applyNumberFormat="0" applyBorder="0" applyAlignment="0" applyProtection="0"/>
    <xf numFmtId="171" fontId="23" fillId="10" borderId="0" applyNumberFormat="0" applyBorder="0" applyAlignment="0" applyProtection="0"/>
    <xf numFmtId="171" fontId="23" fillId="10" borderId="0" applyNumberFormat="0" applyBorder="0" applyAlignment="0" applyProtection="0"/>
    <xf numFmtId="171" fontId="23" fillId="10" borderId="0" applyNumberFormat="0" applyBorder="0" applyAlignment="0" applyProtection="0"/>
    <xf numFmtId="171" fontId="23" fillId="10" borderId="0" applyNumberFormat="0" applyBorder="0" applyAlignment="0" applyProtection="0"/>
    <xf numFmtId="171" fontId="31" fillId="10" borderId="0" applyNumberFormat="0" applyBorder="0" applyAlignment="0" applyProtection="0"/>
    <xf numFmtId="171" fontId="31" fillId="10" borderId="0" applyNumberFormat="0" applyBorder="0" applyAlignment="0" applyProtection="0"/>
    <xf numFmtId="171" fontId="30" fillId="34" borderId="0" applyNumberFormat="0" applyBorder="0" applyAlignment="0" applyProtection="0"/>
    <xf numFmtId="171" fontId="31" fillId="10" borderId="0" applyNumberFormat="0" applyBorder="0" applyAlignment="0" applyProtection="0"/>
    <xf numFmtId="171" fontId="30" fillId="3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23" fillId="10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1" fillId="10" borderId="0" applyNumberFormat="0" applyBorder="0" applyAlignment="0" applyProtection="0"/>
    <xf numFmtId="171" fontId="31" fillId="10" borderId="0" applyNumberFormat="0" applyBorder="0" applyAlignment="0" applyProtection="0"/>
    <xf numFmtId="171" fontId="31" fillId="10" borderId="0" applyNumberFormat="0" applyBorder="0" applyAlignment="0" applyProtection="0"/>
    <xf numFmtId="171" fontId="31" fillId="10" borderId="0" applyNumberFormat="0" applyBorder="0" applyAlignment="0" applyProtection="0"/>
    <xf numFmtId="171" fontId="31" fillId="10" borderId="0" applyNumberFormat="0" applyBorder="0" applyAlignment="0" applyProtection="0"/>
    <xf numFmtId="171" fontId="31" fillId="10" borderId="0" applyNumberFormat="0" applyBorder="0" applyAlignment="0" applyProtection="0"/>
    <xf numFmtId="171" fontId="31" fillId="10" borderId="0" applyNumberFormat="0" applyBorder="0" applyAlignment="0" applyProtection="0"/>
    <xf numFmtId="171" fontId="31" fillId="10" borderId="0" applyNumberFormat="0" applyBorder="0" applyAlignment="0" applyProtection="0"/>
    <xf numFmtId="171" fontId="31" fillId="10" borderId="0" applyNumberFormat="0" applyBorder="0" applyAlignment="0" applyProtection="0"/>
    <xf numFmtId="171" fontId="31" fillId="10" borderId="0" applyNumberFormat="0" applyBorder="0" applyAlignment="0" applyProtection="0"/>
    <xf numFmtId="171" fontId="31" fillId="10" borderId="0" applyNumberFormat="0" applyBorder="0" applyAlignment="0" applyProtection="0"/>
    <xf numFmtId="171" fontId="31" fillId="10" borderId="0" applyNumberFormat="0" applyBorder="0" applyAlignment="0" applyProtection="0"/>
    <xf numFmtId="171" fontId="31" fillId="10" borderId="0" applyNumberFormat="0" applyBorder="0" applyAlignment="0" applyProtection="0"/>
    <xf numFmtId="171" fontId="30" fillId="34" borderId="0" applyNumberFormat="0" applyBorder="0" applyAlignment="0" applyProtection="0"/>
    <xf numFmtId="171" fontId="31" fillId="10" borderId="0" applyNumberFormat="0" applyBorder="0" applyAlignment="0" applyProtection="0"/>
    <xf numFmtId="171" fontId="31" fillId="10" borderId="0" applyNumberFormat="0" applyBorder="0" applyAlignment="0" applyProtection="0"/>
    <xf numFmtId="171" fontId="31" fillId="10" borderId="0" applyNumberFormat="0" applyBorder="0" applyAlignment="0" applyProtection="0"/>
    <xf numFmtId="171" fontId="31" fillId="10" borderId="0" applyNumberFormat="0" applyBorder="0" applyAlignment="0" applyProtection="0"/>
    <xf numFmtId="171" fontId="31" fillId="10" borderId="0" applyNumberFormat="0" applyBorder="0" applyAlignment="0" applyProtection="0"/>
    <xf numFmtId="171" fontId="31" fillId="10" borderId="0" applyNumberFormat="0" applyBorder="0" applyAlignment="0" applyProtection="0"/>
    <xf numFmtId="171" fontId="30" fillId="34" borderId="0" applyNumberFormat="0" applyBorder="0" applyAlignment="0" applyProtection="0"/>
    <xf numFmtId="171" fontId="30" fillId="33" borderId="0" applyNumberFormat="0" applyBorder="0" applyAlignment="0" applyProtection="0"/>
    <xf numFmtId="171" fontId="30" fillId="33" borderId="0" applyNumberFormat="0" applyBorder="0" applyAlignment="0" applyProtection="0"/>
    <xf numFmtId="171" fontId="30" fillId="33" borderId="0" applyNumberFormat="0" applyBorder="0" applyAlignment="0" applyProtection="0"/>
    <xf numFmtId="171" fontId="30" fillId="33" borderId="0" applyNumberFormat="0" applyBorder="0" applyAlignment="0" applyProtection="0"/>
    <xf numFmtId="171" fontId="30" fillId="33" borderId="0" applyNumberFormat="0" applyBorder="0" applyAlignment="0" applyProtection="0"/>
    <xf numFmtId="171" fontId="30" fillId="35" borderId="0" applyNumberFormat="0" applyBorder="0" applyAlignment="0" applyProtection="0"/>
    <xf numFmtId="171" fontId="30" fillId="35" borderId="0" applyNumberFormat="0" applyBorder="0" applyAlignment="0" applyProtection="0"/>
    <xf numFmtId="171" fontId="30" fillId="35" borderId="0" applyNumberFormat="0" applyBorder="0" applyAlignment="0" applyProtection="0"/>
    <xf numFmtId="171" fontId="30" fillId="35" borderId="0" applyNumberFormat="0" applyBorder="0" applyAlignment="0" applyProtection="0"/>
    <xf numFmtId="171" fontId="30" fillId="35" borderId="0" applyNumberFormat="0" applyBorder="0" applyAlignment="0" applyProtection="0"/>
    <xf numFmtId="171" fontId="23" fillId="14" borderId="0" applyNumberFormat="0" applyBorder="0" applyAlignment="0" applyProtection="0"/>
    <xf numFmtId="171" fontId="23" fillId="14" borderId="0" applyNumberFormat="0" applyBorder="0" applyAlignment="0" applyProtection="0"/>
    <xf numFmtId="171" fontId="23" fillId="14" borderId="0" applyNumberFormat="0" applyBorder="0" applyAlignment="0" applyProtection="0"/>
    <xf numFmtId="171" fontId="23" fillId="14" borderId="0" applyNumberFormat="0" applyBorder="0" applyAlignment="0" applyProtection="0"/>
    <xf numFmtId="171" fontId="23" fillId="14" borderId="0" applyNumberFormat="0" applyBorder="0" applyAlignment="0" applyProtection="0"/>
    <xf numFmtId="171" fontId="23" fillId="14" borderId="0" applyNumberFormat="0" applyBorder="0" applyAlignment="0" applyProtection="0"/>
    <xf numFmtId="171" fontId="23" fillId="14" borderId="0" applyNumberFormat="0" applyBorder="0" applyAlignment="0" applyProtection="0"/>
    <xf numFmtId="171" fontId="23" fillId="14" borderId="0" applyNumberFormat="0" applyBorder="0" applyAlignment="0" applyProtection="0"/>
    <xf numFmtId="171" fontId="23" fillId="14" borderId="0" applyNumberFormat="0" applyBorder="0" applyAlignment="0" applyProtection="0"/>
    <xf numFmtId="171" fontId="23" fillId="14" borderId="0" applyNumberFormat="0" applyBorder="0" applyAlignment="0" applyProtection="0"/>
    <xf numFmtId="171" fontId="23" fillId="14" borderId="0" applyNumberFormat="0" applyBorder="0" applyAlignment="0" applyProtection="0"/>
    <xf numFmtId="171" fontId="23" fillId="14" borderId="0" applyNumberFormat="0" applyBorder="0" applyAlignment="0" applyProtection="0"/>
    <xf numFmtId="171" fontId="23" fillId="14" borderId="0" applyNumberFormat="0" applyBorder="0" applyAlignment="0" applyProtection="0"/>
    <xf numFmtId="171" fontId="23" fillId="14" borderId="0" applyNumberFormat="0" applyBorder="0" applyAlignment="0" applyProtection="0"/>
    <xf numFmtId="171" fontId="23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0" fillId="36" borderId="0" applyNumberFormat="0" applyBorder="0" applyAlignment="0" applyProtection="0"/>
    <xf numFmtId="171" fontId="31" fillId="14" borderId="0" applyNumberFormat="0" applyBorder="0" applyAlignment="0" applyProtection="0"/>
    <xf numFmtId="171" fontId="30" fillId="36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23" fillId="14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0" fillId="36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0" fillId="36" borderId="0" applyNumberFormat="0" applyBorder="0" applyAlignment="0" applyProtection="0"/>
    <xf numFmtId="171" fontId="30" fillId="35" borderId="0" applyNumberFormat="0" applyBorder="0" applyAlignment="0" applyProtection="0"/>
    <xf numFmtId="171" fontId="30" fillId="35" borderId="0" applyNumberFormat="0" applyBorder="0" applyAlignment="0" applyProtection="0"/>
    <xf numFmtId="171" fontId="30" fillId="35" borderId="0" applyNumberFormat="0" applyBorder="0" applyAlignment="0" applyProtection="0"/>
    <xf numFmtId="171" fontId="30" fillId="35" borderId="0" applyNumberFormat="0" applyBorder="0" applyAlignment="0" applyProtection="0"/>
    <xf numFmtId="171" fontId="30" fillId="35" borderId="0" applyNumberFormat="0" applyBorder="0" applyAlignment="0" applyProtection="0"/>
    <xf numFmtId="171" fontId="30" fillId="37" borderId="0" applyNumberFormat="0" applyBorder="0" applyAlignment="0" applyProtection="0"/>
    <xf numFmtId="171" fontId="30" fillId="37" borderId="0" applyNumberFormat="0" applyBorder="0" applyAlignment="0" applyProtection="0"/>
    <xf numFmtId="171" fontId="30" fillId="37" borderId="0" applyNumberFormat="0" applyBorder="0" applyAlignment="0" applyProtection="0"/>
    <xf numFmtId="171" fontId="30" fillId="37" borderId="0" applyNumberFormat="0" applyBorder="0" applyAlignment="0" applyProtection="0"/>
    <xf numFmtId="171" fontId="30" fillId="37" borderId="0" applyNumberFormat="0" applyBorder="0" applyAlignment="0" applyProtection="0"/>
    <xf numFmtId="171" fontId="23" fillId="18" borderId="0" applyNumberFormat="0" applyBorder="0" applyAlignment="0" applyProtection="0"/>
    <xf numFmtId="171" fontId="23" fillId="18" borderId="0" applyNumberFormat="0" applyBorder="0" applyAlignment="0" applyProtection="0"/>
    <xf numFmtId="171" fontId="23" fillId="18" borderId="0" applyNumberFormat="0" applyBorder="0" applyAlignment="0" applyProtection="0"/>
    <xf numFmtId="171" fontId="23" fillId="18" borderId="0" applyNumberFormat="0" applyBorder="0" applyAlignment="0" applyProtection="0"/>
    <xf numFmtId="171" fontId="23" fillId="18" borderId="0" applyNumberFormat="0" applyBorder="0" applyAlignment="0" applyProtection="0"/>
    <xf numFmtId="171" fontId="23" fillId="18" borderId="0" applyNumberFormat="0" applyBorder="0" applyAlignment="0" applyProtection="0"/>
    <xf numFmtId="171" fontId="23" fillId="18" borderId="0" applyNumberFormat="0" applyBorder="0" applyAlignment="0" applyProtection="0"/>
    <xf numFmtId="171" fontId="23" fillId="18" borderId="0" applyNumberFormat="0" applyBorder="0" applyAlignment="0" applyProtection="0"/>
    <xf numFmtId="171" fontId="23" fillId="18" borderId="0" applyNumberFormat="0" applyBorder="0" applyAlignment="0" applyProtection="0"/>
    <xf numFmtId="171" fontId="23" fillId="18" borderId="0" applyNumberFormat="0" applyBorder="0" applyAlignment="0" applyProtection="0"/>
    <xf numFmtId="171" fontId="23" fillId="18" borderId="0" applyNumberFormat="0" applyBorder="0" applyAlignment="0" applyProtection="0"/>
    <xf numFmtId="171" fontId="23" fillId="18" borderId="0" applyNumberFormat="0" applyBorder="0" applyAlignment="0" applyProtection="0"/>
    <xf numFmtId="171" fontId="23" fillId="18" borderId="0" applyNumberFormat="0" applyBorder="0" applyAlignment="0" applyProtection="0"/>
    <xf numFmtId="171" fontId="23" fillId="18" borderId="0" applyNumberFormat="0" applyBorder="0" applyAlignment="0" applyProtection="0"/>
    <xf numFmtId="171" fontId="23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0" fillId="38" borderId="0" applyNumberFormat="0" applyBorder="0" applyAlignment="0" applyProtection="0"/>
    <xf numFmtId="171" fontId="31" fillId="18" borderId="0" applyNumberFormat="0" applyBorder="0" applyAlignment="0" applyProtection="0"/>
    <xf numFmtId="171" fontId="30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30" fillId="38" borderId="0" applyNumberFormat="0" applyBorder="0" applyAlignment="0" applyProtection="0"/>
    <xf numFmtId="171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23" fillId="18" borderId="0" applyNumberFormat="0" applyBorder="0" applyAlignment="0" applyProtection="0"/>
    <xf numFmtId="171" fontId="30" fillId="38" borderId="0" applyNumberFormat="0" applyBorder="0" applyAlignment="0" applyProtection="0"/>
    <xf numFmtId="171" fontId="30" fillId="38" borderId="0" applyNumberFormat="0" applyBorder="0" applyAlignment="0" applyProtection="0"/>
    <xf numFmtId="171" fontId="30" fillId="3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0" fillId="3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0" fillId="38" borderId="0" applyNumberFormat="0" applyBorder="0" applyAlignment="0" applyProtection="0"/>
    <xf numFmtId="171" fontId="30" fillId="37" borderId="0" applyNumberFormat="0" applyBorder="0" applyAlignment="0" applyProtection="0"/>
    <xf numFmtId="171" fontId="30" fillId="37" borderId="0" applyNumberFormat="0" applyBorder="0" applyAlignment="0" applyProtection="0"/>
    <xf numFmtId="171" fontId="30" fillId="37" borderId="0" applyNumberFormat="0" applyBorder="0" applyAlignment="0" applyProtection="0"/>
    <xf numFmtId="171" fontId="30" fillId="37" borderId="0" applyNumberFormat="0" applyBorder="0" applyAlignment="0" applyProtection="0"/>
    <xf numFmtId="171" fontId="30" fillId="37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23" fillId="22" borderId="0" applyNumberFormat="0" applyBorder="0" applyAlignment="0" applyProtection="0"/>
    <xf numFmtId="171" fontId="23" fillId="22" borderId="0" applyNumberFormat="0" applyBorder="0" applyAlignment="0" applyProtection="0"/>
    <xf numFmtId="171" fontId="23" fillId="22" borderId="0" applyNumberFormat="0" applyBorder="0" applyAlignment="0" applyProtection="0"/>
    <xf numFmtId="171" fontId="23" fillId="22" borderId="0" applyNumberFormat="0" applyBorder="0" applyAlignment="0" applyProtection="0"/>
    <xf numFmtId="171" fontId="23" fillId="22" borderId="0" applyNumberFormat="0" applyBorder="0" applyAlignment="0" applyProtection="0"/>
    <xf numFmtId="171" fontId="23" fillId="22" borderId="0" applyNumberFormat="0" applyBorder="0" applyAlignment="0" applyProtection="0"/>
    <xf numFmtId="171" fontId="23" fillId="22" borderId="0" applyNumberFormat="0" applyBorder="0" applyAlignment="0" applyProtection="0"/>
    <xf numFmtId="171" fontId="23" fillId="22" borderId="0" applyNumberFormat="0" applyBorder="0" applyAlignment="0" applyProtection="0"/>
    <xf numFmtId="171" fontId="23" fillId="22" borderId="0" applyNumberFormat="0" applyBorder="0" applyAlignment="0" applyProtection="0"/>
    <xf numFmtId="171" fontId="23" fillId="22" borderId="0" applyNumberFormat="0" applyBorder="0" applyAlignment="0" applyProtection="0"/>
    <xf numFmtId="171" fontId="23" fillId="22" borderId="0" applyNumberFormat="0" applyBorder="0" applyAlignment="0" applyProtection="0"/>
    <xf numFmtId="171" fontId="23" fillId="22" borderId="0" applyNumberFormat="0" applyBorder="0" applyAlignment="0" applyProtection="0"/>
    <xf numFmtId="171" fontId="23" fillId="22" borderId="0" applyNumberFormat="0" applyBorder="0" applyAlignment="0" applyProtection="0"/>
    <xf numFmtId="171" fontId="23" fillId="22" borderId="0" applyNumberFormat="0" applyBorder="0" applyAlignment="0" applyProtection="0"/>
    <xf numFmtId="171" fontId="23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0" fillId="40" borderId="0" applyNumberFormat="0" applyBorder="0" applyAlignment="0" applyProtection="0"/>
    <xf numFmtId="171" fontId="31" fillId="22" borderId="0" applyNumberFormat="0" applyBorder="0" applyAlignment="0" applyProtection="0"/>
    <xf numFmtId="171" fontId="30" fillId="40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3" fillId="22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0" fillId="40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0" fillId="40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23" fillId="26" borderId="0" applyNumberFormat="0" applyBorder="0" applyAlignment="0" applyProtection="0"/>
    <xf numFmtId="171" fontId="23" fillId="26" borderId="0" applyNumberFormat="0" applyBorder="0" applyAlignment="0" applyProtection="0"/>
    <xf numFmtId="171" fontId="23" fillId="26" borderId="0" applyNumberFormat="0" applyBorder="0" applyAlignment="0" applyProtection="0"/>
    <xf numFmtId="171" fontId="23" fillId="26" borderId="0" applyNumberFormat="0" applyBorder="0" applyAlignment="0" applyProtection="0"/>
    <xf numFmtId="171" fontId="23" fillId="26" borderId="0" applyNumberFormat="0" applyBorder="0" applyAlignment="0" applyProtection="0"/>
    <xf numFmtId="171" fontId="23" fillId="26" borderId="0" applyNumberFormat="0" applyBorder="0" applyAlignment="0" applyProtection="0"/>
    <xf numFmtId="171" fontId="23" fillId="26" borderId="0" applyNumberFormat="0" applyBorder="0" applyAlignment="0" applyProtection="0"/>
    <xf numFmtId="171" fontId="23" fillId="26" borderId="0" applyNumberFormat="0" applyBorder="0" applyAlignment="0" applyProtection="0"/>
    <xf numFmtId="171" fontId="23" fillId="26" borderId="0" applyNumberFormat="0" applyBorder="0" applyAlignment="0" applyProtection="0"/>
    <xf numFmtId="171" fontId="23" fillId="26" borderId="0" applyNumberFormat="0" applyBorder="0" applyAlignment="0" applyProtection="0"/>
    <xf numFmtId="171" fontId="23" fillId="26" borderId="0" applyNumberFormat="0" applyBorder="0" applyAlignment="0" applyProtection="0"/>
    <xf numFmtId="171" fontId="23" fillId="26" borderId="0" applyNumberFormat="0" applyBorder="0" applyAlignment="0" applyProtection="0"/>
    <xf numFmtId="171" fontId="23" fillId="26" borderId="0" applyNumberFormat="0" applyBorder="0" applyAlignment="0" applyProtection="0"/>
    <xf numFmtId="171" fontId="23" fillId="26" borderId="0" applyNumberFormat="0" applyBorder="0" applyAlignment="0" applyProtection="0"/>
    <xf numFmtId="171" fontId="23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0" fillId="41" borderId="0" applyNumberFormat="0" applyBorder="0" applyAlignment="0" applyProtection="0"/>
    <xf numFmtId="171" fontId="31" fillId="26" borderId="0" applyNumberFormat="0" applyBorder="0" applyAlignment="0" applyProtection="0"/>
    <xf numFmtId="171" fontId="30" fillId="4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23" fillId="26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0" fillId="41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23" fillId="30" borderId="0" applyNumberFormat="0" applyBorder="0" applyAlignment="0" applyProtection="0"/>
    <xf numFmtId="171" fontId="23" fillId="30" borderId="0" applyNumberFormat="0" applyBorder="0" applyAlignment="0" applyProtection="0"/>
    <xf numFmtId="171" fontId="23" fillId="30" borderId="0" applyNumberFormat="0" applyBorder="0" applyAlignment="0" applyProtection="0"/>
    <xf numFmtId="171" fontId="23" fillId="30" borderId="0" applyNumberFormat="0" applyBorder="0" applyAlignment="0" applyProtection="0"/>
    <xf numFmtId="171" fontId="23" fillId="30" borderId="0" applyNumberFormat="0" applyBorder="0" applyAlignment="0" applyProtection="0"/>
    <xf numFmtId="171" fontId="23" fillId="30" borderId="0" applyNumberFormat="0" applyBorder="0" applyAlignment="0" applyProtection="0"/>
    <xf numFmtId="171" fontId="23" fillId="30" borderId="0" applyNumberFormat="0" applyBorder="0" applyAlignment="0" applyProtection="0"/>
    <xf numFmtId="171" fontId="23" fillId="30" borderId="0" applyNumberFormat="0" applyBorder="0" applyAlignment="0" applyProtection="0"/>
    <xf numFmtId="171" fontId="23" fillId="30" borderId="0" applyNumberFormat="0" applyBorder="0" applyAlignment="0" applyProtection="0"/>
    <xf numFmtId="171" fontId="23" fillId="30" borderId="0" applyNumberFormat="0" applyBorder="0" applyAlignment="0" applyProtection="0"/>
    <xf numFmtId="171" fontId="23" fillId="30" borderId="0" applyNumberFormat="0" applyBorder="0" applyAlignment="0" applyProtection="0"/>
    <xf numFmtId="171" fontId="23" fillId="30" borderId="0" applyNumberFormat="0" applyBorder="0" applyAlignment="0" applyProtection="0"/>
    <xf numFmtId="171" fontId="23" fillId="30" borderId="0" applyNumberFormat="0" applyBorder="0" applyAlignment="0" applyProtection="0"/>
    <xf numFmtId="171" fontId="23" fillId="30" borderId="0" applyNumberFormat="0" applyBorder="0" applyAlignment="0" applyProtection="0"/>
    <xf numFmtId="171" fontId="23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0" fillId="38" borderId="0" applyNumberFormat="0" applyBorder="0" applyAlignment="0" applyProtection="0"/>
    <xf numFmtId="171" fontId="31" fillId="30" borderId="0" applyNumberFormat="0" applyBorder="0" applyAlignment="0" applyProtection="0"/>
    <xf numFmtId="171" fontId="30" fillId="38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171" fontId="30" fillId="38" borderId="0" applyNumberFormat="0" applyBorder="0" applyAlignment="0" applyProtection="0"/>
    <xf numFmtId="171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23" fillId="30" borderId="0" applyNumberFormat="0" applyBorder="0" applyAlignment="0" applyProtection="0"/>
    <xf numFmtId="171" fontId="30" fillId="38" borderId="0" applyNumberFormat="0" applyBorder="0" applyAlignment="0" applyProtection="0"/>
    <xf numFmtId="171" fontId="30" fillId="38" borderId="0" applyNumberFormat="0" applyBorder="0" applyAlignment="0" applyProtection="0"/>
    <xf numFmtId="171" fontId="30" fillId="38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0" fillId="38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0" fillId="38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23" fillId="11" borderId="0" applyNumberFormat="0" applyBorder="0" applyAlignment="0" applyProtection="0"/>
    <xf numFmtId="171" fontId="23" fillId="11" borderId="0" applyNumberFormat="0" applyBorder="0" applyAlignment="0" applyProtection="0"/>
    <xf numFmtId="171" fontId="23" fillId="11" borderId="0" applyNumberFormat="0" applyBorder="0" applyAlignment="0" applyProtection="0"/>
    <xf numFmtId="171" fontId="23" fillId="11" borderId="0" applyNumberFormat="0" applyBorder="0" applyAlignment="0" applyProtection="0"/>
    <xf numFmtId="171" fontId="23" fillId="11" borderId="0" applyNumberFormat="0" applyBorder="0" applyAlignment="0" applyProtection="0"/>
    <xf numFmtId="171" fontId="23" fillId="11" borderId="0" applyNumberFormat="0" applyBorder="0" applyAlignment="0" applyProtection="0"/>
    <xf numFmtId="171" fontId="23" fillId="11" borderId="0" applyNumberFormat="0" applyBorder="0" applyAlignment="0" applyProtection="0"/>
    <xf numFmtId="171" fontId="23" fillId="11" borderId="0" applyNumberFormat="0" applyBorder="0" applyAlignment="0" applyProtection="0"/>
    <xf numFmtId="171" fontId="23" fillId="11" borderId="0" applyNumberFormat="0" applyBorder="0" applyAlignment="0" applyProtection="0"/>
    <xf numFmtId="171" fontId="23" fillId="11" borderId="0" applyNumberFormat="0" applyBorder="0" applyAlignment="0" applyProtection="0"/>
    <xf numFmtId="171" fontId="23" fillId="11" borderId="0" applyNumberFormat="0" applyBorder="0" applyAlignment="0" applyProtection="0"/>
    <xf numFmtId="171" fontId="23" fillId="11" borderId="0" applyNumberFormat="0" applyBorder="0" applyAlignment="0" applyProtection="0"/>
    <xf numFmtId="171" fontId="23" fillId="11" borderId="0" applyNumberFormat="0" applyBorder="0" applyAlignment="0" applyProtection="0"/>
    <xf numFmtId="171" fontId="23" fillId="11" borderId="0" applyNumberFormat="0" applyBorder="0" applyAlignment="0" applyProtection="0"/>
    <xf numFmtId="171" fontId="23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0" fillId="41" borderId="0" applyNumberFormat="0" applyBorder="0" applyAlignment="0" applyProtection="0"/>
    <xf numFmtId="171" fontId="31" fillId="11" borderId="0" applyNumberFormat="0" applyBorder="0" applyAlignment="0" applyProtection="0"/>
    <xf numFmtId="171" fontId="30" fillId="4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23" fillId="1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0" fillId="4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0" fillId="41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171" fontId="23" fillId="15" borderId="0" applyNumberFormat="0" applyBorder="0" applyAlignment="0" applyProtection="0"/>
    <xf numFmtId="171" fontId="23" fillId="15" borderId="0" applyNumberFormat="0" applyBorder="0" applyAlignment="0" applyProtection="0"/>
    <xf numFmtId="171" fontId="23" fillId="15" borderId="0" applyNumberFormat="0" applyBorder="0" applyAlignment="0" applyProtection="0"/>
    <xf numFmtId="171" fontId="23" fillId="15" borderId="0" applyNumberFormat="0" applyBorder="0" applyAlignment="0" applyProtection="0"/>
    <xf numFmtId="171" fontId="23" fillId="15" borderId="0" applyNumberFormat="0" applyBorder="0" applyAlignment="0" applyProtection="0"/>
    <xf numFmtId="171" fontId="23" fillId="15" borderId="0" applyNumberFormat="0" applyBorder="0" applyAlignment="0" applyProtection="0"/>
    <xf numFmtId="171" fontId="23" fillId="15" borderId="0" applyNumberFormat="0" applyBorder="0" applyAlignment="0" applyProtection="0"/>
    <xf numFmtId="171" fontId="23" fillId="15" borderId="0" applyNumberFormat="0" applyBorder="0" applyAlignment="0" applyProtection="0"/>
    <xf numFmtId="171" fontId="23" fillId="15" borderId="0" applyNumberFormat="0" applyBorder="0" applyAlignment="0" applyProtection="0"/>
    <xf numFmtId="171" fontId="23" fillId="15" borderId="0" applyNumberFormat="0" applyBorder="0" applyAlignment="0" applyProtection="0"/>
    <xf numFmtId="171" fontId="23" fillId="15" borderId="0" applyNumberFormat="0" applyBorder="0" applyAlignment="0" applyProtection="0"/>
    <xf numFmtId="171" fontId="23" fillId="15" borderId="0" applyNumberFormat="0" applyBorder="0" applyAlignment="0" applyProtection="0"/>
    <xf numFmtId="171" fontId="23" fillId="15" borderId="0" applyNumberFormat="0" applyBorder="0" applyAlignment="0" applyProtection="0"/>
    <xf numFmtId="171" fontId="23" fillId="15" borderId="0" applyNumberFormat="0" applyBorder="0" applyAlignment="0" applyProtection="0"/>
    <xf numFmtId="171" fontId="23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0" fillId="36" borderId="0" applyNumberFormat="0" applyBorder="0" applyAlignment="0" applyProtection="0"/>
    <xf numFmtId="171" fontId="31" fillId="15" borderId="0" applyNumberFormat="0" applyBorder="0" applyAlignment="0" applyProtection="0"/>
    <xf numFmtId="171" fontId="30" fillId="3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23" fillId="15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0" fillId="36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171" fontId="30" fillId="42" borderId="0" applyNumberFormat="0" applyBorder="0" applyAlignment="0" applyProtection="0"/>
    <xf numFmtId="171" fontId="30" fillId="42" borderId="0" applyNumberFormat="0" applyBorder="0" applyAlignment="0" applyProtection="0"/>
    <xf numFmtId="171" fontId="30" fillId="42" borderId="0" applyNumberFormat="0" applyBorder="0" applyAlignment="0" applyProtection="0"/>
    <xf numFmtId="171" fontId="30" fillId="42" borderId="0" applyNumberFormat="0" applyBorder="0" applyAlignment="0" applyProtection="0"/>
    <xf numFmtId="171" fontId="30" fillId="42" borderId="0" applyNumberFormat="0" applyBorder="0" applyAlignment="0" applyProtection="0"/>
    <xf numFmtId="171" fontId="23" fillId="19" borderId="0" applyNumberFormat="0" applyBorder="0" applyAlignment="0" applyProtection="0"/>
    <xf numFmtId="171" fontId="23" fillId="19" borderId="0" applyNumberFormat="0" applyBorder="0" applyAlignment="0" applyProtection="0"/>
    <xf numFmtId="171" fontId="23" fillId="19" borderId="0" applyNumberFormat="0" applyBorder="0" applyAlignment="0" applyProtection="0"/>
    <xf numFmtId="171" fontId="23" fillId="19" borderId="0" applyNumberFormat="0" applyBorder="0" applyAlignment="0" applyProtection="0"/>
    <xf numFmtId="171" fontId="23" fillId="19" borderId="0" applyNumberFormat="0" applyBorder="0" applyAlignment="0" applyProtection="0"/>
    <xf numFmtId="171" fontId="23" fillId="19" borderId="0" applyNumberFormat="0" applyBorder="0" applyAlignment="0" applyProtection="0"/>
    <xf numFmtId="171" fontId="23" fillId="19" borderId="0" applyNumberFormat="0" applyBorder="0" applyAlignment="0" applyProtection="0"/>
    <xf numFmtId="171" fontId="23" fillId="19" borderId="0" applyNumberFormat="0" applyBorder="0" applyAlignment="0" applyProtection="0"/>
    <xf numFmtId="171" fontId="23" fillId="19" borderId="0" applyNumberFormat="0" applyBorder="0" applyAlignment="0" applyProtection="0"/>
    <xf numFmtId="171" fontId="23" fillId="19" borderId="0" applyNumberFormat="0" applyBorder="0" applyAlignment="0" applyProtection="0"/>
    <xf numFmtId="171" fontId="23" fillId="19" borderId="0" applyNumberFormat="0" applyBorder="0" applyAlignment="0" applyProtection="0"/>
    <xf numFmtId="171" fontId="23" fillId="19" borderId="0" applyNumberFormat="0" applyBorder="0" applyAlignment="0" applyProtection="0"/>
    <xf numFmtId="171" fontId="23" fillId="19" borderId="0" applyNumberFormat="0" applyBorder="0" applyAlignment="0" applyProtection="0"/>
    <xf numFmtId="171" fontId="23" fillId="19" borderId="0" applyNumberFormat="0" applyBorder="0" applyAlignment="0" applyProtection="0"/>
    <xf numFmtId="171" fontId="23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0" fillId="43" borderId="0" applyNumberFormat="0" applyBorder="0" applyAlignment="0" applyProtection="0"/>
    <xf numFmtId="171" fontId="31" fillId="19" borderId="0" applyNumberFormat="0" applyBorder="0" applyAlignment="0" applyProtection="0"/>
    <xf numFmtId="171" fontId="30" fillId="4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30" fillId="43" borderId="0" applyNumberFormat="0" applyBorder="0" applyAlignment="0" applyProtection="0"/>
    <xf numFmtId="171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23" fillId="19" borderId="0" applyNumberFormat="0" applyBorder="0" applyAlignment="0" applyProtection="0"/>
    <xf numFmtId="171" fontId="30" fillId="43" borderId="0" applyNumberFormat="0" applyBorder="0" applyAlignment="0" applyProtection="0"/>
    <xf numFmtId="171" fontId="30" fillId="43" borderId="0" applyNumberFormat="0" applyBorder="0" applyAlignment="0" applyProtection="0"/>
    <xf numFmtId="171" fontId="30" fillId="43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0" fillId="43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0" fillId="43" borderId="0" applyNumberFormat="0" applyBorder="0" applyAlignment="0" applyProtection="0"/>
    <xf numFmtId="171" fontId="30" fillId="42" borderId="0" applyNumberFormat="0" applyBorder="0" applyAlignment="0" applyProtection="0"/>
    <xf numFmtId="171" fontId="30" fillId="42" borderId="0" applyNumberFormat="0" applyBorder="0" applyAlignment="0" applyProtection="0"/>
    <xf numFmtId="171" fontId="30" fillId="42" borderId="0" applyNumberFormat="0" applyBorder="0" applyAlignment="0" applyProtection="0"/>
    <xf numFmtId="171" fontId="30" fillId="42" borderId="0" applyNumberFormat="0" applyBorder="0" applyAlignment="0" applyProtection="0"/>
    <xf numFmtId="171" fontId="30" fillId="42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23" fillId="23" borderId="0" applyNumberFormat="0" applyBorder="0" applyAlignment="0" applyProtection="0"/>
    <xf numFmtId="171" fontId="23" fillId="23" borderId="0" applyNumberFormat="0" applyBorder="0" applyAlignment="0" applyProtection="0"/>
    <xf numFmtId="171" fontId="23" fillId="23" borderId="0" applyNumberFormat="0" applyBorder="0" applyAlignment="0" applyProtection="0"/>
    <xf numFmtId="171" fontId="23" fillId="23" borderId="0" applyNumberFormat="0" applyBorder="0" applyAlignment="0" applyProtection="0"/>
    <xf numFmtId="171" fontId="23" fillId="23" borderId="0" applyNumberFormat="0" applyBorder="0" applyAlignment="0" applyProtection="0"/>
    <xf numFmtId="171" fontId="23" fillId="23" borderId="0" applyNumberFormat="0" applyBorder="0" applyAlignment="0" applyProtection="0"/>
    <xf numFmtId="171" fontId="23" fillId="23" borderId="0" applyNumberFormat="0" applyBorder="0" applyAlignment="0" applyProtection="0"/>
    <xf numFmtId="171" fontId="23" fillId="23" borderId="0" applyNumberFormat="0" applyBorder="0" applyAlignment="0" applyProtection="0"/>
    <xf numFmtId="171" fontId="23" fillId="23" borderId="0" applyNumberFormat="0" applyBorder="0" applyAlignment="0" applyProtection="0"/>
    <xf numFmtId="171" fontId="23" fillId="23" borderId="0" applyNumberFormat="0" applyBorder="0" applyAlignment="0" applyProtection="0"/>
    <xf numFmtId="171" fontId="23" fillId="23" borderId="0" applyNumberFormat="0" applyBorder="0" applyAlignment="0" applyProtection="0"/>
    <xf numFmtId="171" fontId="23" fillId="23" borderId="0" applyNumberFormat="0" applyBorder="0" applyAlignment="0" applyProtection="0"/>
    <xf numFmtId="171" fontId="23" fillId="23" borderId="0" applyNumberFormat="0" applyBorder="0" applyAlignment="0" applyProtection="0"/>
    <xf numFmtId="171" fontId="23" fillId="23" borderId="0" applyNumberFormat="0" applyBorder="0" applyAlignment="0" applyProtection="0"/>
    <xf numFmtId="171" fontId="23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0" fillId="35" borderId="0" applyNumberFormat="0" applyBorder="0" applyAlignment="0" applyProtection="0"/>
    <xf numFmtId="171" fontId="31" fillId="23" borderId="0" applyNumberFormat="0" applyBorder="0" applyAlignment="0" applyProtection="0"/>
    <xf numFmtId="171" fontId="30" fillId="3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30" fillId="35" borderId="0" applyNumberFormat="0" applyBorder="0" applyAlignment="0" applyProtection="0"/>
    <xf numFmtId="171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23" fillId="23" borderId="0" applyNumberFormat="0" applyBorder="0" applyAlignment="0" applyProtection="0"/>
    <xf numFmtId="171" fontId="30" fillId="35" borderId="0" applyNumberFormat="0" applyBorder="0" applyAlignment="0" applyProtection="0"/>
    <xf numFmtId="171" fontId="30" fillId="35" borderId="0" applyNumberFormat="0" applyBorder="0" applyAlignment="0" applyProtection="0"/>
    <xf numFmtId="171" fontId="30" fillId="35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0" fillId="35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0" fillId="35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23" fillId="27" borderId="0" applyNumberFormat="0" applyBorder="0" applyAlignment="0" applyProtection="0"/>
    <xf numFmtId="171" fontId="23" fillId="27" borderId="0" applyNumberFormat="0" applyBorder="0" applyAlignment="0" applyProtection="0"/>
    <xf numFmtId="171" fontId="23" fillId="27" borderId="0" applyNumberFormat="0" applyBorder="0" applyAlignment="0" applyProtection="0"/>
    <xf numFmtId="171" fontId="23" fillId="27" borderId="0" applyNumberFormat="0" applyBorder="0" applyAlignment="0" applyProtection="0"/>
    <xf numFmtId="171" fontId="23" fillId="27" borderId="0" applyNumberFormat="0" applyBorder="0" applyAlignment="0" applyProtection="0"/>
    <xf numFmtId="171" fontId="23" fillId="27" borderId="0" applyNumberFormat="0" applyBorder="0" applyAlignment="0" applyProtection="0"/>
    <xf numFmtId="171" fontId="23" fillId="27" borderId="0" applyNumberFormat="0" applyBorder="0" applyAlignment="0" applyProtection="0"/>
    <xf numFmtId="171" fontId="23" fillId="27" borderId="0" applyNumberFormat="0" applyBorder="0" applyAlignment="0" applyProtection="0"/>
    <xf numFmtId="171" fontId="23" fillId="27" borderId="0" applyNumberFormat="0" applyBorder="0" applyAlignment="0" applyProtection="0"/>
    <xf numFmtId="171" fontId="23" fillId="27" borderId="0" applyNumberFormat="0" applyBorder="0" applyAlignment="0" applyProtection="0"/>
    <xf numFmtId="171" fontId="23" fillId="27" borderId="0" applyNumberFormat="0" applyBorder="0" applyAlignment="0" applyProtection="0"/>
    <xf numFmtId="171" fontId="23" fillId="27" borderId="0" applyNumberFormat="0" applyBorder="0" applyAlignment="0" applyProtection="0"/>
    <xf numFmtId="171" fontId="23" fillId="27" borderId="0" applyNumberFormat="0" applyBorder="0" applyAlignment="0" applyProtection="0"/>
    <xf numFmtId="171" fontId="23" fillId="27" borderId="0" applyNumberFormat="0" applyBorder="0" applyAlignment="0" applyProtection="0"/>
    <xf numFmtId="171" fontId="23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0" fillId="41" borderId="0" applyNumberFormat="0" applyBorder="0" applyAlignment="0" applyProtection="0"/>
    <xf numFmtId="171" fontId="31" fillId="27" borderId="0" applyNumberFormat="0" applyBorder="0" applyAlignment="0" applyProtection="0"/>
    <xf numFmtId="171" fontId="30" fillId="41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23" fillId="27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0" fillId="41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0" fillId="41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44" borderId="0" applyNumberFormat="0" applyBorder="0" applyAlignment="0" applyProtection="0"/>
    <xf numFmtId="171" fontId="30" fillId="44" borderId="0" applyNumberFormat="0" applyBorder="0" applyAlignment="0" applyProtection="0"/>
    <xf numFmtId="171" fontId="30" fillId="44" borderId="0" applyNumberFormat="0" applyBorder="0" applyAlignment="0" applyProtection="0"/>
    <xf numFmtId="171" fontId="30" fillId="44" borderId="0" applyNumberFormat="0" applyBorder="0" applyAlignment="0" applyProtection="0"/>
    <xf numFmtId="171" fontId="30" fillId="44" borderId="0" applyNumberFormat="0" applyBorder="0" applyAlignment="0" applyProtection="0"/>
    <xf numFmtId="171" fontId="23" fillId="31" borderId="0" applyNumberFormat="0" applyBorder="0" applyAlignment="0" applyProtection="0"/>
    <xf numFmtId="171" fontId="23" fillId="31" borderId="0" applyNumberFormat="0" applyBorder="0" applyAlignment="0" applyProtection="0"/>
    <xf numFmtId="171" fontId="23" fillId="31" borderId="0" applyNumberFormat="0" applyBorder="0" applyAlignment="0" applyProtection="0"/>
    <xf numFmtId="171" fontId="23" fillId="31" borderId="0" applyNumberFormat="0" applyBorder="0" applyAlignment="0" applyProtection="0"/>
    <xf numFmtId="171" fontId="23" fillId="31" borderId="0" applyNumberFormat="0" applyBorder="0" applyAlignment="0" applyProtection="0"/>
    <xf numFmtId="171" fontId="23" fillId="31" borderId="0" applyNumberFormat="0" applyBorder="0" applyAlignment="0" applyProtection="0"/>
    <xf numFmtId="171" fontId="23" fillId="31" borderId="0" applyNumberFormat="0" applyBorder="0" applyAlignment="0" applyProtection="0"/>
    <xf numFmtId="171" fontId="23" fillId="31" borderId="0" applyNumberFormat="0" applyBorder="0" applyAlignment="0" applyProtection="0"/>
    <xf numFmtId="171" fontId="23" fillId="31" borderId="0" applyNumberFormat="0" applyBorder="0" applyAlignment="0" applyProtection="0"/>
    <xf numFmtId="171" fontId="23" fillId="31" borderId="0" applyNumberFormat="0" applyBorder="0" applyAlignment="0" applyProtection="0"/>
    <xf numFmtId="171" fontId="23" fillId="31" borderId="0" applyNumberFormat="0" applyBorder="0" applyAlignment="0" applyProtection="0"/>
    <xf numFmtId="171" fontId="23" fillId="31" borderId="0" applyNumberFormat="0" applyBorder="0" applyAlignment="0" applyProtection="0"/>
    <xf numFmtId="171" fontId="23" fillId="31" borderId="0" applyNumberFormat="0" applyBorder="0" applyAlignment="0" applyProtection="0"/>
    <xf numFmtId="171" fontId="23" fillId="31" borderId="0" applyNumberFormat="0" applyBorder="0" applyAlignment="0" applyProtection="0"/>
    <xf numFmtId="171" fontId="23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0" fillId="38" borderId="0" applyNumberFormat="0" applyBorder="0" applyAlignment="0" applyProtection="0"/>
    <xf numFmtId="171" fontId="31" fillId="31" borderId="0" applyNumberFormat="0" applyBorder="0" applyAlignment="0" applyProtection="0"/>
    <xf numFmtId="171" fontId="30" fillId="38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171" fontId="30" fillId="38" borderId="0" applyNumberFormat="0" applyBorder="0" applyAlignment="0" applyProtection="0"/>
    <xf numFmtId="171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23" fillId="31" borderId="0" applyNumberFormat="0" applyBorder="0" applyAlignment="0" applyProtection="0"/>
    <xf numFmtId="171" fontId="30" fillId="38" borderId="0" applyNumberFormat="0" applyBorder="0" applyAlignment="0" applyProtection="0"/>
    <xf numFmtId="171" fontId="30" fillId="38" borderId="0" applyNumberFormat="0" applyBorder="0" applyAlignment="0" applyProtection="0"/>
    <xf numFmtId="171" fontId="30" fillId="38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0" fillId="38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0" fillId="38" borderId="0" applyNumberFormat="0" applyBorder="0" applyAlignment="0" applyProtection="0"/>
    <xf numFmtId="171" fontId="30" fillId="44" borderId="0" applyNumberFormat="0" applyBorder="0" applyAlignment="0" applyProtection="0"/>
    <xf numFmtId="171" fontId="30" fillId="44" borderId="0" applyNumberFormat="0" applyBorder="0" applyAlignment="0" applyProtection="0"/>
    <xf numFmtId="171" fontId="30" fillId="44" borderId="0" applyNumberFormat="0" applyBorder="0" applyAlignment="0" applyProtection="0"/>
    <xf numFmtId="171" fontId="30" fillId="44" borderId="0" applyNumberFormat="0" applyBorder="0" applyAlignment="0" applyProtection="0"/>
    <xf numFmtId="171" fontId="30" fillId="44" borderId="0" applyNumberFormat="0" applyBorder="0" applyAlignment="0" applyProtection="0"/>
    <xf numFmtId="171" fontId="32" fillId="45" borderId="0" applyNumberFormat="0" applyBorder="0" applyAlignment="0" applyProtection="0"/>
    <xf numFmtId="171" fontId="32" fillId="45" borderId="0" applyNumberFormat="0" applyBorder="0" applyAlignment="0" applyProtection="0"/>
    <xf numFmtId="171" fontId="32" fillId="45" borderId="0" applyNumberFormat="0" applyBorder="0" applyAlignment="0" applyProtection="0"/>
    <xf numFmtId="171" fontId="32" fillId="45" borderId="0" applyNumberFormat="0" applyBorder="0" applyAlignment="0" applyProtection="0"/>
    <xf numFmtId="171" fontId="32" fillId="45" borderId="0" applyNumberFormat="0" applyBorder="0" applyAlignment="0" applyProtection="0"/>
    <xf numFmtId="171" fontId="33" fillId="12" borderId="0" applyNumberFormat="0" applyBorder="0" applyAlignment="0" applyProtection="0"/>
    <xf numFmtId="171" fontId="33" fillId="12" borderId="0" applyNumberFormat="0" applyBorder="0" applyAlignment="0" applyProtection="0"/>
    <xf numFmtId="171" fontId="33" fillId="12" borderId="0" applyNumberFormat="0" applyBorder="0" applyAlignment="0" applyProtection="0"/>
    <xf numFmtId="171" fontId="34" fillId="12" borderId="0" applyNumberFormat="0" applyBorder="0" applyAlignment="0" applyProtection="0"/>
    <xf numFmtId="171" fontId="34" fillId="12" borderId="0" applyNumberFormat="0" applyBorder="0" applyAlignment="0" applyProtection="0"/>
    <xf numFmtId="171" fontId="32" fillId="41" borderId="0" applyNumberFormat="0" applyBorder="0" applyAlignment="0" applyProtection="0"/>
    <xf numFmtId="171" fontId="34" fillId="12" borderId="0" applyNumberFormat="0" applyBorder="0" applyAlignment="0" applyProtection="0"/>
    <xf numFmtId="171" fontId="32" fillId="4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171" fontId="32" fillId="41" borderId="0" applyNumberFormat="0" applyBorder="0" applyAlignment="0" applyProtection="0"/>
    <xf numFmtId="171" fontId="32" fillId="41" borderId="0" applyNumberFormat="0" applyBorder="0" applyAlignment="0" applyProtection="0"/>
    <xf numFmtId="171" fontId="32" fillId="41" borderId="0" applyNumberFormat="0" applyBorder="0" applyAlignment="0" applyProtection="0"/>
    <xf numFmtId="0" fontId="33" fillId="12" borderId="0" applyNumberFormat="0" applyBorder="0" applyAlignment="0" applyProtection="0"/>
    <xf numFmtId="171" fontId="32" fillId="41" borderId="0" applyNumberFormat="0" applyBorder="0" applyAlignment="0" applyProtection="0"/>
    <xf numFmtId="171" fontId="32" fillId="41" borderId="0" applyNumberFormat="0" applyBorder="0" applyAlignment="0" applyProtection="0"/>
    <xf numFmtId="171" fontId="32" fillId="41" borderId="0" applyNumberFormat="0" applyBorder="0" applyAlignment="0" applyProtection="0"/>
    <xf numFmtId="171" fontId="34" fillId="12" borderId="0" applyNumberFormat="0" applyBorder="0" applyAlignment="0" applyProtection="0"/>
    <xf numFmtId="171" fontId="34" fillId="12" borderId="0" applyNumberFormat="0" applyBorder="0" applyAlignment="0" applyProtection="0"/>
    <xf numFmtId="171" fontId="34" fillId="12" borderId="0" applyNumberFormat="0" applyBorder="0" applyAlignment="0" applyProtection="0"/>
    <xf numFmtId="171" fontId="34" fillId="12" borderId="0" applyNumberFormat="0" applyBorder="0" applyAlignment="0" applyProtection="0"/>
    <xf numFmtId="171" fontId="34" fillId="12" borderId="0" applyNumberFormat="0" applyBorder="0" applyAlignment="0" applyProtection="0"/>
    <xf numFmtId="171" fontId="34" fillId="12" borderId="0" applyNumberFormat="0" applyBorder="0" applyAlignment="0" applyProtection="0"/>
    <xf numFmtId="171" fontId="32" fillId="41" borderId="0" applyNumberFormat="0" applyBorder="0" applyAlignment="0" applyProtection="0"/>
    <xf numFmtId="171" fontId="32" fillId="41" borderId="0" applyNumberFormat="0" applyBorder="0" applyAlignment="0" applyProtection="0"/>
    <xf numFmtId="171" fontId="32" fillId="45" borderId="0" applyNumberFormat="0" applyBorder="0" applyAlignment="0" applyProtection="0"/>
    <xf numFmtId="171" fontId="32" fillId="45" borderId="0" applyNumberFormat="0" applyBorder="0" applyAlignment="0" applyProtection="0"/>
    <xf numFmtId="171" fontId="32" fillId="45" borderId="0" applyNumberFormat="0" applyBorder="0" applyAlignment="0" applyProtection="0"/>
    <xf numFmtId="171" fontId="32" fillId="45" borderId="0" applyNumberFormat="0" applyBorder="0" applyAlignment="0" applyProtection="0"/>
    <xf numFmtId="171" fontId="32" fillId="45" borderId="0" applyNumberFormat="0" applyBorder="0" applyAlignment="0" applyProtection="0"/>
    <xf numFmtId="171" fontId="32" fillId="36" borderId="0" applyNumberFormat="0" applyBorder="0" applyAlignment="0" applyProtection="0"/>
    <xf numFmtId="171" fontId="32" fillId="36" borderId="0" applyNumberFormat="0" applyBorder="0" applyAlignment="0" applyProtection="0"/>
    <xf numFmtId="171" fontId="32" fillId="36" borderId="0" applyNumberFormat="0" applyBorder="0" applyAlignment="0" applyProtection="0"/>
    <xf numFmtId="171" fontId="32" fillId="36" borderId="0" applyNumberFormat="0" applyBorder="0" applyAlignment="0" applyProtection="0"/>
    <xf numFmtId="171" fontId="32" fillId="36" borderId="0" applyNumberFormat="0" applyBorder="0" applyAlignment="0" applyProtection="0"/>
    <xf numFmtId="171" fontId="33" fillId="16" borderId="0" applyNumberFormat="0" applyBorder="0" applyAlignment="0" applyProtection="0"/>
    <xf numFmtId="171" fontId="33" fillId="16" borderId="0" applyNumberFormat="0" applyBorder="0" applyAlignment="0" applyProtection="0"/>
    <xf numFmtId="171" fontId="33" fillId="16" borderId="0" applyNumberFormat="0" applyBorder="0" applyAlignment="0" applyProtection="0"/>
    <xf numFmtId="171" fontId="34" fillId="16" borderId="0" applyNumberFormat="0" applyBorder="0" applyAlignment="0" applyProtection="0"/>
    <xf numFmtId="171" fontId="34" fillId="16" borderId="0" applyNumberFormat="0" applyBorder="0" applyAlignment="0" applyProtection="0"/>
    <xf numFmtId="171" fontId="32" fillId="46" borderId="0" applyNumberFormat="0" applyBorder="0" applyAlignment="0" applyProtection="0"/>
    <xf numFmtId="171" fontId="34" fillId="16" borderId="0" applyNumberFormat="0" applyBorder="0" applyAlignment="0" applyProtection="0"/>
    <xf numFmtId="171" fontId="32" fillId="4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0" fontId="33" fillId="16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171" fontId="34" fillId="16" borderId="0" applyNumberFormat="0" applyBorder="0" applyAlignment="0" applyProtection="0"/>
    <xf numFmtId="171" fontId="34" fillId="16" borderId="0" applyNumberFormat="0" applyBorder="0" applyAlignment="0" applyProtection="0"/>
    <xf numFmtId="171" fontId="34" fillId="16" borderId="0" applyNumberFormat="0" applyBorder="0" applyAlignment="0" applyProtection="0"/>
    <xf numFmtId="171" fontId="34" fillId="16" borderId="0" applyNumberFormat="0" applyBorder="0" applyAlignment="0" applyProtection="0"/>
    <xf numFmtId="171" fontId="34" fillId="16" borderId="0" applyNumberFormat="0" applyBorder="0" applyAlignment="0" applyProtection="0"/>
    <xf numFmtId="171" fontId="34" fillId="16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171" fontId="32" fillId="36" borderId="0" applyNumberFormat="0" applyBorder="0" applyAlignment="0" applyProtection="0"/>
    <xf numFmtId="171" fontId="32" fillId="36" borderId="0" applyNumberFormat="0" applyBorder="0" applyAlignment="0" applyProtection="0"/>
    <xf numFmtId="171" fontId="32" fillId="36" borderId="0" applyNumberFormat="0" applyBorder="0" applyAlignment="0" applyProtection="0"/>
    <xf numFmtId="171" fontId="32" fillId="36" borderId="0" applyNumberFormat="0" applyBorder="0" applyAlignment="0" applyProtection="0"/>
    <xf numFmtId="171" fontId="32" fillId="36" borderId="0" applyNumberFormat="0" applyBorder="0" applyAlignment="0" applyProtection="0"/>
    <xf numFmtId="171" fontId="32" fillId="42" borderId="0" applyNumberFormat="0" applyBorder="0" applyAlignment="0" applyProtection="0"/>
    <xf numFmtId="171" fontId="32" fillId="42" borderId="0" applyNumberFormat="0" applyBorder="0" applyAlignment="0" applyProtection="0"/>
    <xf numFmtId="171" fontId="32" fillId="42" borderId="0" applyNumberFormat="0" applyBorder="0" applyAlignment="0" applyProtection="0"/>
    <xf numFmtId="171" fontId="32" fillId="42" borderId="0" applyNumberFormat="0" applyBorder="0" applyAlignment="0" applyProtection="0"/>
    <xf numFmtId="171" fontId="32" fillId="42" borderId="0" applyNumberFormat="0" applyBorder="0" applyAlignment="0" applyProtection="0"/>
    <xf numFmtId="171" fontId="33" fillId="20" borderId="0" applyNumberFormat="0" applyBorder="0" applyAlignment="0" applyProtection="0"/>
    <xf numFmtId="171" fontId="33" fillId="20" borderId="0" applyNumberFormat="0" applyBorder="0" applyAlignment="0" applyProtection="0"/>
    <xf numFmtId="171" fontId="33" fillId="20" borderId="0" applyNumberFormat="0" applyBorder="0" applyAlignment="0" applyProtection="0"/>
    <xf numFmtId="171" fontId="34" fillId="20" borderId="0" applyNumberFormat="0" applyBorder="0" applyAlignment="0" applyProtection="0"/>
    <xf numFmtId="171" fontId="34" fillId="20" borderId="0" applyNumberFormat="0" applyBorder="0" applyAlignment="0" applyProtection="0"/>
    <xf numFmtId="171" fontId="32" fillId="44" borderId="0" applyNumberFormat="0" applyBorder="0" applyAlignment="0" applyProtection="0"/>
    <xf numFmtId="171" fontId="34" fillId="20" borderId="0" applyNumberFormat="0" applyBorder="0" applyAlignment="0" applyProtection="0"/>
    <xf numFmtId="171" fontId="32" fillId="44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171" fontId="32" fillId="44" borderId="0" applyNumberFormat="0" applyBorder="0" applyAlignment="0" applyProtection="0"/>
    <xf numFmtId="171" fontId="32" fillId="44" borderId="0" applyNumberFormat="0" applyBorder="0" applyAlignment="0" applyProtection="0"/>
    <xf numFmtId="171" fontId="32" fillId="44" borderId="0" applyNumberFormat="0" applyBorder="0" applyAlignment="0" applyProtection="0"/>
    <xf numFmtId="0" fontId="33" fillId="20" borderId="0" applyNumberFormat="0" applyBorder="0" applyAlignment="0" applyProtection="0"/>
    <xf numFmtId="171" fontId="32" fillId="44" borderId="0" applyNumberFormat="0" applyBorder="0" applyAlignment="0" applyProtection="0"/>
    <xf numFmtId="171" fontId="32" fillId="44" borderId="0" applyNumberFormat="0" applyBorder="0" applyAlignment="0" applyProtection="0"/>
    <xf numFmtId="171" fontId="32" fillId="44" borderId="0" applyNumberFormat="0" applyBorder="0" applyAlignment="0" applyProtection="0"/>
    <xf numFmtId="171" fontId="34" fillId="20" borderId="0" applyNumberFormat="0" applyBorder="0" applyAlignment="0" applyProtection="0"/>
    <xf numFmtId="171" fontId="34" fillId="20" borderId="0" applyNumberFormat="0" applyBorder="0" applyAlignment="0" applyProtection="0"/>
    <xf numFmtId="171" fontId="34" fillId="20" borderId="0" applyNumberFormat="0" applyBorder="0" applyAlignment="0" applyProtection="0"/>
    <xf numFmtId="171" fontId="34" fillId="20" borderId="0" applyNumberFormat="0" applyBorder="0" applyAlignment="0" applyProtection="0"/>
    <xf numFmtId="171" fontId="34" fillId="20" borderId="0" applyNumberFormat="0" applyBorder="0" applyAlignment="0" applyProtection="0"/>
    <xf numFmtId="171" fontId="34" fillId="20" borderId="0" applyNumberFormat="0" applyBorder="0" applyAlignment="0" applyProtection="0"/>
    <xf numFmtId="171" fontId="32" fillId="44" borderId="0" applyNumberFormat="0" applyBorder="0" applyAlignment="0" applyProtection="0"/>
    <xf numFmtId="171" fontId="32" fillId="44" borderId="0" applyNumberFormat="0" applyBorder="0" applyAlignment="0" applyProtection="0"/>
    <xf numFmtId="171" fontId="32" fillId="42" borderId="0" applyNumberFormat="0" applyBorder="0" applyAlignment="0" applyProtection="0"/>
    <xf numFmtId="171" fontId="32" fillId="42" borderId="0" applyNumberFormat="0" applyBorder="0" applyAlignment="0" applyProtection="0"/>
    <xf numFmtId="171" fontId="32" fillId="42" borderId="0" applyNumberFormat="0" applyBorder="0" applyAlignment="0" applyProtection="0"/>
    <xf numFmtId="171" fontId="32" fillId="42" borderId="0" applyNumberFormat="0" applyBorder="0" applyAlignment="0" applyProtection="0"/>
    <xf numFmtId="171" fontId="32" fillId="42" borderId="0" applyNumberFormat="0" applyBorder="0" applyAlignment="0" applyProtection="0"/>
    <xf numFmtId="171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3" fillId="24" borderId="0" applyNumberFormat="0" applyBorder="0" applyAlignment="0" applyProtection="0"/>
    <xf numFmtId="171" fontId="33" fillId="24" borderId="0" applyNumberFormat="0" applyBorder="0" applyAlignment="0" applyProtection="0"/>
    <xf numFmtId="171" fontId="33" fillId="24" borderId="0" applyNumberFormat="0" applyBorder="0" applyAlignment="0" applyProtection="0"/>
    <xf numFmtId="171" fontId="34" fillId="24" borderId="0" applyNumberFormat="0" applyBorder="0" applyAlignment="0" applyProtection="0"/>
    <xf numFmtId="171" fontId="34" fillId="24" borderId="0" applyNumberFormat="0" applyBorder="0" applyAlignment="0" applyProtection="0"/>
    <xf numFmtId="171" fontId="32" fillId="35" borderId="0" applyNumberFormat="0" applyBorder="0" applyAlignment="0" applyProtection="0"/>
    <xf numFmtId="171" fontId="34" fillId="24" borderId="0" applyNumberFormat="0" applyBorder="0" applyAlignment="0" applyProtection="0"/>
    <xf numFmtId="171" fontId="32" fillId="35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171" fontId="32" fillId="35" borderId="0" applyNumberFormat="0" applyBorder="0" applyAlignment="0" applyProtection="0"/>
    <xf numFmtId="171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3" fillId="24" borderId="0" applyNumberFormat="0" applyBorder="0" applyAlignment="0" applyProtection="0"/>
    <xf numFmtId="171" fontId="32" fillId="35" borderId="0" applyNumberFormat="0" applyBorder="0" applyAlignment="0" applyProtection="0"/>
    <xf numFmtId="171" fontId="32" fillId="35" borderId="0" applyNumberFormat="0" applyBorder="0" applyAlignment="0" applyProtection="0"/>
    <xf numFmtId="171" fontId="32" fillId="35" borderId="0" applyNumberFormat="0" applyBorder="0" applyAlignment="0" applyProtection="0"/>
    <xf numFmtId="171" fontId="34" fillId="24" borderId="0" applyNumberFormat="0" applyBorder="0" applyAlignment="0" applyProtection="0"/>
    <xf numFmtId="171" fontId="34" fillId="24" borderId="0" applyNumberFormat="0" applyBorder="0" applyAlignment="0" applyProtection="0"/>
    <xf numFmtId="171" fontId="34" fillId="24" borderId="0" applyNumberFormat="0" applyBorder="0" applyAlignment="0" applyProtection="0"/>
    <xf numFmtId="171" fontId="34" fillId="24" borderId="0" applyNumberFormat="0" applyBorder="0" applyAlignment="0" applyProtection="0"/>
    <xf numFmtId="171" fontId="34" fillId="24" borderId="0" applyNumberFormat="0" applyBorder="0" applyAlignment="0" applyProtection="0"/>
    <xf numFmtId="171" fontId="34" fillId="24" borderId="0" applyNumberFormat="0" applyBorder="0" applyAlignment="0" applyProtection="0"/>
    <xf numFmtId="171" fontId="32" fillId="35" borderId="0" applyNumberFormat="0" applyBorder="0" applyAlignment="0" applyProtection="0"/>
    <xf numFmtId="171" fontId="32" fillId="35" borderId="0" applyNumberFormat="0" applyBorder="0" applyAlignment="0" applyProtection="0"/>
    <xf numFmtId="171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3" fillId="28" borderId="0" applyNumberFormat="0" applyBorder="0" applyAlignment="0" applyProtection="0"/>
    <xf numFmtId="171" fontId="33" fillId="28" borderId="0" applyNumberFormat="0" applyBorder="0" applyAlignment="0" applyProtection="0"/>
    <xf numFmtId="171" fontId="33" fillId="28" borderId="0" applyNumberFormat="0" applyBorder="0" applyAlignment="0" applyProtection="0"/>
    <xf numFmtId="171" fontId="34" fillId="28" borderId="0" applyNumberFormat="0" applyBorder="0" applyAlignment="0" applyProtection="0"/>
    <xf numFmtId="171" fontId="34" fillId="28" borderId="0" applyNumberFormat="0" applyBorder="0" applyAlignment="0" applyProtection="0"/>
    <xf numFmtId="171" fontId="32" fillId="41" borderId="0" applyNumberFormat="0" applyBorder="0" applyAlignment="0" applyProtection="0"/>
    <xf numFmtId="171" fontId="34" fillId="28" borderId="0" applyNumberFormat="0" applyBorder="0" applyAlignment="0" applyProtection="0"/>
    <xf numFmtId="171" fontId="32" fillId="4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171" fontId="32" fillId="41" borderId="0" applyNumberFormat="0" applyBorder="0" applyAlignment="0" applyProtection="0"/>
    <xf numFmtId="171" fontId="32" fillId="41" borderId="0" applyNumberFormat="0" applyBorder="0" applyAlignment="0" applyProtection="0"/>
    <xf numFmtId="171" fontId="32" fillId="41" borderId="0" applyNumberFormat="0" applyBorder="0" applyAlignment="0" applyProtection="0"/>
    <xf numFmtId="0" fontId="33" fillId="28" borderId="0" applyNumberFormat="0" applyBorder="0" applyAlignment="0" applyProtection="0"/>
    <xf numFmtId="171" fontId="32" fillId="41" borderId="0" applyNumberFormat="0" applyBorder="0" applyAlignment="0" applyProtection="0"/>
    <xf numFmtId="171" fontId="32" fillId="41" borderId="0" applyNumberFormat="0" applyBorder="0" applyAlignment="0" applyProtection="0"/>
    <xf numFmtId="171" fontId="32" fillId="41" borderId="0" applyNumberFormat="0" applyBorder="0" applyAlignment="0" applyProtection="0"/>
    <xf numFmtId="171" fontId="34" fillId="28" borderId="0" applyNumberFormat="0" applyBorder="0" applyAlignment="0" applyProtection="0"/>
    <xf numFmtId="171" fontId="34" fillId="28" borderId="0" applyNumberFormat="0" applyBorder="0" applyAlignment="0" applyProtection="0"/>
    <xf numFmtId="171" fontId="34" fillId="28" borderId="0" applyNumberFormat="0" applyBorder="0" applyAlignment="0" applyProtection="0"/>
    <xf numFmtId="171" fontId="34" fillId="28" borderId="0" applyNumberFormat="0" applyBorder="0" applyAlignment="0" applyProtection="0"/>
    <xf numFmtId="171" fontId="34" fillId="28" borderId="0" applyNumberFormat="0" applyBorder="0" applyAlignment="0" applyProtection="0"/>
    <xf numFmtId="171" fontId="34" fillId="28" borderId="0" applyNumberFormat="0" applyBorder="0" applyAlignment="0" applyProtection="0"/>
    <xf numFmtId="171" fontId="32" fillId="41" borderId="0" applyNumberFormat="0" applyBorder="0" applyAlignment="0" applyProtection="0"/>
    <xf numFmtId="171" fontId="32" fillId="41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9" borderId="0" applyNumberFormat="0" applyBorder="0" applyAlignment="0" applyProtection="0"/>
    <xf numFmtId="171" fontId="32" fillId="49" borderId="0" applyNumberFormat="0" applyBorder="0" applyAlignment="0" applyProtection="0"/>
    <xf numFmtId="171" fontId="32" fillId="49" borderId="0" applyNumberFormat="0" applyBorder="0" applyAlignment="0" applyProtection="0"/>
    <xf numFmtId="171" fontId="32" fillId="49" borderId="0" applyNumberFormat="0" applyBorder="0" applyAlignment="0" applyProtection="0"/>
    <xf numFmtId="171" fontId="32" fillId="49" borderId="0" applyNumberFormat="0" applyBorder="0" applyAlignment="0" applyProtection="0"/>
    <xf numFmtId="171" fontId="33" fillId="32" borderId="0" applyNumberFormat="0" applyBorder="0" applyAlignment="0" applyProtection="0"/>
    <xf numFmtId="171" fontId="33" fillId="32" borderId="0" applyNumberFormat="0" applyBorder="0" applyAlignment="0" applyProtection="0"/>
    <xf numFmtId="171" fontId="33" fillId="32" borderId="0" applyNumberFormat="0" applyBorder="0" applyAlignment="0" applyProtection="0"/>
    <xf numFmtId="171" fontId="34" fillId="32" borderId="0" applyNumberFormat="0" applyBorder="0" applyAlignment="0" applyProtection="0"/>
    <xf numFmtId="171" fontId="34" fillId="32" borderId="0" applyNumberFormat="0" applyBorder="0" applyAlignment="0" applyProtection="0"/>
    <xf numFmtId="171" fontId="32" fillId="36" borderId="0" applyNumberFormat="0" applyBorder="0" applyAlignment="0" applyProtection="0"/>
    <xf numFmtId="171" fontId="34" fillId="32" borderId="0" applyNumberFormat="0" applyBorder="0" applyAlignment="0" applyProtection="0"/>
    <xf numFmtId="171" fontId="32" fillId="36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171" fontId="32" fillId="36" borderId="0" applyNumberFormat="0" applyBorder="0" applyAlignment="0" applyProtection="0"/>
    <xf numFmtId="171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3" fillId="32" borderId="0" applyNumberFormat="0" applyBorder="0" applyAlignment="0" applyProtection="0"/>
    <xf numFmtId="171" fontId="32" fillId="36" borderId="0" applyNumberFormat="0" applyBorder="0" applyAlignment="0" applyProtection="0"/>
    <xf numFmtId="171" fontId="32" fillId="36" borderId="0" applyNumberFormat="0" applyBorder="0" applyAlignment="0" applyProtection="0"/>
    <xf numFmtId="171" fontId="32" fillId="36" borderId="0" applyNumberFormat="0" applyBorder="0" applyAlignment="0" applyProtection="0"/>
    <xf numFmtId="171" fontId="34" fillId="32" borderId="0" applyNumberFormat="0" applyBorder="0" applyAlignment="0" applyProtection="0"/>
    <xf numFmtId="171" fontId="34" fillId="32" borderId="0" applyNumberFormat="0" applyBorder="0" applyAlignment="0" applyProtection="0"/>
    <xf numFmtId="171" fontId="34" fillId="32" borderId="0" applyNumberFormat="0" applyBorder="0" applyAlignment="0" applyProtection="0"/>
    <xf numFmtId="171" fontId="34" fillId="32" borderId="0" applyNumberFormat="0" applyBorder="0" applyAlignment="0" applyProtection="0"/>
    <xf numFmtId="171" fontId="34" fillId="32" borderId="0" applyNumberFormat="0" applyBorder="0" applyAlignment="0" applyProtection="0"/>
    <xf numFmtId="171" fontId="34" fillId="32" borderId="0" applyNumberFormat="0" applyBorder="0" applyAlignment="0" applyProtection="0"/>
    <xf numFmtId="171" fontId="32" fillId="36" borderId="0" applyNumberFormat="0" applyBorder="0" applyAlignment="0" applyProtection="0"/>
    <xf numFmtId="171" fontId="32" fillId="36" borderId="0" applyNumberFormat="0" applyBorder="0" applyAlignment="0" applyProtection="0"/>
    <xf numFmtId="171" fontId="32" fillId="49" borderId="0" applyNumberFormat="0" applyBorder="0" applyAlignment="0" applyProtection="0"/>
    <xf numFmtId="171" fontId="32" fillId="49" borderId="0" applyNumberFormat="0" applyBorder="0" applyAlignment="0" applyProtection="0"/>
    <xf numFmtId="171" fontId="32" fillId="49" borderId="0" applyNumberFormat="0" applyBorder="0" applyAlignment="0" applyProtection="0"/>
    <xf numFmtId="171" fontId="32" fillId="49" borderId="0" applyNumberFormat="0" applyBorder="0" applyAlignment="0" applyProtection="0"/>
    <xf numFmtId="171" fontId="32" fillId="49" borderId="0" applyNumberFormat="0" applyBorder="0" applyAlignment="0" applyProtection="0"/>
    <xf numFmtId="171" fontId="32" fillId="50" borderId="0" applyNumberFormat="0" applyBorder="0" applyAlignment="0" applyProtection="0"/>
    <xf numFmtId="171" fontId="32" fillId="50" borderId="0" applyNumberFormat="0" applyBorder="0" applyAlignment="0" applyProtection="0"/>
    <xf numFmtId="171" fontId="32" fillId="50" borderId="0" applyNumberFormat="0" applyBorder="0" applyAlignment="0" applyProtection="0"/>
    <xf numFmtId="171" fontId="32" fillId="50" borderId="0" applyNumberFormat="0" applyBorder="0" applyAlignment="0" applyProtection="0"/>
    <xf numFmtId="171" fontId="32" fillId="50" borderId="0" applyNumberFormat="0" applyBorder="0" applyAlignment="0" applyProtection="0"/>
    <xf numFmtId="171" fontId="33" fillId="9" borderId="0" applyNumberFormat="0" applyBorder="0" applyAlignment="0" applyProtection="0"/>
    <xf numFmtId="171" fontId="33" fillId="9" borderId="0" applyNumberFormat="0" applyBorder="0" applyAlignment="0" applyProtection="0"/>
    <xf numFmtId="171" fontId="33" fillId="9" borderId="0" applyNumberFormat="0" applyBorder="0" applyAlignment="0" applyProtection="0"/>
    <xf numFmtId="171" fontId="34" fillId="9" borderId="0" applyNumberFormat="0" applyBorder="0" applyAlignment="0" applyProtection="0"/>
    <xf numFmtId="171" fontId="34" fillId="9" borderId="0" applyNumberFormat="0" applyBorder="0" applyAlignment="0" applyProtection="0"/>
    <xf numFmtId="171" fontId="32" fillId="51" borderId="0" applyNumberFormat="0" applyBorder="0" applyAlignment="0" applyProtection="0"/>
    <xf numFmtId="171" fontId="34" fillId="9" borderId="0" applyNumberFormat="0" applyBorder="0" applyAlignment="0" applyProtection="0"/>
    <xf numFmtId="171" fontId="32" fillId="51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171" fontId="32" fillId="51" borderId="0" applyNumberFormat="0" applyBorder="0" applyAlignment="0" applyProtection="0"/>
    <xf numFmtId="171" fontId="32" fillId="51" borderId="0" applyNumberFormat="0" applyBorder="0" applyAlignment="0" applyProtection="0"/>
    <xf numFmtId="171" fontId="32" fillId="51" borderId="0" applyNumberFormat="0" applyBorder="0" applyAlignment="0" applyProtection="0"/>
    <xf numFmtId="0" fontId="33" fillId="9" borderId="0" applyNumberFormat="0" applyBorder="0" applyAlignment="0" applyProtection="0"/>
    <xf numFmtId="171" fontId="32" fillId="51" borderId="0" applyNumberFormat="0" applyBorder="0" applyAlignment="0" applyProtection="0"/>
    <xf numFmtId="171" fontId="32" fillId="51" borderId="0" applyNumberFormat="0" applyBorder="0" applyAlignment="0" applyProtection="0"/>
    <xf numFmtId="171" fontId="32" fillId="51" borderId="0" applyNumberFormat="0" applyBorder="0" applyAlignment="0" applyProtection="0"/>
    <xf numFmtId="171" fontId="34" fillId="9" borderId="0" applyNumberFormat="0" applyBorder="0" applyAlignment="0" applyProtection="0"/>
    <xf numFmtId="171" fontId="34" fillId="9" borderId="0" applyNumberFormat="0" applyBorder="0" applyAlignment="0" applyProtection="0"/>
    <xf numFmtId="171" fontId="34" fillId="9" borderId="0" applyNumberFormat="0" applyBorder="0" applyAlignment="0" applyProtection="0"/>
    <xf numFmtId="171" fontId="34" fillId="9" borderId="0" applyNumberFormat="0" applyBorder="0" applyAlignment="0" applyProtection="0"/>
    <xf numFmtId="171" fontId="34" fillId="9" borderId="0" applyNumberFormat="0" applyBorder="0" applyAlignment="0" applyProtection="0"/>
    <xf numFmtId="171" fontId="34" fillId="9" borderId="0" applyNumberFormat="0" applyBorder="0" applyAlignment="0" applyProtection="0"/>
    <xf numFmtId="171" fontId="32" fillId="51" borderId="0" applyNumberFormat="0" applyBorder="0" applyAlignment="0" applyProtection="0"/>
    <xf numFmtId="171" fontId="32" fillId="51" borderId="0" applyNumberFormat="0" applyBorder="0" applyAlignment="0" applyProtection="0"/>
    <xf numFmtId="171" fontId="32" fillId="50" borderId="0" applyNumberFormat="0" applyBorder="0" applyAlignment="0" applyProtection="0"/>
    <xf numFmtId="171" fontId="32" fillId="50" borderId="0" applyNumberFormat="0" applyBorder="0" applyAlignment="0" applyProtection="0"/>
    <xf numFmtId="171" fontId="32" fillId="50" borderId="0" applyNumberFormat="0" applyBorder="0" applyAlignment="0" applyProtection="0"/>
    <xf numFmtId="171" fontId="32" fillId="50" borderId="0" applyNumberFormat="0" applyBorder="0" applyAlignment="0" applyProtection="0"/>
    <xf numFmtId="171" fontId="32" fillId="50" borderId="0" applyNumberFormat="0" applyBorder="0" applyAlignment="0" applyProtection="0"/>
    <xf numFmtId="171" fontId="32" fillId="52" borderId="0" applyNumberFormat="0" applyBorder="0" applyAlignment="0" applyProtection="0"/>
    <xf numFmtId="171" fontId="32" fillId="52" borderId="0" applyNumberFormat="0" applyBorder="0" applyAlignment="0" applyProtection="0"/>
    <xf numFmtId="171" fontId="32" fillId="52" borderId="0" applyNumberFormat="0" applyBorder="0" applyAlignment="0" applyProtection="0"/>
    <xf numFmtId="171" fontId="32" fillId="52" borderId="0" applyNumberFormat="0" applyBorder="0" applyAlignment="0" applyProtection="0"/>
    <xf numFmtId="171" fontId="32" fillId="52" borderId="0" applyNumberFormat="0" applyBorder="0" applyAlignment="0" applyProtection="0"/>
    <xf numFmtId="171" fontId="33" fillId="13" borderId="0" applyNumberFormat="0" applyBorder="0" applyAlignment="0" applyProtection="0"/>
    <xf numFmtId="171" fontId="33" fillId="13" borderId="0" applyNumberFormat="0" applyBorder="0" applyAlignment="0" applyProtection="0"/>
    <xf numFmtId="171" fontId="33" fillId="13" borderId="0" applyNumberFormat="0" applyBorder="0" applyAlignment="0" applyProtection="0"/>
    <xf numFmtId="171" fontId="34" fillId="13" borderId="0" applyNumberFormat="0" applyBorder="0" applyAlignment="0" applyProtection="0"/>
    <xf numFmtId="171" fontId="34" fillId="13" borderId="0" applyNumberFormat="0" applyBorder="0" applyAlignment="0" applyProtection="0"/>
    <xf numFmtId="171" fontId="32" fillId="46" borderId="0" applyNumberFormat="0" applyBorder="0" applyAlignment="0" applyProtection="0"/>
    <xf numFmtId="171" fontId="34" fillId="13" borderId="0" applyNumberFormat="0" applyBorder="0" applyAlignment="0" applyProtection="0"/>
    <xf numFmtId="171" fontId="32" fillId="46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0" fontId="33" fillId="13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171" fontId="34" fillId="13" borderId="0" applyNumberFormat="0" applyBorder="0" applyAlignment="0" applyProtection="0"/>
    <xf numFmtId="171" fontId="34" fillId="13" borderId="0" applyNumberFormat="0" applyBorder="0" applyAlignment="0" applyProtection="0"/>
    <xf numFmtId="171" fontId="34" fillId="13" borderId="0" applyNumberFormat="0" applyBorder="0" applyAlignment="0" applyProtection="0"/>
    <xf numFmtId="171" fontId="34" fillId="13" borderId="0" applyNumberFormat="0" applyBorder="0" applyAlignment="0" applyProtection="0"/>
    <xf numFmtId="171" fontId="34" fillId="13" borderId="0" applyNumberFormat="0" applyBorder="0" applyAlignment="0" applyProtection="0"/>
    <xf numFmtId="171" fontId="34" fillId="13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171" fontId="32" fillId="52" borderId="0" applyNumberFormat="0" applyBorder="0" applyAlignment="0" applyProtection="0"/>
    <xf numFmtId="171" fontId="32" fillId="52" borderId="0" applyNumberFormat="0" applyBorder="0" applyAlignment="0" applyProtection="0"/>
    <xf numFmtId="171" fontId="32" fillId="52" borderId="0" applyNumberFormat="0" applyBorder="0" applyAlignment="0" applyProtection="0"/>
    <xf numFmtId="171" fontId="32" fillId="52" borderId="0" applyNumberFormat="0" applyBorder="0" applyAlignment="0" applyProtection="0"/>
    <xf numFmtId="171" fontId="32" fillId="52" borderId="0" applyNumberFormat="0" applyBorder="0" applyAlignment="0" applyProtection="0"/>
    <xf numFmtId="171" fontId="32" fillId="53" borderId="0" applyNumberFormat="0" applyBorder="0" applyAlignment="0" applyProtection="0"/>
    <xf numFmtId="171" fontId="32" fillId="53" borderId="0" applyNumberFormat="0" applyBorder="0" applyAlignment="0" applyProtection="0"/>
    <xf numFmtId="171" fontId="32" fillId="53" borderId="0" applyNumberFormat="0" applyBorder="0" applyAlignment="0" applyProtection="0"/>
    <xf numFmtId="171" fontId="32" fillId="53" borderId="0" applyNumberFormat="0" applyBorder="0" applyAlignment="0" applyProtection="0"/>
    <xf numFmtId="171" fontId="32" fillId="53" borderId="0" applyNumberFormat="0" applyBorder="0" applyAlignment="0" applyProtection="0"/>
    <xf numFmtId="171" fontId="33" fillId="17" borderId="0" applyNumberFormat="0" applyBorder="0" applyAlignment="0" applyProtection="0"/>
    <xf numFmtId="171" fontId="33" fillId="17" borderId="0" applyNumberFormat="0" applyBorder="0" applyAlignment="0" applyProtection="0"/>
    <xf numFmtId="171" fontId="33" fillId="17" borderId="0" applyNumberFormat="0" applyBorder="0" applyAlignment="0" applyProtection="0"/>
    <xf numFmtId="171" fontId="34" fillId="17" borderId="0" applyNumberFormat="0" applyBorder="0" applyAlignment="0" applyProtection="0"/>
    <xf numFmtId="171" fontId="34" fillId="17" borderId="0" applyNumberFormat="0" applyBorder="0" applyAlignment="0" applyProtection="0"/>
    <xf numFmtId="171" fontId="32" fillId="44" borderId="0" applyNumberFormat="0" applyBorder="0" applyAlignment="0" applyProtection="0"/>
    <xf numFmtId="171" fontId="34" fillId="17" borderId="0" applyNumberFormat="0" applyBorder="0" applyAlignment="0" applyProtection="0"/>
    <xf numFmtId="171" fontId="32" fillId="44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171" fontId="32" fillId="44" borderId="0" applyNumberFormat="0" applyBorder="0" applyAlignment="0" applyProtection="0"/>
    <xf numFmtId="171" fontId="32" fillId="44" borderId="0" applyNumberFormat="0" applyBorder="0" applyAlignment="0" applyProtection="0"/>
    <xf numFmtId="171" fontId="32" fillId="44" borderId="0" applyNumberFormat="0" applyBorder="0" applyAlignment="0" applyProtection="0"/>
    <xf numFmtId="0" fontId="33" fillId="17" borderId="0" applyNumberFormat="0" applyBorder="0" applyAlignment="0" applyProtection="0"/>
    <xf numFmtId="171" fontId="32" fillId="44" borderId="0" applyNumberFormat="0" applyBorder="0" applyAlignment="0" applyProtection="0"/>
    <xf numFmtId="171" fontId="32" fillId="44" borderId="0" applyNumberFormat="0" applyBorder="0" applyAlignment="0" applyProtection="0"/>
    <xf numFmtId="171" fontId="32" fillId="44" borderId="0" applyNumberFormat="0" applyBorder="0" applyAlignment="0" applyProtection="0"/>
    <xf numFmtId="171" fontId="34" fillId="17" borderId="0" applyNumberFormat="0" applyBorder="0" applyAlignment="0" applyProtection="0"/>
    <xf numFmtId="171" fontId="34" fillId="17" borderId="0" applyNumberFormat="0" applyBorder="0" applyAlignment="0" applyProtection="0"/>
    <xf numFmtId="171" fontId="34" fillId="17" borderId="0" applyNumberFormat="0" applyBorder="0" applyAlignment="0" applyProtection="0"/>
    <xf numFmtId="171" fontId="34" fillId="17" borderId="0" applyNumberFormat="0" applyBorder="0" applyAlignment="0" applyProtection="0"/>
    <xf numFmtId="171" fontId="34" fillId="17" borderId="0" applyNumberFormat="0" applyBorder="0" applyAlignment="0" applyProtection="0"/>
    <xf numFmtId="171" fontId="34" fillId="17" borderId="0" applyNumberFormat="0" applyBorder="0" applyAlignment="0" applyProtection="0"/>
    <xf numFmtId="171" fontId="32" fillId="44" borderId="0" applyNumberFormat="0" applyBorder="0" applyAlignment="0" applyProtection="0"/>
    <xf numFmtId="171" fontId="32" fillId="44" borderId="0" applyNumberFormat="0" applyBorder="0" applyAlignment="0" applyProtection="0"/>
    <xf numFmtId="171" fontId="32" fillId="53" borderId="0" applyNumberFormat="0" applyBorder="0" applyAlignment="0" applyProtection="0"/>
    <xf numFmtId="171" fontId="32" fillId="53" borderId="0" applyNumberFormat="0" applyBorder="0" applyAlignment="0" applyProtection="0"/>
    <xf numFmtId="171" fontId="32" fillId="53" borderId="0" applyNumberFormat="0" applyBorder="0" applyAlignment="0" applyProtection="0"/>
    <xf numFmtId="171" fontId="32" fillId="53" borderId="0" applyNumberFormat="0" applyBorder="0" applyAlignment="0" applyProtection="0"/>
    <xf numFmtId="171" fontId="32" fillId="53" borderId="0" applyNumberFormat="0" applyBorder="0" applyAlignment="0" applyProtection="0"/>
    <xf numFmtId="171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3" fillId="21" borderId="0" applyNumberFormat="0" applyBorder="0" applyAlignment="0" applyProtection="0"/>
    <xf numFmtId="171" fontId="33" fillId="21" borderId="0" applyNumberFormat="0" applyBorder="0" applyAlignment="0" applyProtection="0"/>
    <xf numFmtId="171" fontId="33" fillId="21" borderId="0" applyNumberFormat="0" applyBorder="0" applyAlignment="0" applyProtection="0"/>
    <xf numFmtId="171" fontId="34" fillId="21" borderId="0" applyNumberFormat="0" applyBorder="0" applyAlignment="0" applyProtection="0"/>
    <xf numFmtId="171" fontId="34" fillId="21" borderId="0" applyNumberFormat="0" applyBorder="0" applyAlignment="0" applyProtection="0"/>
    <xf numFmtId="171" fontId="32" fillId="54" borderId="0" applyNumberFormat="0" applyBorder="0" applyAlignment="0" applyProtection="0"/>
    <xf numFmtId="171" fontId="34" fillId="21" borderId="0" applyNumberFormat="0" applyBorder="0" applyAlignment="0" applyProtection="0"/>
    <xf numFmtId="171" fontId="32" fillId="54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171" fontId="32" fillId="54" borderId="0" applyNumberFormat="0" applyBorder="0" applyAlignment="0" applyProtection="0"/>
    <xf numFmtId="171" fontId="32" fillId="54" borderId="0" applyNumberFormat="0" applyBorder="0" applyAlignment="0" applyProtection="0"/>
    <xf numFmtId="171" fontId="32" fillId="54" borderId="0" applyNumberFormat="0" applyBorder="0" applyAlignment="0" applyProtection="0"/>
    <xf numFmtId="0" fontId="33" fillId="21" borderId="0" applyNumberFormat="0" applyBorder="0" applyAlignment="0" applyProtection="0"/>
    <xf numFmtId="171" fontId="32" fillId="54" borderId="0" applyNumberFormat="0" applyBorder="0" applyAlignment="0" applyProtection="0"/>
    <xf numFmtId="171" fontId="32" fillId="54" borderId="0" applyNumberFormat="0" applyBorder="0" applyAlignment="0" applyProtection="0"/>
    <xf numFmtId="171" fontId="32" fillId="54" borderId="0" applyNumberFormat="0" applyBorder="0" applyAlignment="0" applyProtection="0"/>
    <xf numFmtId="171" fontId="34" fillId="21" borderId="0" applyNumberFormat="0" applyBorder="0" applyAlignment="0" applyProtection="0"/>
    <xf numFmtId="171" fontId="34" fillId="21" borderId="0" applyNumberFormat="0" applyBorder="0" applyAlignment="0" applyProtection="0"/>
    <xf numFmtId="171" fontId="34" fillId="21" borderId="0" applyNumberFormat="0" applyBorder="0" applyAlignment="0" applyProtection="0"/>
    <xf numFmtId="171" fontId="34" fillId="21" borderId="0" applyNumberFormat="0" applyBorder="0" applyAlignment="0" applyProtection="0"/>
    <xf numFmtId="171" fontId="34" fillId="21" borderId="0" applyNumberFormat="0" applyBorder="0" applyAlignment="0" applyProtection="0"/>
    <xf numFmtId="171" fontId="34" fillId="21" borderId="0" applyNumberFormat="0" applyBorder="0" applyAlignment="0" applyProtection="0"/>
    <xf numFmtId="171" fontId="32" fillId="54" borderId="0" applyNumberFormat="0" applyBorder="0" applyAlignment="0" applyProtection="0"/>
    <xf numFmtId="171" fontId="32" fillId="54" borderId="0" applyNumberFormat="0" applyBorder="0" applyAlignment="0" applyProtection="0"/>
    <xf numFmtId="171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3" fillId="25" borderId="0" applyNumberFormat="0" applyBorder="0" applyAlignment="0" applyProtection="0"/>
    <xf numFmtId="171" fontId="33" fillId="25" borderId="0" applyNumberFormat="0" applyBorder="0" applyAlignment="0" applyProtection="0"/>
    <xf numFmtId="171" fontId="33" fillId="25" borderId="0" applyNumberFormat="0" applyBorder="0" applyAlignment="0" applyProtection="0"/>
    <xf numFmtId="171" fontId="34" fillId="25" borderId="0" applyNumberFormat="0" applyBorder="0" applyAlignment="0" applyProtection="0"/>
    <xf numFmtId="171" fontId="34" fillId="25" borderId="0" applyNumberFormat="0" applyBorder="0" applyAlignment="0" applyProtection="0"/>
    <xf numFmtId="171" fontId="32" fillId="48" borderId="0" applyNumberFormat="0" applyBorder="0" applyAlignment="0" applyProtection="0"/>
    <xf numFmtId="171" fontId="34" fillId="25" borderId="0" applyNumberFormat="0" applyBorder="0" applyAlignment="0" applyProtection="0"/>
    <xf numFmtId="171" fontId="32" fillId="48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0" fontId="33" fillId="25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4" fillId="25" borderId="0" applyNumberFormat="0" applyBorder="0" applyAlignment="0" applyProtection="0"/>
    <xf numFmtId="171" fontId="34" fillId="25" borderId="0" applyNumberFormat="0" applyBorder="0" applyAlignment="0" applyProtection="0"/>
    <xf numFmtId="171" fontId="34" fillId="25" borderId="0" applyNumberFormat="0" applyBorder="0" applyAlignment="0" applyProtection="0"/>
    <xf numFmtId="171" fontId="34" fillId="25" borderId="0" applyNumberFormat="0" applyBorder="0" applyAlignment="0" applyProtection="0"/>
    <xf numFmtId="171" fontId="34" fillId="25" borderId="0" applyNumberFormat="0" applyBorder="0" applyAlignment="0" applyProtection="0"/>
    <xf numFmtId="171" fontId="34" fillId="25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171" fontId="33" fillId="29" borderId="0" applyNumberFormat="0" applyBorder="0" applyAlignment="0" applyProtection="0"/>
    <xf numFmtId="171" fontId="33" fillId="29" borderId="0" applyNumberFormat="0" applyBorder="0" applyAlignment="0" applyProtection="0"/>
    <xf numFmtId="171" fontId="33" fillId="29" borderId="0" applyNumberFormat="0" applyBorder="0" applyAlignment="0" applyProtection="0"/>
    <xf numFmtId="171" fontId="34" fillId="29" borderId="0" applyNumberFormat="0" applyBorder="0" applyAlignment="0" applyProtection="0"/>
    <xf numFmtId="171" fontId="34" fillId="29" borderId="0" applyNumberFormat="0" applyBorder="0" applyAlignment="0" applyProtection="0"/>
    <xf numFmtId="171" fontId="32" fillId="52" borderId="0" applyNumberFormat="0" applyBorder="0" applyAlignment="0" applyProtection="0"/>
    <xf numFmtId="171" fontId="34" fillId="29" borderId="0" applyNumberFormat="0" applyBorder="0" applyAlignment="0" applyProtection="0"/>
    <xf numFmtId="171" fontId="32" fillId="52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171" fontId="32" fillId="52" borderId="0" applyNumberFormat="0" applyBorder="0" applyAlignment="0" applyProtection="0"/>
    <xf numFmtId="171" fontId="32" fillId="52" borderId="0" applyNumberFormat="0" applyBorder="0" applyAlignment="0" applyProtection="0"/>
    <xf numFmtId="171" fontId="32" fillId="52" borderId="0" applyNumberFormat="0" applyBorder="0" applyAlignment="0" applyProtection="0"/>
    <xf numFmtId="0" fontId="33" fillId="29" borderId="0" applyNumberFormat="0" applyBorder="0" applyAlignment="0" applyProtection="0"/>
    <xf numFmtId="171" fontId="32" fillId="52" borderId="0" applyNumberFormat="0" applyBorder="0" applyAlignment="0" applyProtection="0"/>
    <xf numFmtId="171" fontId="32" fillId="52" borderId="0" applyNumberFormat="0" applyBorder="0" applyAlignment="0" applyProtection="0"/>
    <xf numFmtId="171" fontId="32" fillId="52" borderId="0" applyNumberFormat="0" applyBorder="0" applyAlignment="0" applyProtection="0"/>
    <xf numFmtId="171" fontId="34" fillId="29" borderId="0" applyNumberFormat="0" applyBorder="0" applyAlignment="0" applyProtection="0"/>
    <xf numFmtId="171" fontId="34" fillId="29" borderId="0" applyNumberFormat="0" applyBorder="0" applyAlignment="0" applyProtection="0"/>
    <xf numFmtId="171" fontId="34" fillId="29" borderId="0" applyNumberFormat="0" applyBorder="0" applyAlignment="0" applyProtection="0"/>
    <xf numFmtId="171" fontId="34" fillId="29" borderId="0" applyNumberFormat="0" applyBorder="0" applyAlignment="0" applyProtection="0"/>
    <xf numFmtId="171" fontId="34" fillId="29" borderId="0" applyNumberFormat="0" applyBorder="0" applyAlignment="0" applyProtection="0"/>
    <xf numFmtId="171" fontId="34" fillId="29" borderId="0" applyNumberFormat="0" applyBorder="0" applyAlignment="0" applyProtection="0"/>
    <xf numFmtId="171" fontId="32" fillId="52" borderId="0" applyNumberFormat="0" applyBorder="0" applyAlignment="0" applyProtection="0"/>
    <xf numFmtId="171" fontId="32" fillId="52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171" fontId="35" fillId="35" borderId="0" applyNumberFormat="0" applyBorder="0" applyAlignment="0" applyProtection="0"/>
    <xf numFmtId="171" fontId="35" fillId="35" borderId="0" applyNumberFormat="0" applyBorder="0" applyAlignment="0" applyProtection="0"/>
    <xf numFmtId="171" fontId="35" fillId="35" borderId="0" applyNumberFormat="0" applyBorder="0" applyAlignment="0" applyProtection="0"/>
    <xf numFmtId="171" fontId="35" fillId="35" borderId="0" applyNumberFormat="0" applyBorder="0" applyAlignment="0" applyProtection="0"/>
    <xf numFmtId="171" fontId="35" fillId="35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7" fillId="3" borderId="0" applyNumberFormat="0" applyBorder="0" applyAlignment="0" applyProtection="0"/>
    <xf numFmtId="171" fontId="37" fillId="3" borderId="0" applyNumberFormat="0" applyBorder="0" applyAlignment="0" applyProtection="0"/>
    <xf numFmtId="171" fontId="35" fillId="39" borderId="0" applyNumberFormat="0" applyBorder="0" applyAlignment="0" applyProtection="0"/>
    <xf numFmtId="171" fontId="37" fillId="3" borderId="0" applyNumberFormat="0" applyBorder="0" applyAlignment="0" applyProtection="0"/>
    <xf numFmtId="171" fontId="35" fillId="3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71" fontId="35" fillId="39" borderId="0" applyNumberFormat="0" applyBorder="0" applyAlignment="0" applyProtection="0"/>
    <xf numFmtId="171" fontId="35" fillId="39" borderId="0" applyNumberFormat="0" applyBorder="0" applyAlignment="0" applyProtection="0"/>
    <xf numFmtId="171" fontId="35" fillId="39" borderId="0" applyNumberFormat="0" applyBorder="0" applyAlignment="0" applyProtection="0"/>
    <xf numFmtId="0" fontId="36" fillId="3" borderId="0" applyNumberFormat="0" applyBorder="0" applyAlignment="0" applyProtection="0"/>
    <xf numFmtId="171" fontId="35" fillId="39" borderId="0" applyNumberFormat="0" applyBorder="0" applyAlignment="0" applyProtection="0"/>
    <xf numFmtId="171" fontId="35" fillId="39" borderId="0" applyNumberFormat="0" applyBorder="0" applyAlignment="0" applyProtection="0"/>
    <xf numFmtId="171" fontId="35" fillId="39" borderId="0" applyNumberFormat="0" applyBorder="0" applyAlignment="0" applyProtection="0"/>
    <xf numFmtId="171" fontId="37" fillId="3" borderId="0" applyNumberFormat="0" applyBorder="0" applyAlignment="0" applyProtection="0"/>
    <xf numFmtId="171" fontId="37" fillId="3" borderId="0" applyNumberFormat="0" applyBorder="0" applyAlignment="0" applyProtection="0"/>
    <xf numFmtId="171" fontId="37" fillId="3" borderId="0" applyNumberFormat="0" applyBorder="0" applyAlignment="0" applyProtection="0"/>
    <xf numFmtId="171" fontId="37" fillId="3" borderId="0" applyNumberFormat="0" applyBorder="0" applyAlignment="0" applyProtection="0"/>
    <xf numFmtId="171" fontId="37" fillId="3" borderId="0" applyNumberFormat="0" applyBorder="0" applyAlignment="0" applyProtection="0"/>
    <xf numFmtId="171" fontId="37" fillId="3" borderId="0" applyNumberFormat="0" applyBorder="0" applyAlignment="0" applyProtection="0"/>
    <xf numFmtId="171" fontId="35" fillId="39" borderId="0" applyNumberFormat="0" applyBorder="0" applyAlignment="0" applyProtection="0"/>
    <xf numFmtId="171" fontId="35" fillId="39" borderId="0" applyNumberFormat="0" applyBorder="0" applyAlignment="0" applyProtection="0"/>
    <xf numFmtId="171" fontId="35" fillId="35" borderId="0" applyNumberFormat="0" applyBorder="0" applyAlignment="0" applyProtection="0"/>
    <xf numFmtId="171" fontId="35" fillId="35" borderId="0" applyNumberFormat="0" applyBorder="0" applyAlignment="0" applyProtection="0"/>
    <xf numFmtId="171" fontId="35" fillId="35" borderId="0" applyNumberFormat="0" applyBorder="0" applyAlignment="0" applyProtection="0"/>
    <xf numFmtId="171" fontId="35" fillId="35" borderId="0" applyNumberFormat="0" applyBorder="0" applyAlignment="0" applyProtection="0"/>
    <xf numFmtId="171" fontId="35" fillId="35" borderId="0" applyNumberFormat="0" applyBorder="0" applyAlignment="0" applyProtection="0"/>
    <xf numFmtId="171" fontId="38" fillId="55" borderId="12" applyNumberFormat="0" applyAlignment="0" applyProtection="0"/>
    <xf numFmtId="171" fontId="38" fillId="55" borderId="12" applyNumberFormat="0" applyAlignment="0" applyProtection="0"/>
    <xf numFmtId="171" fontId="38" fillId="55" borderId="12" applyNumberFormat="0" applyAlignment="0" applyProtection="0"/>
    <xf numFmtId="171" fontId="38" fillId="55" borderId="12" applyNumberFormat="0" applyAlignment="0" applyProtection="0"/>
    <xf numFmtId="171" fontId="38" fillId="55" borderId="12" applyNumberFormat="0" applyAlignment="0" applyProtection="0"/>
    <xf numFmtId="171" fontId="39" fillId="6" borderId="6" applyNumberFormat="0" applyAlignment="0" applyProtection="0"/>
    <xf numFmtId="171" fontId="39" fillId="6" borderId="6" applyNumberFormat="0" applyAlignment="0" applyProtection="0"/>
    <xf numFmtId="171" fontId="39" fillId="6" borderId="6" applyNumberFormat="0" applyAlignment="0" applyProtection="0"/>
    <xf numFmtId="171" fontId="40" fillId="6" borderId="6" applyNumberFormat="0" applyAlignment="0" applyProtection="0"/>
    <xf numFmtId="171" fontId="40" fillId="6" borderId="6" applyNumberFormat="0" applyAlignment="0" applyProtection="0"/>
    <xf numFmtId="171" fontId="41" fillId="56" borderId="12" applyNumberFormat="0" applyAlignment="0" applyProtection="0"/>
    <xf numFmtId="171" fontId="40" fillId="6" borderId="6" applyNumberFormat="0" applyAlignment="0" applyProtection="0"/>
    <xf numFmtId="171" fontId="41" fillId="56" borderId="12" applyNumberFormat="0" applyAlignment="0" applyProtection="0"/>
    <xf numFmtId="0" fontId="39" fillId="6" borderId="6" applyNumberFormat="0" applyAlignment="0" applyProtection="0"/>
    <xf numFmtId="0" fontId="39" fillId="6" borderId="6" applyNumberFormat="0" applyAlignment="0" applyProtection="0"/>
    <xf numFmtId="0" fontId="39" fillId="6" borderId="6" applyNumberFormat="0" applyAlignment="0" applyProtection="0"/>
    <xf numFmtId="0" fontId="39" fillId="6" borderId="6" applyNumberFormat="0" applyAlignment="0" applyProtection="0"/>
    <xf numFmtId="171" fontId="41" fillId="56" borderId="12" applyNumberFormat="0" applyAlignment="0" applyProtection="0"/>
    <xf numFmtId="171" fontId="41" fillId="56" borderId="12" applyNumberFormat="0" applyAlignment="0" applyProtection="0"/>
    <xf numFmtId="171" fontId="41" fillId="56" borderId="12" applyNumberFormat="0" applyAlignment="0" applyProtection="0"/>
    <xf numFmtId="0" fontId="39" fillId="6" borderId="6" applyNumberFormat="0" applyAlignment="0" applyProtection="0"/>
    <xf numFmtId="171" fontId="41" fillId="56" borderId="12" applyNumberFormat="0" applyAlignment="0" applyProtection="0"/>
    <xf numFmtId="171" fontId="41" fillId="56" borderId="12" applyNumberFormat="0" applyAlignment="0" applyProtection="0"/>
    <xf numFmtId="171" fontId="41" fillId="56" borderId="12" applyNumberFormat="0" applyAlignment="0" applyProtection="0"/>
    <xf numFmtId="171" fontId="40" fillId="6" borderId="6" applyNumberFormat="0" applyAlignment="0" applyProtection="0"/>
    <xf numFmtId="171" fontId="40" fillId="6" borderId="6" applyNumberFormat="0" applyAlignment="0" applyProtection="0"/>
    <xf numFmtId="171" fontId="40" fillId="6" borderId="6" applyNumberFormat="0" applyAlignment="0" applyProtection="0"/>
    <xf numFmtId="171" fontId="40" fillId="6" borderId="6" applyNumberFormat="0" applyAlignment="0" applyProtection="0"/>
    <xf numFmtId="171" fontId="40" fillId="6" borderId="6" applyNumberFormat="0" applyAlignment="0" applyProtection="0"/>
    <xf numFmtId="171" fontId="40" fillId="6" borderId="6" applyNumberFormat="0" applyAlignment="0" applyProtection="0"/>
    <xf numFmtId="171" fontId="41" fillId="56" borderId="12" applyNumberFormat="0" applyAlignment="0" applyProtection="0"/>
    <xf numFmtId="171" fontId="41" fillId="56" borderId="12" applyNumberFormat="0" applyAlignment="0" applyProtection="0"/>
    <xf numFmtId="171" fontId="38" fillId="55" borderId="12" applyNumberFormat="0" applyAlignment="0" applyProtection="0"/>
    <xf numFmtId="171" fontId="38" fillId="55" borderId="12" applyNumberFormat="0" applyAlignment="0" applyProtection="0"/>
    <xf numFmtId="171" fontId="38" fillId="55" borderId="12" applyNumberFormat="0" applyAlignment="0" applyProtection="0"/>
    <xf numFmtId="171" fontId="38" fillId="55" borderId="12" applyNumberFormat="0" applyAlignment="0" applyProtection="0"/>
    <xf numFmtId="171" fontId="38" fillId="55" borderId="12" applyNumberFormat="0" applyAlignment="0" applyProtection="0"/>
    <xf numFmtId="171" fontId="42" fillId="57" borderId="13" applyNumberFormat="0" applyAlignment="0" applyProtection="0"/>
    <xf numFmtId="171" fontId="42" fillId="57" borderId="13" applyNumberFormat="0" applyAlignment="0" applyProtection="0"/>
    <xf numFmtId="171" fontId="42" fillId="57" borderId="13" applyNumberFormat="0" applyAlignment="0" applyProtection="0"/>
    <xf numFmtId="171" fontId="42" fillId="57" borderId="13" applyNumberFormat="0" applyAlignment="0" applyProtection="0"/>
    <xf numFmtId="171" fontId="42" fillId="57" borderId="13" applyNumberFormat="0" applyAlignment="0" applyProtection="0"/>
    <xf numFmtId="171" fontId="43" fillId="7" borderId="9" applyNumberFormat="0" applyAlignment="0" applyProtection="0"/>
    <xf numFmtId="171" fontId="43" fillId="7" borderId="9" applyNumberFormat="0" applyAlignment="0" applyProtection="0"/>
    <xf numFmtId="171" fontId="43" fillId="7" borderId="9" applyNumberFormat="0" applyAlignment="0" applyProtection="0"/>
    <xf numFmtId="171" fontId="44" fillId="7" borderId="9" applyNumberFormat="0" applyAlignment="0" applyProtection="0"/>
    <xf numFmtId="171" fontId="44" fillId="7" borderId="9" applyNumberFormat="0" applyAlignment="0" applyProtection="0"/>
    <xf numFmtId="171" fontId="42" fillId="57" borderId="13" applyNumberFormat="0" applyAlignment="0" applyProtection="0"/>
    <xf numFmtId="171" fontId="44" fillId="7" borderId="9" applyNumberFormat="0" applyAlignment="0" applyProtection="0"/>
    <xf numFmtId="171" fontId="42" fillId="57" borderId="13" applyNumberFormat="0" applyAlignment="0" applyProtection="0"/>
    <xf numFmtId="0" fontId="43" fillId="7" borderId="9" applyNumberFormat="0" applyAlignment="0" applyProtection="0"/>
    <xf numFmtId="0" fontId="43" fillId="7" borderId="9" applyNumberFormat="0" applyAlignment="0" applyProtection="0"/>
    <xf numFmtId="0" fontId="43" fillId="7" borderId="9" applyNumberFormat="0" applyAlignment="0" applyProtection="0"/>
    <xf numFmtId="0" fontId="43" fillId="7" borderId="9" applyNumberFormat="0" applyAlignment="0" applyProtection="0"/>
    <xf numFmtId="171" fontId="42" fillId="57" borderId="13" applyNumberFormat="0" applyAlignment="0" applyProtection="0"/>
    <xf numFmtId="171" fontId="42" fillId="57" borderId="13" applyNumberFormat="0" applyAlignment="0" applyProtection="0"/>
    <xf numFmtId="171" fontId="42" fillId="57" borderId="13" applyNumberFormat="0" applyAlignment="0" applyProtection="0"/>
    <xf numFmtId="0" fontId="43" fillId="7" borderId="9" applyNumberFormat="0" applyAlignment="0" applyProtection="0"/>
    <xf numFmtId="171" fontId="42" fillId="57" borderId="13" applyNumberFormat="0" applyAlignment="0" applyProtection="0"/>
    <xf numFmtId="171" fontId="42" fillId="57" borderId="13" applyNumberFormat="0" applyAlignment="0" applyProtection="0"/>
    <xf numFmtId="171" fontId="42" fillId="57" borderId="13" applyNumberFormat="0" applyAlignment="0" applyProtection="0"/>
    <xf numFmtId="171" fontId="44" fillId="7" borderId="9" applyNumberFormat="0" applyAlignment="0" applyProtection="0"/>
    <xf numFmtId="171" fontId="44" fillId="7" borderId="9" applyNumberFormat="0" applyAlignment="0" applyProtection="0"/>
    <xf numFmtId="171" fontId="44" fillId="7" borderId="9" applyNumberFormat="0" applyAlignment="0" applyProtection="0"/>
    <xf numFmtId="171" fontId="44" fillId="7" borderId="9" applyNumberFormat="0" applyAlignment="0" applyProtection="0"/>
    <xf numFmtId="171" fontId="44" fillId="7" borderId="9" applyNumberFormat="0" applyAlignment="0" applyProtection="0"/>
    <xf numFmtId="171" fontId="44" fillId="7" borderId="9" applyNumberFormat="0" applyAlignment="0" applyProtection="0"/>
    <xf numFmtId="171" fontId="42" fillId="57" borderId="13" applyNumberFormat="0" applyAlignment="0" applyProtection="0"/>
    <xf numFmtId="171" fontId="42" fillId="57" borderId="13" applyNumberFormat="0" applyAlignment="0" applyProtection="0"/>
    <xf numFmtId="171" fontId="42" fillId="57" borderId="13" applyNumberFormat="0" applyAlignment="0" applyProtection="0"/>
    <xf numFmtId="171" fontId="42" fillId="57" borderId="13" applyNumberFormat="0" applyAlignment="0" applyProtection="0"/>
    <xf numFmtId="171" fontId="42" fillId="57" borderId="13" applyNumberFormat="0" applyAlignment="0" applyProtection="0"/>
    <xf numFmtId="171" fontId="42" fillId="57" borderId="13" applyNumberFormat="0" applyAlignment="0" applyProtection="0"/>
    <xf numFmtId="171" fontId="42" fillId="57" borderId="13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0" borderId="0" applyNumberFormat="0" applyFill="0" applyBorder="0" applyAlignment="0" applyProtection="0"/>
    <xf numFmtId="171" fontId="47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7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7" fillId="0" borderId="0" applyNumberFormat="0" applyFill="0" applyBorder="0" applyAlignment="0" applyProtection="0"/>
    <xf numFmtId="171" fontId="47" fillId="0" borderId="0" applyNumberFormat="0" applyFill="0" applyBorder="0" applyAlignment="0" applyProtection="0"/>
    <xf numFmtId="171" fontId="47" fillId="0" borderId="0" applyNumberFormat="0" applyFill="0" applyBorder="0" applyAlignment="0" applyProtection="0"/>
    <xf numFmtId="171" fontId="47" fillId="0" borderId="0" applyNumberFormat="0" applyFill="0" applyBorder="0" applyAlignment="0" applyProtection="0"/>
    <xf numFmtId="171" fontId="47" fillId="0" borderId="0" applyNumberFormat="0" applyFill="0" applyBorder="0" applyAlignment="0" applyProtection="0"/>
    <xf numFmtId="171" fontId="47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8" fillId="0" borderId="0" applyProtection="0"/>
    <xf numFmtId="171" fontId="48" fillId="0" borderId="0" applyProtection="0"/>
    <xf numFmtId="171" fontId="48" fillId="0" borderId="0" applyProtection="0"/>
    <xf numFmtId="171" fontId="48" fillId="0" borderId="0" applyProtection="0"/>
    <xf numFmtId="171" fontId="48" fillId="0" borderId="0" applyProtection="0"/>
    <xf numFmtId="171" fontId="48" fillId="0" borderId="0" applyProtection="0"/>
    <xf numFmtId="171" fontId="48" fillId="0" borderId="0" applyProtection="0"/>
    <xf numFmtId="171" fontId="21" fillId="0" borderId="0" applyProtection="0"/>
    <xf numFmtId="171" fontId="21" fillId="0" borderId="0" applyProtection="0"/>
    <xf numFmtId="171" fontId="21" fillId="0" borderId="0" applyProtection="0"/>
    <xf numFmtId="171" fontId="21" fillId="0" borderId="0" applyProtection="0"/>
    <xf numFmtId="171" fontId="21" fillId="0" borderId="0" applyProtection="0"/>
    <xf numFmtId="171" fontId="21" fillId="0" borderId="0" applyProtection="0"/>
    <xf numFmtId="171" fontId="21" fillId="0" borderId="0" applyProtection="0"/>
    <xf numFmtId="171" fontId="49" fillId="0" borderId="0" applyProtection="0"/>
    <xf numFmtId="171" fontId="49" fillId="0" borderId="0" applyProtection="0"/>
    <xf numFmtId="171" fontId="49" fillId="0" borderId="0" applyProtection="0"/>
    <xf numFmtId="171" fontId="49" fillId="0" borderId="0" applyProtection="0"/>
    <xf numFmtId="171" fontId="49" fillId="0" borderId="0" applyProtection="0"/>
    <xf numFmtId="171" fontId="49" fillId="0" borderId="0" applyProtection="0"/>
    <xf numFmtId="171" fontId="49" fillId="0" borderId="0" applyProtection="0"/>
    <xf numFmtId="171" fontId="50" fillId="0" borderId="0" applyProtection="0"/>
    <xf numFmtId="171" fontId="50" fillId="0" borderId="0" applyProtection="0"/>
    <xf numFmtId="171" fontId="50" fillId="0" borderId="0" applyProtection="0"/>
    <xf numFmtId="171" fontId="50" fillId="0" borderId="0" applyProtection="0"/>
    <xf numFmtId="171" fontId="50" fillId="0" borderId="0" applyProtection="0"/>
    <xf numFmtId="171" fontId="50" fillId="0" borderId="0" applyProtection="0"/>
    <xf numFmtId="171" fontId="50" fillId="0" borderId="0" applyProtection="0"/>
    <xf numFmtId="171" fontId="20" fillId="0" borderId="0" applyProtection="0"/>
    <xf numFmtId="171" fontId="20" fillId="0" borderId="0" applyProtection="0"/>
    <xf numFmtId="171" fontId="20" fillId="0" borderId="0" applyProtection="0"/>
    <xf numFmtId="171" fontId="20" fillId="0" borderId="0" applyProtection="0"/>
    <xf numFmtId="171" fontId="20" fillId="0" borderId="0" applyProtection="0"/>
    <xf numFmtId="171" fontId="20" fillId="0" borderId="0" applyProtection="0"/>
    <xf numFmtId="171" fontId="20" fillId="0" borderId="0" applyProtection="0"/>
    <xf numFmtId="171" fontId="48" fillId="0" borderId="0" applyProtection="0"/>
    <xf numFmtId="171" fontId="48" fillId="0" borderId="0" applyProtection="0"/>
    <xf numFmtId="171" fontId="48" fillId="0" borderId="0" applyProtection="0"/>
    <xf numFmtId="171" fontId="48" fillId="0" borderId="0" applyProtection="0"/>
    <xf numFmtId="171" fontId="48" fillId="0" borderId="0" applyProtection="0"/>
    <xf numFmtId="171" fontId="48" fillId="0" borderId="0" applyProtection="0"/>
    <xf numFmtId="171" fontId="48" fillId="0" borderId="0" applyProtection="0"/>
    <xf numFmtId="171" fontId="51" fillId="0" borderId="0" applyProtection="0"/>
    <xf numFmtId="171" fontId="51" fillId="0" borderId="0" applyProtection="0"/>
    <xf numFmtId="171" fontId="51" fillId="0" borderId="0" applyProtection="0"/>
    <xf numFmtId="171" fontId="51" fillId="0" borderId="0" applyProtection="0"/>
    <xf numFmtId="171" fontId="51" fillId="0" borderId="0" applyProtection="0"/>
    <xf numFmtId="171" fontId="51" fillId="0" borderId="0" applyProtection="0"/>
    <xf numFmtId="171" fontId="51" fillId="0" borderId="0" applyProtection="0"/>
    <xf numFmtId="2" fontId="20" fillId="0" borderId="0" applyFont="0" applyFill="0" applyBorder="0" applyAlignment="0" applyProtection="0"/>
    <xf numFmtId="171" fontId="52" fillId="37" borderId="0" applyNumberFormat="0" applyBorder="0" applyAlignment="0" applyProtection="0"/>
    <xf numFmtId="171" fontId="52" fillId="37" borderId="0" applyNumberFormat="0" applyBorder="0" applyAlignment="0" applyProtection="0"/>
    <xf numFmtId="171" fontId="52" fillId="37" borderId="0" applyNumberFormat="0" applyBorder="0" applyAlignment="0" applyProtection="0"/>
    <xf numFmtId="171" fontId="52" fillId="37" borderId="0" applyNumberFormat="0" applyBorder="0" applyAlignment="0" applyProtection="0"/>
    <xf numFmtId="171" fontId="52" fillId="37" borderId="0" applyNumberFormat="0" applyBorder="0" applyAlignment="0" applyProtection="0"/>
    <xf numFmtId="171" fontId="53" fillId="2" borderId="0" applyNumberFormat="0" applyBorder="0" applyAlignment="0" applyProtection="0"/>
    <xf numFmtId="171" fontId="53" fillId="2" borderId="0" applyNumberFormat="0" applyBorder="0" applyAlignment="0" applyProtection="0"/>
    <xf numFmtId="171" fontId="53" fillId="2" borderId="0" applyNumberFormat="0" applyBorder="0" applyAlignment="0" applyProtection="0"/>
    <xf numFmtId="171" fontId="54" fillId="2" borderId="0" applyNumberFormat="0" applyBorder="0" applyAlignment="0" applyProtection="0"/>
    <xf numFmtId="171" fontId="54" fillId="2" borderId="0" applyNumberFormat="0" applyBorder="0" applyAlignment="0" applyProtection="0"/>
    <xf numFmtId="171" fontId="52" fillId="41" borderId="0" applyNumberFormat="0" applyBorder="0" applyAlignment="0" applyProtection="0"/>
    <xf numFmtId="171" fontId="54" fillId="2" borderId="0" applyNumberFormat="0" applyBorder="0" applyAlignment="0" applyProtection="0"/>
    <xf numFmtId="171" fontId="52" fillId="41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171" fontId="52" fillId="41" borderId="0" applyNumberFormat="0" applyBorder="0" applyAlignment="0" applyProtection="0"/>
    <xf numFmtId="171" fontId="52" fillId="41" borderId="0" applyNumberFormat="0" applyBorder="0" applyAlignment="0" applyProtection="0"/>
    <xf numFmtId="171" fontId="52" fillId="41" borderId="0" applyNumberFormat="0" applyBorder="0" applyAlignment="0" applyProtection="0"/>
    <xf numFmtId="0" fontId="53" fillId="2" borderId="0" applyNumberFormat="0" applyBorder="0" applyAlignment="0" applyProtection="0"/>
    <xf numFmtId="171" fontId="52" fillId="41" borderId="0" applyNumberFormat="0" applyBorder="0" applyAlignment="0" applyProtection="0"/>
    <xf numFmtId="171" fontId="52" fillId="41" borderId="0" applyNumberFormat="0" applyBorder="0" applyAlignment="0" applyProtection="0"/>
    <xf numFmtId="171" fontId="52" fillId="41" borderId="0" applyNumberFormat="0" applyBorder="0" applyAlignment="0" applyProtection="0"/>
    <xf numFmtId="171" fontId="54" fillId="2" borderId="0" applyNumberFormat="0" applyBorder="0" applyAlignment="0" applyProtection="0"/>
    <xf numFmtId="171" fontId="54" fillId="2" borderId="0" applyNumberFormat="0" applyBorder="0" applyAlignment="0" applyProtection="0"/>
    <xf numFmtId="171" fontId="54" fillId="2" borderId="0" applyNumberFormat="0" applyBorder="0" applyAlignment="0" applyProtection="0"/>
    <xf numFmtId="171" fontId="54" fillId="2" borderId="0" applyNumberFormat="0" applyBorder="0" applyAlignment="0" applyProtection="0"/>
    <xf numFmtId="171" fontId="54" fillId="2" borderId="0" applyNumberFormat="0" applyBorder="0" applyAlignment="0" applyProtection="0"/>
    <xf numFmtId="171" fontId="54" fillId="2" borderId="0" applyNumberFormat="0" applyBorder="0" applyAlignment="0" applyProtection="0"/>
    <xf numFmtId="171" fontId="52" fillId="41" borderId="0" applyNumberFormat="0" applyBorder="0" applyAlignment="0" applyProtection="0"/>
    <xf numFmtId="171" fontId="52" fillId="41" borderId="0" applyNumberFormat="0" applyBorder="0" applyAlignment="0" applyProtection="0"/>
    <xf numFmtId="171" fontId="52" fillId="37" borderId="0" applyNumberFormat="0" applyBorder="0" applyAlignment="0" applyProtection="0"/>
    <xf numFmtId="171" fontId="52" fillId="37" borderId="0" applyNumberFormat="0" applyBorder="0" applyAlignment="0" applyProtection="0"/>
    <xf numFmtId="171" fontId="52" fillId="37" borderId="0" applyNumberFormat="0" applyBorder="0" applyAlignment="0" applyProtection="0"/>
    <xf numFmtId="171" fontId="52" fillId="37" borderId="0" applyNumberFormat="0" applyBorder="0" applyAlignment="0" applyProtection="0"/>
    <xf numFmtId="171" fontId="52" fillId="37" borderId="0" applyNumberFormat="0" applyBorder="0" applyAlignment="0" applyProtection="0"/>
    <xf numFmtId="171" fontId="55" fillId="0" borderId="14" applyNumberFormat="0" applyFill="0" applyAlignment="0" applyProtection="0"/>
    <xf numFmtId="171" fontId="55" fillId="0" borderId="14" applyNumberFormat="0" applyFill="0" applyAlignment="0" applyProtection="0"/>
    <xf numFmtId="171" fontId="55" fillId="0" borderId="14" applyNumberFormat="0" applyFill="0" applyAlignment="0" applyProtection="0"/>
    <xf numFmtId="171" fontId="55" fillId="0" borderId="14" applyNumberFormat="0" applyFill="0" applyAlignment="0" applyProtection="0"/>
    <xf numFmtId="171" fontId="55" fillId="0" borderId="14" applyNumberFormat="0" applyFill="0" applyAlignment="0" applyProtection="0"/>
    <xf numFmtId="171" fontId="56" fillId="0" borderId="3" applyNumberFormat="0" applyFill="0" applyAlignment="0" applyProtection="0"/>
    <xf numFmtId="171" fontId="56" fillId="0" borderId="3" applyNumberFormat="0" applyFill="0" applyAlignment="0" applyProtection="0"/>
    <xf numFmtId="171" fontId="56" fillId="0" borderId="3" applyNumberFormat="0" applyFill="0" applyAlignment="0" applyProtection="0"/>
    <xf numFmtId="171" fontId="25" fillId="0" borderId="3" applyNumberFormat="0" applyFill="0" applyAlignment="0" applyProtection="0"/>
    <xf numFmtId="171" fontId="25" fillId="0" borderId="3" applyNumberFormat="0" applyFill="0" applyAlignment="0" applyProtection="0"/>
    <xf numFmtId="171" fontId="57" fillId="0" borderId="15" applyNumberFormat="0" applyFill="0" applyAlignment="0" applyProtection="0"/>
    <xf numFmtId="171" fontId="25" fillId="0" borderId="3" applyNumberFormat="0" applyFill="0" applyAlignment="0" applyProtection="0"/>
    <xf numFmtId="171" fontId="57" fillId="0" borderId="15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171" fontId="57" fillId="0" borderId="15" applyNumberFormat="0" applyFill="0" applyAlignment="0" applyProtection="0"/>
    <xf numFmtId="171" fontId="57" fillId="0" borderId="15" applyNumberFormat="0" applyFill="0" applyAlignment="0" applyProtection="0"/>
    <xf numFmtId="171" fontId="57" fillId="0" borderId="15" applyNumberFormat="0" applyFill="0" applyAlignment="0" applyProtection="0"/>
    <xf numFmtId="0" fontId="56" fillId="0" borderId="3" applyNumberFormat="0" applyFill="0" applyAlignment="0" applyProtection="0"/>
    <xf numFmtId="171" fontId="57" fillId="0" borderId="15" applyNumberFormat="0" applyFill="0" applyAlignment="0" applyProtection="0"/>
    <xf numFmtId="171" fontId="57" fillId="0" borderId="15" applyNumberFormat="0" applyFill="0" applyAlignment="0" applyProtection="0"/>
    <xf numFmtId="171" fontId="57" fillId="0" borderId="15" applyNumberFormat="0" applyFill="0" applyAlignment="0" applyProtection="0"/>
    <xf numFmtId="171" fontId="25" fillId="0" borderId="3" applyNumberFormat="0" applyFill="0" applyAlignment="0" applyProtection="0"/>
    <xf numFmtId="171" fontId="25" fillId="0" borderId="3" applyNumberFormat="0" applyFill="0" applyAlignment="0" applyProtection="0"/>
    <xf numFmtId="171" fontId="25" fillId="0" borderId="3" applyNumberFormat="0" applyFill="0" applyAlignment="0" applyProtection="0"/>
    <xf numFmtId="171" fontId="58" fillId="0" borderId="0" applyNumberFormat="0" applyFill="0" applyBorder="0" applyAlignment="0" applyProtection="0"/>
    <xf numFmtId="171" fontId="58" fillId="0" borderId="0" applyNumberFormat="0" applyFill="0" applyBorder="0" applyAlignment="0" applyProtection="0"/>
    <xf numFmtId="171" fontId="25" fillId="0" borderId="3" applyNumberFormat="0" applyFill="0" applyAlignment="0" applyProtection="0"/>
    <xf numFmtId="171" fontId="25" fillId="0" borderId="3" applyNumberFormat="0" applyFill="0" applyAlignment="0" applyProtection="0"/>
    <xf numFmtId="171" fontId="25" fillId="0" borderId="3" applyNumberFormat="0" applyFill="0" applyAlignment="0" applyProtection="0"/>
    <xf numFmtId="171" fontId="57" fillId="0" borderId="15" applyNumberFormat="0" applyFill="0" applyAlignment="0" applyProtection="0"/>
    <xf numFmtId="171" fontId="57" fillId="0" borderId="15" applyNumberFormat="0" applyFill="0" applyAlignment="0" applyProtection="0"/>
    <xf numFmtId="171" fontId="55" fillId="0" borderId="14" applyNumberFormat="0" applyFill="0" applyAlignment="0" applyProtection="0"/>
    <xf numFmtId="171" fontId="55" fillId="0" borderId="14" applyNumberFormat="0" applyFill="0" applyAlignment="0" applyProtection="0"/>
    <xf numFmtId="171" fontId="55" fillId="0" borderId="14" applyNumberFormat="0" applyFill="0" applyAlignment="0" applyProtection="0"/>
    <xf numFmtId="171" fontId="55" fillId="0" borderId="14" applyNumberFormat="0" applyFill="0" applyAlignment="0" applyProtection="0"/>
    <xf numFmtId="171" fontId="55" fillId="0" borderId="14" applyNumberFormat="0" applyFill="0" applyAlignment="0" applyProtection="0"/>
    <xf numFmtId="171" fontId="59" fillId="0" borderId="16" applyNumberFormat="0" applyFill="0" applyAlignment="0" applyProtection="0"/>
    <xf numFmtId="171" fontId="59" fillId="0" borderId="16" applyNumberFormat="0" applyFill="0" applyAlignment="0" applyProtection="0"/>
    <xf numFmtId="171" fontId="59" fillId="0" borderId="16" applyNumberFormat="0" applyFill="0" applyAlignment="0" applyProtection="0"/>
    <xf numFmtId="171" fontId="59" fillId="0" borderId="16" applyNumberFormat="0" applyFill="0" applyAlignment="0" applyProtection="0"/>
    <xf numFmtId="171" fontId="59" fillId="0" borderId="16" applyNumberFormat="0" applyFill="0" applyAlignment="0" applyProtection="0"/>
    <xf numFmtId="171" fontId="60" fillId="0" borderId="4" applyNumberFormat="0" applyFill="0" applyAlignment="0" applyProtection="0"/>
    <xf numFmtId="171" fontId="60" fillId="0" borderId="4" applyNumberFormat="0" applyFill="0" applyAlignment="0" applyProtection="0"/>
    <xf numFmtId="171" fontId="60" fillId="0" borderId="4" applyNumberFormat="0" applyFill="0" applyAlignment="0" applyProtection="0"/>
    <xf numFmtId="171" fontId="26" fillId="0" borderId="4" applyNumberFormat="0" applyFill="0" applyAlignment="0" applyProtection="0"/>
    <xf numFmtId="171" fontId="26" fillId="0" borderId="4" applyNumberFormat="0" applyFill="0" applyAlignment="0" applyProtection="0"/>
    <xf numFmtId="171" fontId="61" fillId="0" borderId="17" applyNumberFormat="0" applyFill="0" applyAlignment="0" applyProtection="0"/>
    <xf numFmtId="171" fontId="26" fillId="0" borderId="4" applyNumberFormat="0" applyFill="0" applyAlignment="0" applyProtection="0"/>
    <xf numFmtId="171" fontId="61" fillId="0" borderId="17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171" fontId="61" fillId="0" borderId="17" applyNumberFormat="0" applyFill="0" applyAlignment="0" applyProtection="0"/>
    <xf numFmtId="171" fontId="61" fillId="0" borderId="17" applyNumberFormat="0" applyFill="0" applyAlignment="0" applyProtection="0"/>
    <xf numFmtId="171" fontId="61" fillId="0" borderId="17" applyNumberFormat="0" applyFill="0" applyAlignment="0" applyProtection="0"/>
    <xf numFmtId="0" fontId="60" fillId="0" borderId="4" applyNumberFormat="0" applyFill="0" applyAlignment="0" applyProtection="0"/>
    <xf numFmtId="171" fontId="61" fillId="0" borderId="17" applyNumberFormat="0" applyFill="0" applyAlignment="0" applyProtection="0"/>
    <xf numFmtId="171" fontId="61" fillId="0" borderId="17" applyNumberFormat="0" applyFill="0" applyAlignment="0" applyProtection="0"/>
    <xf numFmtId="171" fontId="61" fillId="0" borderId="17" applyNumberFormat="0" applyFill="0" applyAlignment="0" applyProtection="0"/>
    <xf numFmtId="171" fontId="26" fillId="0" borderId="4" applyNumberFormat="0" applyFill="0" applyAlignment="0" applyProtection="0"/>
    <xf numFmtId="171" fontId="26" fillId="0" borderId="4" applyNumberFormat="0" applyFill="0" applyAlignment="0" applyProtection="0"/>
    <xf numFmtId="171" fontId="26" fillId="0" borderId="4" applyNumberFormat="0" applyFill="0" applyAlignment="0" applyProtection="0"/>
    <xf numFmtId="171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171" fontId="26" fillId="0" borderId="4" applyNumberFormat="0" applyFill="0" applyAlignment="0" applyProtection="0"/>
    <xf numFmtId="171" fontId="26" fillId="0" borderId="4" applyNumberFormat="0" applyFill="0" applyAlignment="0" applyProtection="0"/>
    <xf numFmtId="171" fontId="26" fillId="0" borderId="4" applyNumberFormat="0" applyFill="0" applyAlignment="0" applyProtection="0"/>
    <xf numFmtId="171" fontId="61" fillId="0" borderId="17" applyNumberFormat="0" applyFill="0" applyAlignment="0" applyProtection="0"/>
    <xf numFmtId="171" fontId="61" fillId="0" borderId="17" applyNumberFormat="0" applyFill="0" applyAlignment="0" applyProtection="0"/>
    <xf numFmtId="171" fontId="59" fillId="0" borderId="16" applyNumberFormat="0" applyFill="0" applyAlignment="0" applyProtection="0"/>
    <xf numFmtId="171" fontId="59" fillId="0" borderId="16" applyNumberFormat="0" applyFill="0" applyAlignment="0" applyProtection="0"/>
    <xf numFmtId="171" fontId="59" fillId="0" borderId="16" applyNumberFormat="0" applyFill="0" applyAlignment="0" applyProtection="0"/>
    <xf numFmtId="171" fontId="59" fillId="0" borderId="16" applyNumberFormat="0" applyFill="0" applyAlignment="0" applyProtection="0"/>
    <xf numFmtId="171" fontId="59" fillId="0" borderId="16" applyNumberFormat="0" applyFill="0" applyAlignment="0" applyProtection="0"/>
    <xf numFmtId="171" fontId="63" fillId="0" borderId="18" applyNumberFormat="0" applyFill="0" applyAlignment="0" applyProtection="0"/>
    <xf numFmtId="171" fontId="63" fillId="0" borderId="18" applyNumberFormat="0" applyFill="0" applyAlignment="0" applyProtection="0"/>
    <xf numFmtId="171" fontId="63" fillId="0" borderId="18" applyNumberFormat="0" applyFill="0" applyAlignment="0" applyProtection="0"/>
    <xf numFmtId="171" fontId="63" fillId="0" borderId="18" applyNumberFormat="0" applyFill="0" applyAlignment="0" applyProtection="0"/>
    <xf numFmtId="171" fontId="63" fillId="0" borderId="18" applyNumberFormat="0" applyFill="0" applyAlignment="0" applyProtection="0"/>
    <xf numFmtId="171" fontId="64" fillId="0" borderId="5" applyNumberFormat="0" applyFill="0" applyAlignment="0" applyProtection="0"/>
    <xf numFmtId="171" fontId="64" fillId="0" borderId="5" applyNumberFormat="0" applyFill="0" applyAlignment="0" applyProtection="0"/>
    <xf numFmtId="171" fontId="64" fillId="0" borderId="5" applyNumberFormat="0" applyFill="0" applyAlignment="0" applyProtection="0"/>
    <xf numFmtId="171" fontId="27" fillId="0" borderId="5" applyNumberFormat="0" applyFill="0" applyAlignment="0" applyProtection="0"/>
    <xf numFmtId="171" fontId="27" fillId="0" borderId="5" applyNumberFormat="0" applyFill="0" applyAlignment="0" applyProtection="0"/>
    <xf numFmtId="171" fontId="65" fillId="0" borderId="19" applyNumberFormat="0" applyFill="0" applyAlignment="0" applyProtection="0"/>
    <xf numFmtId="171" fontId="27" fillId="0" borderId="5" applyNumberFormat="0" applyFill="0" applyAlignment="0" applyProtection="0"/>
    <xf numFmtId="171" fontId="65" fillId="0" borderId="19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171" fontId="65" fillId="0" borderId="19" applyNumberFormat="0" applyFill="0" applyAlignment="0" applyProtection="0"/>
    <xf numFmtId="171" fontId="65" fillId="0" borderId="19" applyNumberFormat="0" applyFill="0" applyAlignment="0" applyProtection="0"/>
    <xf numFmtId="171" fontId="65" fillId="0" borderId="19" applyNumberFormat="0" applyFill="0" applyAlignment="0" applyProtection="0"/>
    <xf numFmtId="0" fontId="64" fillId="0" borderId="5" applyNumberFormat="0" applyFill="0" applyAlignment="0" applyProtection="0"/>
    <xf numFmtId="171" fontId="65" fillId="0" borderId="19" applyNumberFormat="0" applyFill="0" applyAlignment="0" applyProtection="0"/>
    <xf numFmtId="171" fontId="65" fillId="0" borderId="19" applyNumberFormat="0" applyFill="0" applyAlignment="0" applyProtection="0"/>
    <xf numFmtId="171" fontId="65" fillId="0" borderId="19" applyNumberFormat="0" applyFill="0" applyAlignment="0" applyProtection="0"/>
    <xf numFmtId="171" fontId="27" fillId="0" borderId="5" applyNumberFormat="0" applyFill="0" applyAlignment="0" applyProtection="0"/>
    <xf numFmtId="171" fontId="27" fillId="0" borderId="5" applyNumberFormat="0" applyFill="0" applyAlignment="0" applyProtection="0"/>
    <xf numFmtId="171" fontId="27" fillId="0" borderId="5" applyNumberFormat="0" applyFill="0" applyAlignment="0" applyProtection="0"/>
    <xf numFmtId="171" fontId="27" fillId="0" borderId="5" applyNumberFormat="0" applyFill="0" applyAlignment="0" applyProtection="0"/>
    <xf numFmtId="171" fontId="27" fillId="0" borderId="5" applyNumberFormat="0" applyFill="0" applyAlignment="0" applyProtection="0"/>
    <xf numFmtId="171" fontId="27" fillId="0" borderId="5" applyNumberFormat="0" applyFill="0" applyAlignment="0" applyProtection="0"/>
    <xf numFmtId="171" fontId="65" fillId="0" borderId="19" applyNumberFormat="0" applyFill="0" applyAlignment="0" applyProtection="0"/>
    <xf numFmtId="171" fontId="65" fillId="0" borderId="19" applyNumberFormat="0" applyFill="0" applyAlignment="0" applyProtection="0"/>
    <xf numFmtId="171" fontId="63" fillId="0" borderId="18" applyNumberFormat="0" applyFill="0" applyAlignment="0" applyProtection="0"/>
    <xf numFmtId="171" fontId="63" fillId="0" borderId="18" applyNumberFormat="0" applyFill="0" applyAlignment="0" applyProtection="0"/>
    <xf numFmtId="171" fontId="63" fillId="0" borderId="18" applyNumberFormat="0" applyFill="0" applyAlignment="0" applyProtection="0"/>
    <xf numFmtId="171" fontId="63" fillId="0" borderId="18" applyNumberFormat="0" applyFill="0" applyAlignment="0" applyProtection="0"/>
    <xf numFmtId="171" fontId="63" fillId="0" borderId="18" applyNumberFormat="0" applyFill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27" fillId="0" borderId="0" applyNumberFormat="0" applyFill="0" applyBorder="0" applyAlignment="0" applyProtection="0"/>
    <xf numFmtId="171" fontId="27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7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7" fillId="0" borderId="0" applyNumberFormat="0" applyFill="0" applyBorder="0" applyAlignment="0" applyProtection="0"/>
    <xf numFmtId="171" fontId="27" fillId="0" borderId="0" applyNumberFormat="0" applyFill="0" applyBorder="0" applyAlignment="0" applyProtection="0"/>
    <xf numFmtId="171" fontId="27" fillId="0" borderId="0" applyNumberFormat="0" applyFill="0" applyBorder="0" applyAlignment="0" applyProtection="0"/>
    <xf numFmtId="171" fontId="27" fillId="0" borderId="0" applyNumberFormat="0" applyFill="0" applyBorder="0" applyAlignment="0" applyProtection="0"/>
    <xf numFmtId="171" fontId="27" fillId="0" borderId="0" applyNumberFormat="0" applyFill="0" applyBorder="0" applyAlignment="0" applyProtection="0"/>
    <xf numFmtId="171" fontId="27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6" fillId="40" borderId="12" applyNumberFormat="0" applyAlignment="0" applyProtection="0"/>
    <xf numFmtId="171" fontId="66" fillId="40" borderId="12" applyNumberFormat="0" applyAlignment="0" applyProtection="0"/>
    <xf numFmtId="171" fontId="66" fillId="40" borderId="12" applyNumberFormat="0" applyAlignment="0" applyProtection="0"/>
    <xf numFmtId="171" fontId="66" fillId="40" borderId="12" applyNumberFormat="0" applyAlignment="0" applyProtection="0"/>
    <xf numFmtId="171" fontId="66" fillId="40" borderId="12" applyNumberFormat="0" applyAlignment="0" applyProtection="0"/>
    <xf numFmtId="171" fontId="67" fillId="5" borderId="6" applyNumberFormat="0" applyAlignment="0" applyProtection="0"/>
    <xf numFmtId="171" fontId="67" fillId="5" borderId="6" applyNumberFormat="0" applyAlignment="0" applyProtection="0"/>
    <xf numFmtId="171" fontId="67" fillId="5" borderId="6" applyNumberFormat="0" applyAlignment="0" applyProtection="0"/>
    <xf numFmtId="171" fontId="68" fillId="5" borderId="6" applyNumberFormat="0" applyAlignment="0" applyProtection="0"/>
    <xf numFmtId="171" fontId="68" fillId="5" borderId="6" applyNumberFormat="0" applyAlignment="0" applyProtection="0"/>
    <xf numFmtId="171" fontId="66" fillId="43" borderId="12" applyNumberFormat="0" applyAlignment="0" applyProtection="0"/>
    <xf numFmtId="171" fontId="68" fillId="5" borderId="6" applyNumberFormat="0" applyAlignment="0" applyProtection="0"/>
    <xf numFmtId="171" fontId="66" fillId="43" borderId="12" applyNumberFormat="0" applyAlignment="0" applyProtection="0"/>
    <xf numFmtId="0" fontId="67" fillId="5" borderId="6" applyNumberFormat="0" applyAlignment="0" applyProtection="0"/>
    <xf numFmtId="0" fontId="67" fillId="5" borderId="6" applyNumberFormat="0" applyAlignment="0" applyProtection="0"/>
    <xf numFmtId="0" fontId="67" fillId="5" borderId="6" applyNumberFormat="0" applyAlignment="0" applyProtection="0"/>
    <xf numFmtId="0" fontId="67" fillId="5" borderId="6" applyNumberFormat="0" applyAlignment="0" applyProtection="0"/>
    <xf numFmtId="171" fontId="66" fillId="43" borderId="12" applyNumberFormat="0" applyAlignment="0" applyProtection="0"/>
    <xf numFmtId="171" fontId="66" fillId="43" borderId="12" applyNumberFormat="0" applyAlignment="0" applyProtection="0"/>
    <xf numFmtId="171" fontId="66" fillId="43" borderId="12" applyNumberFormat="0" applyAlignment="0" applyProtection="0"/>
    <xf numFmtId="0" fontId="67" fillId="5" borderId="6" applyNumberFormat="0" applyAlignment="0" applyProtection="0"/>
    <xf numFmtId="171" fontId="66" fillId="43" borderId="12" applyNumberFormat="0" applyAlignment="0" applyProtection="0"/>
    <xf numFmtId="171" fontId="66" fillId="43" borderId="12" applyNumberFormat="0" applyAlignment="0" applyProtection="0"/>
    <xf numFmtId="171" fontId="66" fillId="43" borderId="12" applyNumberFormat="0" applyAlignment="0" applyProtection="0"/>
    <xf numFmtId="171" fontId="68" fillId="5" borderId="6" applyNumberFormat="0" applyAlignment="0" applyProtection="0"/>
    <xf numFmtId="171" fontId="68" fillId="5" borderId="6" applyNumberFormat="0" applyAlignment="0" applyProtection="0"/>
    <xf numFmtId="171" fontId="68" fillId="5" borderId="6" applyNumberFormat="0" applyAlignment="0" applyProtection="0"/>
    <xf numFmtId="171" fontId="68" fillId="5" borderId="6" applyNumberFormat="0" applyAlignment="0" applyProtection="0"/>
    <xf numFmtId="171" fontId="68" fillId="5" borderId="6" applyNumberFormat="0" applyAlignment="0" applyProtection="0"/>
    <xf numFmtId="171" fontId="68" fillId="5" borderId="6" applyNumberFormat="0" applyAlignment="0" applyProtection="0"/>
    <xf numFmtId="171" fontId="66" fillId="43" borderId="12" applyNumberFormat="0" applyAlignment="0" applyProtection="0"/>
    <xf numFmtId="171" fontId="66" fillId="43" borderId="12" applyNumberFormat="0" applyAlignment="0" applyProtection="0"/>
    <xf numFmtId="171" fontId="66" fillId="40" borderId="12" applyNumberFormat="0" applyAlignment="0" applyProtection="0"/>
    <xf numFmtId="171" fontId="66" fillId="40" borderId="12" applyNumberFormat="0" applyAlignment="0" applyProtection="0"/>
    <xf numFmtId="171" fontId="66" fillId="40" borderId="12" applyNumberFormat="0" applyAlignment="0" applyProtection="0"/>
    <xf numFmtId="171" fontId="66" fillId="40" borderId="12" applyNumberFormat="0" applyAlignment="0" applyProtection="0"/>
    <xf numFmtId="171" fontId="66" fillId="40" borderId="12" applyNumberFormat="0" applyAlignment="0" applyProtection="0"/>
    <xf numFmtId="171" fontId="69" fillId="0" borderId="20" applyNumberFormat="0" applyFill="0" applyAlignment="0" applyProtection="0"/>
    <xf numFmtId="171" fontId="69" fillId="0" borderId="20" applyNumberFormat="0" applyFill="0" applyAlignment="0" applyProtection="0"/>
    <xf numFmtId="171" fontId="69" fillId="0" borderId="20" applyNumberFormat="0" applyFill="0" applyAlignment="0" applyProtection="0"/>
    <xf numFmtId="171" fontId="69" fillId="0" borderId="20" applyNumberFormat="0" applyFill="0" applyAlignment="0" applyProtection="0"/>
    <xf numFmtId="171" fontId="69" fillId="0" borderId="20" applyNumberFormat="0" applyFill="0" applyAlignment="0" applyProtection="0"/>
    <xf numFmtId="171" fontId="70" fillId="0" borderId="8" applyNumberFormat="0" applyFill="0" applyAlignment="0" applyProtection="0"/>
    <xf numFmtId="171" fontId="70" fillId="0" borderId="8" applyNumberFormat="0" applyFill="0" applyAlignment="0" applyProtection="0"/>
    <xf numFmtId="171" fontId="70" fillId="0" borderId="8" applyNumberFormat="0" applyFill="0" applyAlignment="0" applyProtection="0"/>
    <xf numFmtId="171" fontId="71" fillId="0" borderId="8" applyNumberFormat="0" applyFill="0" applyAlignment="0" applyProtection="0"/>
    <xf numFmtId="171" fontId="71" fillId="0" borderId="8" applyNumberFormat="0" applyFill="0" applyAlignment="0" applyProtection="0"/>
    <xf numFmtId="171" fontId="72" fillId="0" borderId="21" applyNumberFormat="0" applyFill="0" applyAlignment="0" applyProtection="0"/>
    <xf numFmtId="171" fontId="71" fillId="0" borderId="8" applyNumberFormat="0" applyFill="0" applyAlignment="0" applyProtection="0"/>
    <xf numFmtId="171" fontId="72" fillId="0" borderId="21" applyNumberFormat="0" applyFill="0" applyAlignment="0" applyProtection="0"/>
    <xf numFmtId="0" fontId="70" fillId="0" borderId="8" applyNumberFormat="0" applyFill="0" applyAlignment="0" applyProtection="0"/>
    <xf numFmtId="0" fontId="70" fillId="0" borderId="8" applyNumberFormat="0" applyFill="0" applyAlignment="0" applyProtection="0"/>
    <xf numFmtId="0" fontId="70" fillId="0" borderId="8" applyNumberFormat="0" applyFill="0" applyAlignment="0" applyProtection="0"/>
    <xf numFmtId="0" fontId="70" fillId="0" borderId="8" applyNumberFormat="0" applyFill="0" applyAlignment="0" applyProtection="0"/>
    <xf numFmtId="171" fontId="72" fillId="0" borderId="21" applyNumberFormat="0" applyFill="0" applyAlignment="0" applyProtection="0"/>
    <xf numFmtId="171" fontId="72" fillId="0" borderId="21" applyNumberFormat="0" applyFill="0" applyAlignment="0" applyProtection="0"/>
    <xf numFmtId="171" fontId="72" fillId="0" borderId="21" applyNumberFormat="0" applyFill="0" applyAlignment="0" applyProtection="0"/>
    <xf numFmtId="0" fontId="70" fillId="0" borderId="8" applyNumberFormat="0" applyFill="0" applyAlignment="0" applyProtection="0"/>
    <xf numFmtId="171" fontId="72" fillId="0" borderId="21" applyNumberFormat="0" applyFill="0" applyAlignment="0" applyProtection="0"/>
    <xf numFmtId="171" fontId="72" fillId="0" borderId="21" applyNumberFormat="0" applyFill="0" applyAlignment="0" applyProtection="0"/>
    <xf numFmtId="171" fontId="72" fillId="0" borderId="21" applyNumberFormat="0" applyFill="0" applyAlignment="0" applyProtection="0"/>
    <xf numFmtId="171" fontId="71" fillId="0" borderId="8" applyNumberFormat="0" applyFill="0" applyAlignment="0" applyProtection="0"/>
    <xf numFmtId="171" fontId="71" fillId="0" borderId="8" applyNumberFormat="0" applyFill="0" applyAlignment="0" applyProtection="0"/>
    <xf numFmtId="171" fontId="71" fillId="0" borderId="8" applyNumberFormat="0" applyFill="0" applyAlignment="0" applyProtection="0"/>
    <xf numFmtId="171" fontId="71" fillId="0" borderId="8" applyNumberFormat="0" applyFill="0" applyAlignment="0" applyProtection="0"/>
    <xf numFmtId="171" fontId="71" fillId="0" borderId="8" applyNumberFormat="0" applyFill="0" applyAlignment="0" applyProtection="0"/>
    <xf numFmtId="171" fontId="71" fillId="0" borderId="8" applyNumberFormat="0" applyFill="0" applyAlignment="0" applyProtection="0"/>
    <xf numFmtId="171" fontId="72" fillId="0" borderId="21" applyNumberFormat="0" applyFill="0" applyAlignment="0" applyProtection="0"/>
    <xf numFmtId="171" fontId="72" fillId="0" borderId="21" applyNumberFormat="0" applyFill="0" applyAlignment="0" applyProtection="0"/>
    <xf numFmtId="171" fontId="69" fillId="0" borderId="20" applyNumberFormat="0" applyFill="0" applyAlignment="0" applyProtection="0"/>
    <xf numFmtId="171" fontId="69" fillId="0" borderId="20" applyNumberFormat="0" applyFill="0" applyAlignment="0" applyProtection="0"/>
    <xf numFmtId="171" fontId="69" fillId="0" borderId="20" applyNumberFormat="0" applyFill="0" applyAlignment="0" applyProtection="0"/>
    <xf numFmtId="171" fontId="69" fillId="0" borderId="20" applyNumberFormat="0" applyFill="0" applyAlignment="0" applyProtection="0"/>
    <xf numFmtId="171" fontId="69" fillId="0" borderId="20" applyNumberFormat="0" applyFill="0" applyAlignment="0" applyProtection="0"/>
    <xf numFmtId="171" fontId="73" fillId="43" borderId="0" applyNumberFormat="0" applyBorder="0" applyAlignment="0" applyProtection="0"/>
    <xf numFmtId="171" fontId="73" fillId="43" borderId="0" applyNumberFormat="0" applyBorder="0" applyAlignment="0" applyProtection="0"/>
    <xf numFmtId="171" fontId="73" fillId="43" borderId="0" applyNumberFormat="0" applyBorder="0" applyAlignment="0" applyProtection="0"/>
    <xf numFmtId="171" fontId="73" fillId="43" borderId="0" applyNumberFormat="0" applyBorder="0" applyAlignment="0" applyProtection="0"/>
    <xf numFmtId="171" fontId="73" fillId="43" borderId="0" applyNumberFormat="0" applyBorder="0" applyAlignment="0" applyProtection="0"/>
    <xf numFmtId="171" fontId="74" fillId="4" borderId="0" applyNumberFormat="0" applyBorder="0" applyAlignment="0" applyProtection="0"/>
    <xf numFmtId="171" fontId="74" fillId="4" borderId="0" applyNumberFormat="0" applyBorder="0" applyAlignment="0" applyProtection="0"/>
    <xf numFmtId="171" fontId="74" fillId="4" borderId="0" applyNumberFormat="0" applyBorder="0" applyAlignment="0" applyProtection="0"/>
    <xf numFmtId="171" fontId="75" fillId="4" borderId="0" applyNumberFormat="0" applyBorder="0" applyAlignment="0" applyProtection="0"/>
    <xf numFmtId="171" fontId="75" fillId="4" borderId="0" applyNumberFormat="0" applyBorder="0" applyAlignment="0" applyProtection="0"/>
    <xf numFmtId="171" fontId="76" fillId="43" borderId="0" applyNumberFormat="0" applyBorder="0" applyAlignment="0" applyProtection="0"/>
    <xf numFmtId="171" fontId="75" fillId="4" borderId="0" applyNumberFormat="0" applyBorder="0" applyAlignment="0" applyProtection="0"/>
    <xf numFmtId="171" fontId="76" fillId="43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171" fontId="76" fillId="43" borderId="0" applyNumberFormat="0" applyBorder="0" applyAlignment="0" applyProtection="0"/>
    <xf numFmtId="171" fontId="76" fillId="43" borderId="0" applyNumberFormat="0" applyBorder="0" applyAlignment="0" applyProtection="0"/>
    <xf numFmtId="171" fontId="76" fillId="43" borderId="0" applyNumberFormat="0" applyBorder="0" applyAlignment="0" applyProtection="0"/>
    <xf numFmtId="0" fontId="74" fillId="4" borderId="0" applyNumberFormat="0" applyBorder="0" applyAlignment="0" applyProtection="0"/>
    <xf numFmtId="171" fontId="76" fillId="43" borderId="0" applyNumberFormat="0" applyBorder="0" applyAlignment="0" applyProtection="0"/>
    <xf numFmtId="171" fontId="76" fillId="43" borderId="0" applyNumberFormat="0" applyBorder="0" applyAlignment="0" applyProtection="0"/>
    <xf numFmtId="171" fontId="76" fillId="43" borderId="0" applyNumberFormat="0" applyBorder="0" applyAlignment="0" applyProtection="0"/>
    <xf numFmtId="171" fontId="75" fillId="4" borderId="0" applyNumberFormat="0" applyBorder="0" applyAlignment="0" applyProtection="0"/>
    <xf numFmtId="171" fontId="75" fillId="4" borderId="0" applyNumberFormat="0" applyBorder="0" applyAlignment="0" applyProtection="0"/>
    <xf numFmtId="171" fontId="75" fillId="4" borderId="0" applyNumberFormat="0" applyBorder="0" applyAlignment="0" applyProtection="0"/>
    <xf numFmtId="171" fontId="75" fillId="4" borderId="0" applyNumberFormat="0" applyBorder="0" applyAlignment="0" applyProtection="0"/>
    <xf numFmtId="171" fontId="75" fillId="4" borderId="0" applyNumberFormat="0" applyBorder="0" applyAlignment="0" applyProtection="0"/>
    <xf numFmtId="171" fontId="75" fillId="4" borderId="0" applyNumberFormat="0" applyBorder="0" applyAlignment="0" applyProtection="0"/>
    <xf numFmtId="171" fontId="76" fillId="43" borderId="0" applyNumberFormat="0" applyBorder="0" applyAlignment="0" applyProtection="0"/>
    <xf numFmtId="171" fontId="76" fillId="43" borderId="0" applyNumberFormat="0" applyBorder="0" applyAlignment="0" applyProtection="0"/>
    <xf numFmtId="171" fontId="73" fillId="43" borderId="0" applyNumberFormat="0" applyBorder="0" applyAlignment="0" applyProtection="0"/>
    <xf numFmtId="171" fontId="73" fillId="43" borderId="0" applyNumberFormat="0" applyBorder="0" applyAlignment="0" applyProtection="0"/>
    <xf numFmtId="171" fontId="73" fillId="43" borderId="0" applyNumberFormat="0" applyBorder="0" applyAlignment="0" applyProtection="0"/>
    <xf numFmtId="171" fontId="73" fillId="43" borderId="0" applyNumberFormat="0" applyBorder="0" applyAlignment="0" applyProtection="0"/>
    <xf numFmtId="171" fontId="73" fillId="43" borderId="0" applyNumberFormat="0" applyBorder="0" applyAlignment="0" applyProtection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41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0" fillId="0" borderId="0"/>
    <xf numFmtId="171" fontId="20" fillId="0" borderId="0"/>
    <xf numFmtId="171" fontId="20" fillId="0" borderId="0"/>
    <xf numFmtId="41" fontId="29" fillId="0" borderId="0"/>
    <xf numFmtId="41" fontId="29" fillId="0" borderId="0"/>
    <xf numFmtId="41" fontId="29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31" fillId="0" borderId="0"/>
    <xf numFmtId="171" fontId="20" fillId="0" borderId="0"/>
    <xf numFmtId="171" fontId="77" fillId="0" borderId="0"/>
    <xf numFmtId="171" fontId="77" fillId="0" borderId="0"/>
    <xf numFmtId="171" fontId="77" fillId="0" borderId="0"/>
    <xf numFmtId="171" fontId="77" fillId="0" borderId="0"/>
    <xf numFmtId="171" fontId="77" fillId="0" borderId="0"/>
    <xf numFmtId="171" fontId="77" fillId="0" borderId="0"/>
    <xf numFmtId="171" fontId="77" fillId="0" borderId="0"/>
    <xf numFmtId="171" fontId="77" fillId="0" borderId="0"/>
    <xf numFmtId="171" fontId="77" fillId="0" borderId="0"/>
    <xf numFmtId="171" fontId="77" fillId="0" borderId="0"/>
    <xf numFmtId="171" fontId="77" fillId="0" borderId="0"/>
    <xf numFmtId="171" fontId="77" fillId="0" borderId="0"/>
    <xf numFmtId="171" fontId="77" fillId="0" borderId="0"/>
    <xf numFmtId="171" fontId="77" fillId="0" borderId="0"/>
    <xf numFmtId="171" fontId="77" fillId="0" borderId="0"/>
    <xf numFmtId="171" fontId="77" fillId="0" borderId="0"/>
    <xf numFmtId="171" fontId="77" fillId="0" borderId="0"/>
    <xf numFmtId="171" fontId="31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171" fontId="31" fillId="0" borderId="0"/>
    <xf numFmtId="171" fontId="31" fillId="0" borderId="0"/>
    <xf numFmtId="171" fontId="20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41" fontId="29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31" fillId="0" borderId="0"/>
    <xf numFmtId="171" fontId="31" fillId="0" borderId="0"/>
    <xf numFmtId="171" fontId="31" fillId="0" borderId="0"/>
    <xf numFmtId="171" fontId="31" fillId="0" borderId="0"/>
    <xf numFmtId="171" fontId="31" fillId="0" borderId="0"/>
    <xf numFmtId="171" fontId="31" fillId="0" borderId="0"/>
    <xf numFmtId="171" fontId="31" fillId="0" borderId="0"/>
    <xf numFmtId="171" fontId="31" fillId="0" borderId="0"/>
    <xf numFmtId="171" fontId="21" fillId="38" borderId="22" applyNumberFormat="0" applyFont="0" applyAlignment="0" applyProtection="0"/>
    <xf numFmtId="171" fontId="21" fillId="38" borderId="22" applyNumberFormat="0" applyFont="0" applyAlignment="0" applyProtection="0"/>
    <xf numFmtId="171" fontId="21" fillId="38" borderId="22" applyNumberFormat="0" applyFont="0" applyAlignment="0" applyProtection="0"/>
    <xf numFmtId="171" fontId="21" fillId="38" borderId="22" applyNumberFormat="0" applyFont="0" applyAlignment="0" applyProtection="0"/>
    <xf numFmtId="171" fontId="21" fillId="38" borderId="22" applyNumberFormat="0" applyFont="0" applyAlignment="0" applyProtection="0"/>
    <xf numFmtId="171" fontId="21" fillId="38" borderId="22" applyNumberFormat="0" applyFont="0" applyAlignment="0" applyProtection="0"/>
    <xf numFmtId="171" fontId="21" fillId="38" borderId="22" applyNumberFormat="0" applyFont="0" applyAlignment="0" applyProtection="0"/>
    <xf numFmtId="171" fontId="21" fillId="38" borderId="22" applyNumberFormat="0" applyFont="0" applyAlignment="0" applyProtection="0"/>
    <xf numFmtId="171" fontId="21" fillId="38" borderId="22" applyNumberFormat="0" applyFont="0" applyAlignment="0" applyProtection="0"/>
    <xf numFmtId="171" fontId="21" fillId="38" borderId="22" applyNumberFormat="0" applyFont="0" applyAlignment="0" applyProtection="0"/>
    <xf numFmtId="171" fontId="79" fillId="38" borderId="22" applyNumberFormat="0" applyFont="0" applyAlignment="0" applyProtection="0"/>
    <xf numFmtId="171" fontId="79" fillId="38" borderId="22" applyNumberFormat="0" applyFont="0" applyAlignment="0" applyProtection="0"/>
    <xf numFmtId="171" fontId="79" fillId="38" borderId="22" applyNumberFormat="0" applyFont="0" applyAlignment="0" applyProtection="0"/>
    <xf numFmtId="171" fontId="23" fillId="8" borderId="10" applyNumberFormat="0" applyFont="0" applyAlignment="0" applyProtection="0"/>
    <xf numFmtId="171" fontId="23" fillId="8" borderId="10" applyNumberFormat="0" applyFont="0" applyAlignment="0" applyProtection="0"/>
    <xf numFmtId="171" fontId="23" fillId="8" borderId="10" applyNumberFormat="0" applyFont="0" applyAlignment="0" applyProtection="0"/>
    <xf numFmtId="171" fontId="23" fillId="8" borderId="10" applyNumberFormat="0" applyFont="0" applyAlignment="0" applyProtection="0"/>
    <xf numFmtId="171" fontId="23" fillId="8" borderId="10" applyNumberFormat="0" applyFont="0" applyAlignment="0" applyProtection="0"/>
    <xf numFmtId="171" fontId="23" fillId="8" borderId="10" applyNumberFormat="0" applyFont="0" applyAlignment="0" applyProtection="0"/>
    <xf numFmtId="171" fontId="23" fillId="8" borderId="10" applyNumberFormat="0" applyFont="0" applyAlignment="0" applyProtection="0"/>
    <xf numFmtId="171" fontId="23" fillId="8" borderId="10" applyNumberFormat="0" applyFont="0" applyAlignment="0" applyProtection="0"/>
    <xf numFmtId="171" fontId="23" fillId="8" borderId="10" applyNumberFormat="0" applyFont="0" applyAlignment="0" applyProtection="0"/>
    <xf numFmtId="171" fontId="23" fillId="8" borderId="10" applyNumberFormat="0" applyFont="0" applyAlignment="0" applyProtection="0"/>
    <xf numFmtId="171" fontId="31" fillId="8" borderId="10" applyNumberFormat="0" applyFont="0" applyAlignment="0" applyProtection="0"/>
    <xf numFmtId="171" fontId="23" fillId="8" borderId="10" applyNumberFormat="0" applyFont="0" applyAlignment="0" applyProtection="0"/>
    <xf numFmtId="171" fontId="23" fillId="8" borderId="10" applyNumberFormat="0" applyFont="0" applyAlignment="0" applyProtection="0"/>
    <xf numFmtId="171" fontId="23" fillId="8" borderId="10" applyNumberFormat="0" applyFont="0" applyAlignment="0" applyProtection="0"/>
    <xf numFmtId="171" fontId="23" fillId="8" borderId="10" applyNumberFormat="0" applyFont="0" applyAlignment="0" applyProtection="0"/>
    <xf numFmtId="171" fontId="23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0" fontId="23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31" fillId="8" borderId="10" applyNumberFormat="0" applyFont="0" applyAlignment="0" applyProtection="0"/>
    <xf numFmtId="171" fontId="21" fillId="38" borderId="22" applyNumberFormat="0" applyFont="0" applyAlignment="0" applyProtection="0"/>
    <xf numFmtId="171" fontId="21" fillId="38" borderId="22" applyNumberFormat="0" applyFont="0" applyAlignment="0" applyProtection="0"/>
    <xf numFmtId="171" fontId="21" fillId="38" borderId="22" applyNumberFormat="0" applyFont="0" applyAlignment="0" applyProtection="0"/>
    <xf numFmtId="171" fontId="21" fillId="38" borderId="22" applyNumberFormat="0" applyFont="0" applyAlignment="0" applyProtection="0"/>
    <xf numFmtId="171" fontId="21" fillId="38" borderId="22" applyNumberFormat="0" applyFont="0" applyAlignment="0" applyProtection="0"/>
    <xf numFmtId="171" fontId="80" fillId="55" borderId="23" applyNumberFormat="0" applyAlignment="0" applyProtection="0"/>
    <xf numFmtId="171" fontId="80" fillId="55" borderId="23" applyNumberFormat="0" applyAlignment="0" applyProtection="0"/>
    <xf numFmtId="171" fontId="80" fillId="55" borderId="23" applyNumberFormat="0" applyAlignment="0" applyProtection="0"/>
    <xf numFmtId="171" fontId="80" fillId="55" borderId="23" applyNumberFormat="0" applyAlignment="0" applyProtection="0"/>
    <xf numFmtId="171" fontId="80" fillId="55" borderId="23" applyNumberFormat="0" applyAlignment="0" applyProtection="0"/>
    <xf numFmtId="171" fontId="81" fillId="6" borderId="7" applyNumberFormat="0" applyAlignment="0" applyProtection="0"/>
    <xf numFmtId="171" fontId="81" fillId="6" borderId="7" applyNumberFormat="0" applyAlignment="0" applyProtection="0"/>
    <xf numFmtId="171" fontId="81" fillId="6" borderId="7" applyNumberFormat="0" applyAlignment="0" applyProtection="0"/>
    <xf numFmtId="171" fontId="82" fillId="6" borderId="7" applyNumberFormat="0" applyAlignment="0" applyProtection="0"/>
    <xf numFmtId="171" fontId="82" fillId="6" borderId="7" applyNumberFormat="0" applyAlignment="0" applyProtection="0"/>
    <xf numFmtId="171" fontId="80" fillId="56" borderId="23" applyNumberFormat="0" applyAlignment="0" applyProtection="0"/>
    <xf numFmtId="171" fontId="82" fillId="6" borderId="7" applyNumberFormat="0" applyAlignment="0" applyProtection="0"/>
    <xf numFmtId="171" fontId="80" fillId="56" borderId="23" applyNumberFormat="0" applyAlignment="0" applyProtection="0"/>
    <xf numFmtId="0" fontId="81" fillId="6" borderId="7" applyNumberFormat="0" applyAlignment="0" applyProtection="0"/>
    <xf numFmtId="0" fontId="81" fillId="6" borderId="7" applyNumberFormat="0" applyAlignment="0" applyProtection="0"/>
    <xf numFmtId="0" fontId="81" fillId="6" borderId="7" applyNumberFormat="0" applyAlignment="0" applyProtection="0"/>
    <xf numFmtId="0" fontId="81" fillId="6" borderId="7" applyNumberFormat="0" applyAlignment="0" applyProtection="0"/>
    <xf numFmtId="171" fontId="80" fillId="56" borderId="23" applyNumberFormat="0" applyAlignment="0" applyProtection="0"/>
    <xf numFmtId="171" fontId="80" fillId="56" borderId="23" applyNumberFormat="0" applyAlignment="0" applyProtection="0"/>
    <xf numFmtId="171" fontId="80" fillId="56" borderId="23" applyNumberFormat="0" applyAlignment="0" applyProtection="0"/>
    <xf numFmtId="0" fontId="81" fillId="6" borderId="7" applyNumberFormat="0" applyAlignment="0" applyProtection="0"/>
    <xf numFmtId="171" fontId="80" fillId="56" borderId="23" applyNumberFormat="0" applyAlignment="0" applyProtection="0"/>
    <xf numFmtId="171" fontId="80" fillId="56" borderId="23" applyNumberFormat="0" applyAlignment="0" applyProtection="0"/>
    <xf numFmtId="171" fontId="80" fillId="56" borderId="23" applyNumberFormat="0" applyAlignment="0" applyProtection="0"/>
    <xf numFmtId="171" fontId="82" fillId="6" borderId="7" applyNumberFormat="0" applyAlignment="0" applyProtection="0"/>
    <xf numFmtId="171" fontId="82" fillId="6" borderId="7" applyNumberFormat="0" applyAlignment="0" applyProtection="0"/>
    <xf numFmtId="171" fontId="82" fillId="6" borderId="7" applyNumberFormat="0" applyAlignment="0" applyProtection="0"/>
    <xf numFmtId="171" fontId="82" fillId="6" borderId="7" applyNumberFormat="0" applyAlignment="0" applyProtection="0"/>
    <xf numFmtId="171" fontId="82" fillId="6" borderId="7" applyNumberFormat="0" applyAlignment="0" applyProtection="0"/>
    <xf numFmtId="171" fontId="82" fillId="6" borderId="7" applyNumberFormat="0" applyAlignment="0" applyProtection="0"/>
    <xf numFmtId="171" fontId="80" fillId="56" borderId="23" applyNumberFormat="0" applyAlignment="0" applyProtection="0"/>
    <xf numFmtId="171" fontId="80" fillId="56" borderId="23" applyNumberFormat="0" applyAlignment="0" applyProtection="0"/>
    <xf numFmtId="171" fontId="80" fillId="55" borderId="23" applyNumberFormat="0" applyAlignment="0" applyProtection="0"/>
    <xf numFmtId="171" fontId="80" fillId="55" borderId="23" applyNumberFormat="0" applyAlignment="0" applyProtection="0"/>
    <xf numFmtId="171" fontId="80" fillId="55" borderId="23" applyNumberFormat="0" applyAlignment="0" applyProtection="0"/>
    <xf numFmtId="171" fontId="80" fillId="55" borderId="23" applyNumberFormat="0" applyAlignment="0" applyProtection="0"/>
    <xf numFmtId="171" fontId="80" fillId="55" borderId="23" applyNumberFormat="0" applyAlignment="0" applyProtection="0"/>
    <xf numFmtId="4" fontId="78" fillId="58" borderId="0">
      <alignment horizontal="right"/>
    </xf>
    <xf numFmtId="171" fontId="83" fillId="58" borderId="0">
      <alignment horizontal="center" vertical="center"/>
    </xf>
    <xf numFmtId="171" fontId="83" fillId="58" borderId="0">
      <alignment horizontal="center" vertical="center"/>
    </xf>
    <xf numFmtId="171" fontId="83" fillId="58" borderId="0">
      <alignment horizontal="center" vertical="center"/>
    </xf>
    <xf numFmtId="171" fontId="83" fillId="58" borderId="0">
      <alignment horizontal="center" vertical="center"/>
    </xf>
    <xf numFmtId="171" fontId="83" fillId="58" borderId="0">
      <alignment horizontal="center" vertical="center"/>
    </xf>
    <xf numFmtId="171" fontId="83" fillId="58" borderId="0">
      <alignment horizontal="center" vertical="center"/>
    </xf>
    <xf numFmtId="171" fontId="83" fillId="58" borderId="0">
      <alignment horizontal="center" vertical="center"/>
    </xf>
    <xf numFmtId="171" fontId="84" fillId="58" borderId="1"/>
    <xf numFmtId="171" fontId="84" fillId="58" borderId="1"/>
    <xf numFmtId="171" fontId="84" fillId="58" borderId="1"/>
    <xf numFmtId="171" fontId="84" fillId="58" borderId="1"/>
    <xf numFmtId="171" fontId="84" fillId="58" borderId="1"/>
    <xf numFmtId="171" fontId="84" fillId="58" borderId="1"/>
    <xf numFmtId="171" fontId="84" fillId="58" borderId="1"/>
    <xf numFmtId="171" fontId="83" fillId="58" borderId="0" applyBorder="0">
      <alignment horizontal="centerContinuous"/>
    </xf>
    <xf numFmtId="171" fontId="83" fillId="58" borderId="0" applyBorder="0">
      <alignment horizontal="centerContinuous"/>
    </xf>
    <xf numFmtId="171" fontId="83" fillId="58" borderId="0" applyBorder="0">
      <alignment horizontal="centerContinuous"/>
    </xf>
    <xf numFmtId="171" fontId="83" fillId="58" borderId="0" applyBorder="0">
      <alignment horizontal="centerContinuous"/>
    </xf>
    <xf numFmtId="171" fontId="83" fillId="58" borderId="0" applyBorder="0">
      <alignment horizontal="centerContinuous"/>
    </xf>
    <xf numFmtId="171" fontId="83" fillId="58" borderId="0" applyBorder="0">
      <alignment horizontal="centerContinuous"/>
    </xf>
    <xf numFmtId="171" fontId="83" fillId="58" borderId="0" applyBorder="0">
      <alignment horizontal="centerContinuous"/>
    </xf>
    <xf numFmtId="171" fontId="85" fillId="58" borderId="0" applyBorder="0">
      <alignment horizontal="centerContinuous"/>
    </xf>
    <xf numFmtId="171" fontId="85" fillId="58" borderId="0" applyBorder="0">
      <alignment horizontal="centerContinuous"/>
    </xf>
    <xf numFmtId="171" fontId="85" fillId="58" borderId="0" applyBorder="0">
      <alignment horizontal="centerContinuous"/>
    </xf>
    <xf numFmtId="171" fontId="85" fillId="58" borderId="0" applyBorder="0">
      <alignment horizontal="centerContinuous"/>
    </xf>
    <xf numFmtId="171" fontId="85" fillId="58" borderId="0" applyBorder="0">
      <alignment horizontal="centerContinuous"/>
    </xf>
    <xf numFmtId="171" fontId="85" fillId="58" borderId="0" applyBorder="0">
      <alignment horizontal="centerContinuous"/>
    </xf>
    <xf numFmtId="171" fontId="85" fillId="58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71" fontId="86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171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171" fontId="88" fillId="0" borderId="24" applyNumberFormat="0" applyFill="0" applyAlignment="0" applyProtection="0"/>
    <xf numFmtId="171" fontId="88" fillId="0" borderId="24" applyNumberFormat="0" applyFill="0" applyAlignment="0" applyProtection="0"/>
    <xf numFmtId="171" fontId="88" fillId="0" borderId="24" applyNumberFormat="0" applyFill="0" applyAlignment="0" applyProtection="0"/>
    <xf numFmtId="171" fontId="88" fillId="0" borderId="24" applyNumberFormat="0" applyFill="0" applyAlignment="0" applyProtection="0"/>
    <xf numFmtId="171" fontId="88" fillId="0" borderId="24" applyNumberFormat="0" applyFill="0" applyAlignment="0" applyProtection="0"/>
    <xf numFmtId="171" fontId="89" fillId="0" borderId="11" applyNumberFormat="0" applyFill="0" applyAlignment="0" applyProtection="0"/>
    <xf numFmtId="171" fontId="89" fillId="0" borderId="11" applyNumberFormat="0" applyFill="0" applyAlignment="0" applyProtection="0"/>
    <xf numFmtId="171" fontId="89" fillId="0" borderId="11" applyNumberFormat="0" applyFill="0" applyAlignment="0" applyProtection="0"/>
    <xf numFmtId="171" fontId="90" fillId="0" borderId="11" applyNumberFormat="0" applyFill="0" applyAlignment="0" applyProtection="0"/>
    <xf numFmtId="171" fontId="90" fillId="0" borderId="11" applyNumberFormat="0" applyFill="0" applyAlignment="0" applyProtection="0"/>
    <xf numFmtId="171" fontId="88" fillId="0" borderId="25" applyNumberFormat="0" applyFill="0" applyAlignment="0" applyProtection="0"/>
    <xf numFmtId="171" fontId="90" fillId="0" borderId="11" applyNumberFormat="0" applyFill="0" applyAlignment="0" applyProtection="0"/>
    <xf numFmtId="171" fontId="88" fillId="0" borderId="25" applyNumberFormat="0" applyFill="0" applyAlignment="0" applyProtection="0"/>
    <xf numFmtId="0" fontId="89" fillId="0" borderId="11" applyNumberFormat="0" applyFill="0" applyAlignment="0" applyProtection="0"/>
    <xf numFmtId="0" fontId="89" fillId="0" borderId="11" applyNumberFormat="0" applyFill="0" applyAlignment="0" applyProtection="0"/>
    <xf numFmtId="0" fontId="89" fillId="0" borderId="11" applyNumberFormat="0" applyFill="0" applyAlignment="0" applyProtection="0"/>
    <xf numFmtId="0" fontId="89" fillId="0" borderId="11" applyNumberFormat="0" applyFill="0" applyAlignment="0" applyProtection="0"/>
    <xf numFmtId="171" fontId="88" fillId="0" borderId="25" applyNumberFormat="0" applyFill="0" applyAlignment="0" applyProtection="0"/>
    <xf numFmtId="171" fontId="88" fillId="0" borderId="25" applyNumberFormat="0" applyFill="0" applyAlignment="0" applyProtection="0"/>
    <xf numFmtId="171" fontId="88" fillId="0" borderId="25" applyNumberFormat="0" applyFill="0" applyAlignment="0" applyProtection="0"/>
    <xf numFmtId="0" fontId="89" fillId="0" borderId="11" applyNumberFormat="0" applyFill="0" applyAlignment="0" applyProtection="0"/>
    <xf numFmtId="171" fontId="88" fillId="0" borderId="25" applyNumberFormat="0" applyFill="0" applyAlignment="0" applyProtection="0"/>
    <xf numFmtId="171" fontId="88" fillId="0" borderId="25" applyNumberFormat="0" applyFill="0" applyAlignment="0" applyProtection="0"/>
    <xf numFmtId="171" fontId="88" fillId="0" borderId="25" applyNumberFormat="0" applyFill="0" applyAlignment="0" applyProtection="0"/>
    <xf numFmtId="171" fontId="90" fillId="0" borderId="11" applyNumberFormat="0" applyFill="0" applyAlignment="0" applyProtection="0"/>
    <xf numFmtId="171" fontId="90" fillId="0" borderId="11" applyNumberFormat="0" applyFill="0" applyAlignment="0" applyProtection="0"/>
    <xf numFmtId="171" fontId="90" fillId="0" borderId="11" applyNumberFormat="0" applyFill="0" applyAlignment="0" applyProtection="0"/>
    <xf numFmtId="171" fontId="20" fillId="0" borderId="26" applyNumberFormat="0" applyFont="0" applyFill="0" applyAlignment="0" applyProtection="0"/>
    <xf numFmtId="171" fontId="20" fillId="0" borderId="26" applyNumberFormat="0" applyFont="0" applyFill="0" applyAlignment="0" applyProtection="0"/>
    <xf numFmtId="171" fontId="90" fillId="0" borderId="11" applyNumberFormat="0" applyFill="0" applyAlignment="0" applyProtection="0"/>
    <xf numFmtId="171" fontId="90" fillId="0" borderId="11" applyNumberFormat="0" applyFill="0" applyAlignment="0" applyProtection="0"/>
    <xf numFmtId="171" fontId="90" fillId="0" borderId="11" applyNumberFormat="0" applyFill="0" applyAlignment="0" applyProtection="0"/>
    <xf numFmtId="171" fontId="88" fillId="0" borderId="25" applyNumberFormat="0" applyFill="0" applyAlignment="0" applyProtection="0"/>
    <xf numFmtId="171" fontId="88" fillId="0" borderId="25" applyNumberFormat="0" applyFill="0" applyAlignment="0" applyProtection="0"/>
    <xf numFmtId="171" fontId="88" fillId="0" borderId="24" applyNumberFormat="0" applyFill="0" applyAlignment="0" applyProtection="0"/>
    <xf numFmtId="171" fontId="88" fillId="0" borderId="24" applyNumberFormat="0" applyFill="0" applyAlignment="0" applyProtection="0"/>
    <xf numFmtId="171" fontId="88" fillId="0" borderId="24" applyNumberFormat="0" applyFill="0" applyAlignment="0" applyProtection="0"/>
    <xf numFmtId="171" fontId="88" fillId="0" borderId="24" applyNumberFormat="0" applyFill="0" applyAlignment="0" applyProtection="0"/>
    <xf numFmtId="171" fontId="88" fillId="0" borderId="24" applyNumberFormat="0" applyFill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41" fontId="29" fillId="0" borderId="0"/>
    <xf numFmtId="9" fontId="50" fillId="0" borderId="0" applyFont="0" applyFill="0" applyBorder="0" applyAlignment="0" applyProtection="0"/>
    <xf numFmtId="41" fontId="9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0" fillId="0" borderId="0"/>
    <xf numFmtId="0" fontId="20" fillId="59" borderId="0"/>
    <xf numFmtId="0" fontId="20" fillId="59" borderId="0"/>
    <xf numFmtId="171" fontId="20" fillId="0" borderId="0"/>
    <xf numFmtId="171" fontId="20" fillId="0" borderId="0"/>
    <xf numFmtId="171" fontId="20" fillId="0" borderId="0"/>
    <xf numFmtId="171" fontId="20" fillId="0" borderId="0"/>
    <xf numFmtId="0" fontId="20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30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30" fillId="33" borderId="0" applyNumberFormat="0" applyBorder="0" applyAlignment="0" applyProtection="0"/>
    <xf numFmtId="0" fontId="18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30" fillId="3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71" fontId="30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71" fontId="30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71" fontId="30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71" fontId="30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71" fontId="30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71" fontId="30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30" fillId="3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30" fillId="3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30" fillId="35" borderId="0" applyNumberFormat="0" applyBorder="0" applyAlignment="0" applyProtection="0"/>
    <xf numFmtId="0" fontId="18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30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171" fontId="30" fillId="3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171" fontId="30" fillId="3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171" fontId="30" fillId="3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171" fontId="30" fillId="3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171" fontId="30" fillId="3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171" fontId="30" fillId="3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30" fillId="3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0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0" fillId="37" borderId="0" applyNumberFormat="0" applyBorder="0" applyAlignment="0" applyProtection="0"/>
    <xf numFmtId="0" fontId="18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0" fillId="3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171" fontId="30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171" fontId="30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171" fontId="30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171" fontId="30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171" fontId="30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171" fontId="30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0" fillId="3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0" fillId="3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0" fillId="3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0" fillId="39" borderId="0" applyNumberFormat="0" applyBorder="0" applyAlignment="0" applyProtection="0"/>
    <xf numFmtId="0" fontId="18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30" fillId="40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171" fontId="30" fillId="3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2" borderId="0" applyNumberFormat="0" applyBorder="0" applyAlignment="0" applyProtection="0"/>
    <xf numFmtId="171" fontId="30" fillId="3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71" fontId="30" fillId="3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71" fontId="30" fillId="3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71" fontId="30" fillId="3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71" fontId="30" fillId="3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0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30" fillId="4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30" fillId="41" borderId="0" applyNumberFormat="0" applyBorder="0" applyAlignment="0" applyProtection="0"/>
    <xf numFmtId="0" fontId="18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30" fillId="4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171" fontId="30" fillId="4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171" fontId="30" fillId="4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171" fontId="30" fillId="4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171" fontId="30" fillId="4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171" fontId="30" fillId="4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171" fontId="30" fillId="4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30" fillId="41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30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30" fillId="40" borderId="0" applyNumberFormat="0" applyBorder="0" applyAlignment="0" applyProtection="0"/>
    <xf numFmtId="0" fontId="18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30" fillId="3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1" fontId="30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1" fontId="30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1" fontId="30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1" fontId="30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1" fontId="30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1" fontId="30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30" fillId="4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0" fillId="3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0" fillId="34" borderId="0" applyNumberFormat="0" applyBorder="0" applyAlignment="0" applyProtection="0"/>
    <xf numFmtId="0" fontId="18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0" fillId="4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71" fontId="30" fillId="3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71" fontId="30" fillId="3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71" fontId="30" fillId="3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71" fontId="30" fillId="3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71" fontId="30" fillId="3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71" fontId="30" fillId="3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0" fillId="3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0" fillId="3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0" fillId="36" borderId="0" applyNumberFormat="0" applyBorder="0" applyAlignment="0" applyProtection="0"/>
    <xf numFmtId="0" fontId="18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0" fillId="3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71" fontId="30" fillId="3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71" fontId="30" fillId="3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71" fontId="30" fillId="3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71" fontId="30" fillId="3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71" fontId="30" fillId="3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71" fontId="30" fillId="3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0" fillId="3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4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42" borderId="0" applyNumberFormat="0" applyBorder="0" applyAlignment="0" applyProtection="0"/>
    <xf numFmtId="0" fontId="18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171" fontId="30" fillId="4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171" fontId="30" fillId="4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171" fontId="30" fillId="4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171" fontId="30" fillId="4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171" fontId="30" fillId="4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171" fontId="30" fillId="4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4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0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0" fillId="39" borderId="0" applyNumberFormat="0" applyBorder="0" applyAlignment="0" applyProtection="0"/>
    <xf numFmtId="0" fontId="18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0" fillId="35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71" fontId="30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71" fontId="30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71" fontId="30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71" fontId="30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71" fontId="30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71" fontId="30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0" fillId="3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0" fillId="3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0" fillId="34" borderId="0" applyNumberFormat="0" applyBorder="0" applyAlignment="0" applyProtection="0"/>
    <xf numFmtId="0" fontId="18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0" fillId="4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71" fontId="30" fillId="3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71" fontId="30" fillId="3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71" fontId="30" fillId="3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71" fontId="30" fillId="3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71" fontId="30" fillId="3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71" fontId="30" fillId="3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0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30" fillId="4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30" fillId="44" borderId="0" applyNumberFormat="0" applyBorder="0" applyAlignment="0" applyProtection="0"/>
    <xf numFmtId="0" fontId="18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30" fillId="3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1" fontId="30" fillId="4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1" fontId="30" fillId="4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1" fontId="30" fillId="4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1" fontId="30" fillId="4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1" fontId="30" fillId="4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1" fontId="30" fillId="4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30" fillId="44" borderId="0" applyNumberFormat="0" applyBorder="0" applyAlignment="0" applyProtection="0"/>
    <xf numFmtId="0" fontId="32" fillId="45" borderId="0" applyNumberFormat="0" applyBorder="0" applyAlignment="0" applyProtection="0"/>
    <xf numFmtId="171" fontId="32" fillId="45" borderId="0" applyNumberFormat="0" applyBorder="0" applyAlignment="0" applyProtection="0"/>
    <xf numFmtId="171" fontId="32" fillId="45" borderId="0" applyNumberFormat="0" applyBorder="0" applyAlignment="0" applyProtection="0"/>
    <xf numFmtId="0" fontId="32" fillId="36" borderId="0" applyNumberFormat="0" applyBorder="0" applyAlignment="0" applyProtection="0"/>
    <xf numFmtId="171" fontId="32" fillId="36" borderId="0" applyNumberFormat="0" applyBorder="0" applyAlignment="0" applyProtection="0"/>
    <xf numFmtId="171" fontId="32" fillId="36" borderId="0" applyNumberFormat="0" applyBorder="0" applyAlignment="0" applyProtection="0"/>
    <xf numFmtId="0" fontId="32" fillId="42" borderId="0" applyNumberFormat="0" applyBorder="0" applyAlignment="0" applyProtection="0"/>
    <xf numFmtId="171" fontId="32" fillId="42" borderId="0" applyNumberFormat="0" applyBorder="0" applyAlignment="0" applyProtection="0"/>
    <xf numFmtId="171" fontId="32" fillId="42" borderId="0" applyNumberFormat="0" applyBorder="0" applyAlignment="0" applyProtection="0"/>
    <xf numFmtId="0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2" fillId="47" borderId="0" applyNumberFormat="0" applyBorder="0" applyAlignment="0" applyProtection="0"/>
    <xf numFmtId="0" fontId="32" fillId="48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0" fontId="32" fillId="49" borderId="0" applyNumberFormat="0" applyBorder="0" applyAlignment="0" applyProtection="0"/>
    <xf numFmtId="171" fontId="32" fillId="49" borderId="0" applyNumberFormat="0" applyBorder="0" applyAlignment="0" applyProtection="0"/>
    <xf numFmtId="171" fontId="32" fillId="49" borderId="0" applyNumberFormat="0" applyBorder="0" applyAlignment="0" applyProtection="0"/>
    <xf numFmtId="0" fontId="97" fillId="0" borderId="2" applyBorder="0"/>
    <xf numFmtId="0" fontId="32" fillId="50" borderId="0" applyNumberFormat="0" applyBorder="0" applyAlignment="0" applyProtection="0"/>
    <xf numFmtId="171" fontId="32" fillId="50" borderId="0" applyNumberFormat="0" applyBorder="0" applyAlignment="0" applyProtection="0"/>
    <xf numFmtId="171" fontId="32" fillId="50" borderId="0" applyNumberFormat="0" applyBorder="0" applyAlignment="0" applyProtection="0"/>
    <xf numFmtId="0" fontId="32" fillId="52" borderId="0" applyNumberFormat="0" applyBorder="0" applyAlignment="0" applyProtection="0"/>
    <xf numFmtId="171" fontId="32" fillId="52" borderId="0" applyNumberFormat="0" applyBorder="0" applyAlignment="0" applyProtection="0"/>
    <xf numFmtId="171" fontId="32" fillId="52" borderId="0" applyNumberFormat="0" applyBorder="0" applyAlignment="0" applyProtection="0"/>
    <xf numFmtId="0" fontId="32" fillId="53" borderId="0" applyNumberFormat="0" applyBorder="0" applyAlignment="0" applyProtection="0"/>
    <xf numFmtId="171" fontId="32" fillId="53" borderId="0" applyNumberFormat="0" applyBorder="0" applyAlignment="0" applyProtection="0"/>
    <xf numFmtId="171" fontId="32" fillId="53" borderId="0" applyNumberFormat="0" applyBorder="0" applyAlignment="0" applyProtection="0"/>
    <xf numFmtId="0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2" fillId="47" borderId="0" applyNumberFormat="0" applyBorder="0" applyAlignment="0" applyProtection="0"/>
    <xf numFmtId="171" fontId="32" fillId="48" borderId="0" applyNumberFormat="0" applyBorder="0" applyAlignment="0" applyProtection="0"/>
    <xf numFmtId="171" fontId="32" fillId="48" borderId="0" applyNumberFormat="0" applyBorder="0" applyAlignment="0" applyProtection="0"/>
    <xf numFmtId="0" fontId="32" fillId="46" borderId="0" applyNumberFormat="0" applyBorder="0" applyAlignment="0" applyProtection="0"/>
    <xf numFmtId="171" fontId="32" fillId="46" borderId="0" applyNumberFormat="0" applyBorder="0" applyAlignment="0" applyProtection="0"/>
    <xf numFmtId="171" fontId="32" fillId="46" borderId="0" applyNumberFormat="0" applyBorder="0" applyAlignment="0" applyProtection="0"/>
    <xf numFmtId="0" fontId="35" fillId="35" borderId="0" applyNumberFormat="0" applyBorder="0" applyAlignment="0" applyProtection="0"/>
    <xf numFmtId="171" fontId="35" fillId="35" borderId="0" applyNumberFormat="0" applyBorder="0" applyAlignment="0" applyProtection="0"/>
    <xf numFmtId="165" fontId="98" fillId="0" borderId="27"/>
    <xf numFmtId="0" fontId="41" fillId="56" borderId="31" applyNumberFormat="0" applyAlignment="0" applyProtection="0"/>
    <xf numFmtId="0" fontId="41" fillId="56" borderId="31" applyNumberFormat="0" applyAlignment="0" applyProtection="0"/>
    <xf numFmtId="0" fontId="38" fillId="55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38" fillId="55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38" fillId="55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38" fillId="55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38" fillId="55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167" fontId="40" fillId="6" borderId="6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167" fontId="40" fillId="6" borderId="6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38" fillId="55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39" fillId="6" borderId="6" applyNumberFormat="0" applyAlignment="0" applyProtection="0"/>
    <xf numFmtId="168" fontId="99" fillId="60" borderId="31" applyNumberFormat="0" applyAlignment="0" applyProtection="0"/>
    <xf numFmtId="0" fontId="39" fillId="6" borderId="6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168" fontId="99" fillId="60" borderId="31" applyNumberFormat="0" applyAlignment="0" applyProtection="0"/>
    <xf numFmtId="171" fontId="38" fillId="55" borderId="31" applyNumberFormat="0" applyAlignment="0" applyProtection="0"/>
    <xf numFmtId="0" fontId="41" fillId="56" borderId="31" applyNumberFormat="0" applyAlignment="0" applyProtection="0"/>
    <xf numFmtId="168" fontId="99" fillId="60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171" fontId="38" fillId="55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171" fontId="38" fillId="55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171" fontId="38" fillId="55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171" fontId="38" fillId="55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171" fontId="38" fillId="55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38" fillId="55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0" fontId="41" fillId="56" borderId="31" applyNumberFormat="0" applyAlignment="0" applyProtection="0"/>
    <xf numFmtId="171" fontId="42" fillId="57" borderId="13" applyNumberFormat="0" applyAlignment="0" applyProtection="0"/>
    <xf numFmtId="180" fontId="100" fillId="0" borderId="1" applyBorder="0">
      <alignment horizontal="center" vertical="center"/>
    </xf>
    <xf numFmtId="181" fontId="101" fillId="61" borderId="0">
      <alignment horizontal="left"/>
    </xf>
    <xf numFmtId="0" fontId="101" fillId="61" borderId="0">
      <alignment horizontal="left"/>
    </xf>
    <xf numFmtId="0" fontId="101" fillId="61" borderId="0">
      <alignment horizontal="left"/>
    </xf>
    <xf numFmtId="181" fontId="101" fillId="61" borderId="0">
      <alignment horizontal="left"/>
    </xf>
    <xf numFmtId="168" fontId="101" fillId="61" borderId="0">
      <alignment horizontal="left"/>
    </xf>
    <xf numFmtId="181" fontId="102" fillId="61" borderId="0">
      <alignment horizontal="right"/>
    </xf>
    <xf numFmtId="0" fontId="102" fillId="61" borderId="0">
      <alignment horizontal="right"/>
    </xf>
    <xf numFmtId="0" fontId="102" fillId="61" borderId="0">
      <alignment horizontal="right"/>
    </xf>
    <xf numFmtId="181" fontId="102" fillId="61" borderId="0">
      <alignment horizontal="right"/>
    </xf>
    <xf numFmtId="168" fontId="102" fillId="61" borderId="0">
      <alignment horizontal="right"/>
    </xf>
    <xf numFmtId="181" fontId="103" fillId="56" borderId="0">
      <alignment horizontal="center"/>
    </xf>
    <xf numFmtId="0" fontId="103" fillId="56" borderId="0">
      <alignment horizontal="center"/>
    </xf>
    <xf numFmtId="0" fontId="103" fillId="56" borderId="0">
      <alignment horizontal="center"/>
    </xf>
    <xf numFmtId="181" fontId="103" fillId="56" borderId="0">
      <alignment horizontal="center"/>
    </xf>
    <xf numFmtId="168" fontId="103" fillId="56" borderId="0">
      <alignment horizontal="center"/>
    </xf>
    <xf numFmtId="181" fontId="102" fillId="61" borderId="0">
      <alignment horizontal="right"/>
    </xf>
    <xf numFmtId="0" fontId="102" fillId="61" borderId="0">
      <alignment horizontal="right"/>
    </xf>
    <xf numFmtId="0" fontId="102" fillId="61" borderId="0">
      <alignment horizontal="right"/>
    </xf>
    <xf numFmtId="181" fontId="102" fillId="61" borderId="0">
      <alignment horizontal="right"/>
    </xf>
    <xf numFmtId="168" fontId="102" fillId="61" borderId="0">
      <alignment horizontal="right"/>
    </xf>
    <xf numFmtId="181" fontId="104" fillId="56" borderId="0">
      <alignment horizontal="left"/>
    </xf>
    <xf numFmtId="0" fontId="104" fillId="56" borderId="0">
      <alignment horizontal="left"/>
    </xf>
    <xf numFmtId="181" fontId="104" fillId="56" borderId="0">
      <alignment horizontal="left"/>
    </xf>
    <xf numFmtId="168" fontId="104" fillId="56" borderId="0">
      <alignment horizontal="left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5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62" borderId="0"/>
    <xf numFmtId="3" fontId="20" fillId="0" borderId="0" applyFont="0" applyFill="0" applyBorder="0" applyAlignment="0" applyProtection="0"/>
    <xf numFmtId="3" fontId="20" fillId="62" borderId="0"/>
    <xf numFmtId="3" fontId="20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62" borderId="0"/>
    <xf numFmtId="3" fontId="20" fillId="62" borderId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109" fillId="0" borderId="0"/>
    <xf numFmtId="0" fontId="109" fillId="0" borderId="32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42" borderId="33" applyNumberFormat="0" applyFont="0" applyAlignment="0">
      <protection locked="0"/>
    </xf>
    <xf numFmtId="0" fontId="20" fillId="42" borderId="33" applyNumberFormat="0" applyFont="0" applyAlignment="0">
      <protection locked="0"/>
    </xf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71" fontId="45" fillId="0" borderId="0" applyNumberFormat="0" applyFill="0" applyBorder="0" applyAlignment="0" applyProtection="0"/>
    <xf numFmtId="0" fontId="48" fillId="0" borderId="0" applyProtection="0"/>
    <xf numFmtId="0" fontId="48" fillId="0" borderId="0" applyProtection="0"/>
    <xf numFmtId="167" fontId="48" fillId="0" borderId="0" applyProtection="0"/>
    <xf numFmtId="167" fontId="48" fillId="0" borderId="0" applyProtection="0"/>
    <xf numFmtId="0" fontId="48" fillId="0" borderId="0" applyProtection="0"/>
    <xf numFmtId="0" fontId="21" fillId="0" borderId="0" applyProtection="0"/>
    <xf numFmtId="0" fontId="21" fillId="0" borderId="0" applyProtection="0"/>
    <xf numFmtId="167" fontId="21" fillId="0" borderId="0" applyProtection="0"/>
    <xf numFmtId="167" fontId="21" fillId="0" borderId="0" applyProtection="0"/>
    <xf numFmtId="0" fontId="21" fillId="0" borderId="0" applyProtection="0"/>
    <xf numFmtId="0" fontId="49" fillId="0" borderId="0" applyProtection="0"/>
    <xf numFmtId="0" fontId="49" fillId="0" borderId="0" applyProtection="0"/>
    <xf numFmtId="167" fontId="49" fillId="0" borderId="0" applyProtection="0"/>
    <xf numFmtId="167" fontId="49" fillId="0" borderId="0" applyProtection="0"/>
    <xf numFmtId="0" fontId="49" fillId="0" borderId="0" applyProtection="0"/>
    <xf numFmtId="0" fontId="50" fillId="0" borderId="0" applyProtection="0"/>
    <xf numFmtId="0" fontId="50" fillId="0" borderId="0" applyProtection="0"/>
    <xf numFmtId="167" fontId="50" fillId="0" borderId="0" applyProtection="0"/>
    <xf numFmtId="167" fontId="50" fillId="0" borderId="0" applyProtection="0"/>
    <xf numFmtId="0" fontId="5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168" fontId="20" fillId="0" borderId="0" applyProtection="0"/>
    <xf numFmtId="0" fontId="20" fillId="0" borderId="0" applyProtection="0"/>
    <xf numFmtId="0" fontId="20" fillId="0" borderId="0" applyProtection="0"/>
    <xf numFmtId="167" fontId="20" fillId="0" borderId="0" applyProtection="0"/>
    <xf numFmtId="167" fontId="20" fillId="0" borderId="0" applyProtection="0"/>
    <xf numFmtId="0" fontId="20" fillId="0" borderId="0" applyProtection="0"/>
    <xf numFmtId="0" fontId="48" fillId="0" borderId="0" applyProtection="0"/>
    <xf numFmtId="0" fontId="48" fillId="0" borderId="0" applyProtection="0"/>
    <xf numFmtId="167" fontId="48" fillId="0" borderId="0" applyProtection="0"/>
    <xf numFmtId="167" fontId="48" fillId="0" borderId="0" applyProtection="0"/>
    <xf numFmtId="0" fontId="48" fillId="0" borderId="0" applyProtection="0"/>
    <xf numFmtId="0" fontId="51" fillId="0" borderId="0" applyProtection="0"/>
    <xf numFmtId="0" fontId="51" fillId="0" borderId="0" applyProtection="0"/>
    <xf numFmtId="167" fontId="51" fillId="0" borderId="0" applyProtection="0"/>
    <xf numFmtId="167" fontId="51" fillId="0" borderId="0" applyProtection="0"/>
    <xf numFmtId="0" fontId="51" fillId="0" borderId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52" fillId="37" borderId="0" applyNumberFormat="0" applyBorder="0" applyAlignment="0" applyProtection="0"/>
    <xf numFmtId="171" fontId="52" fillId="37" borderId="0" applyNumberFormat="0" applyBorder="0" applyAlignment="0" applyProtection="0"/>
    <xf numFmtId="0" fontId="58" fillId="0" borderId="0" applyNumberFormat="0" applyFill="0" applyBorder="0" applyAlignment="0" applyProtection="0"/>
    <xf numFmtId="181" fontId="110" fillId="0" borderId="0" applyNumberFormat="0" applyFont="0" applyFill="0" applyAlignment="0" applyProtection="0"/>
    <xf numFmtId="0" fontId="55" fillId="0" borderId="14" applyNumberFormat="0" applyFill="0" applyAlignment="0" applyProtection="0"/>
    <xf numFmtId="168" fontId="111" fillId="0" borderId="34" applyNumberFormat="0" applyFill="0" applyAlignment="0" applyProtection="0"/>
    <xf numFmtId="0" fontId="5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1" fontId="50" fillId="0" borderId="0" applyNumberFormat="0" applyFont="0" applyFill="0" applyAlignment="0" applyProtection="0"/>
    <xf numFmtId="0" fontId="59" fillId="0" borderId="16" applyNumberFormat="0" applyFill="0" applyAlignment="0" applyProtection="0"/>
    <xf numFmtId="168" fontId="112" fillId="0" borderId="3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36" applyNumberFormat="0" applyFill="0" applyAlignment="0" applyProtection="0"/>
    <xf numFmtId="171" fontId="63" fillId="0" borderId="36" applyNumberFormat="0" applyFill="0" applyAlignment="0" applyProtection="0"/>
    <xf numFmtId="171" fontId="63" fillId="0" borderId="36" applyNumberFormat="0" applyFill="0" applyAlignment="0" applyProtection="0"/>
    <xf numFmtId="171" fontId="63" fillId="0" borderId="36" applyNumberFormat="0" applyFill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81" fontId="113" fillId="0" borderId="0" applyNumberFormat="0" applyFill="0" applyBorder="0" applyAlignment="0" applyProtection="0">
      <alignment vertical="top"/>
      <protection locked="0"/>
    </xf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0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0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0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0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0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167" fontId="68" fillId="5" borderId="6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167" fontId="68" fillId="5" borderId="6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0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7" fillId="5" borderId="6" applyNumberFormat="0" applyAlignment="0" applyProtection="0"/>
    <xf numFmtId="168" fontId="114" fillId="40" borderId="31" applyNumberFormat="0" applyAlignment="0" applyProtection="0"/>
    <xf numFmtId="0" fontId="67" fillId="5" borderId="6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168" fontId="114" fillId="40" borderId="31" applyNumberFormat="0" applyAlignment="0" applyProtection="0"/>
    <xf numFmtId="171" fontId="66" fillId="40" borderId="31" applyNumberFormat="0" applyAlignment="0" applyProtection="0"/>
    <xf numFmtId="0" fontId="66" fillId="43" borderId="31" applyNumberFormat="0" applyAlignment="0" applyProtection="0"/>
    <xf numFmtId="168" fontId="114" fillId="40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171" fontId="66" fillId="40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171" fontId="66" fillId="40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171" fontId="66" fillId="40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171" fontId="66" fillId="40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171" fontId="66" fillId="40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0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66" fillId="43" borderId="31" applyNumberFormat="0" applyAlignment="0" applyProtection="0"/>
    <xf numFmtId="0" fontId="115" fillId="63" borderId="32"/>
    <xf numFmtId="181" fontId="101" fillId="61" borderId="0">
      <alignment horizontal="left"/>
    </xf>
    <xf numFmtId="0" fontId="101" fillId="61" borderId="0">
      <alignment horizontal="left"/>
    </xf>
    <xf numFmtId="0" fontId="101" fillId="61" borderId="0">
      <alignment horizontal="left"/>
    </xf>
    <xf numFmtId="181" fontId="101" fillId="61" borderId="0">
      <alignment horizontal="left"/>
    </xf>
    <xf numFmtId="168" fontId="101" fillId="61" borderId="0">
      <alignment horizontal="left"/>
    </xf>
    <xf numFmtId="181" fontId="84" fillId="56" borderId="0">
      <alignment horizontal="left"/>
    </xf>
    <xf numFmtId="0" fontId="84" fillId="56" borderId="0">
      <alignment horizontal="left"/>
    </xf>
    <xf numFmtId="0" fontId="84" fillId="56" borderId="0">
      <alignment horizontal="left"/>
    </xf>
    <xf numFmtId="181" fontId="84" fillId="56" borderId="0">
      <alignment horizontal="left"/>
    </xf>
    <xf numFmtId="0" fontId="84" fillId="56" borderId="0">
      <alignment horizontal="left"/>
    </xf>
    <xf numFmtId="168" fontId="84" fillId="56" borderId="0">
      <alignment horizontal="left"/>
    </xf>
    <xf numFmtId="0" fontId="69" fillId="0" borderId="20" applyNumberFormat="0" applyFill="0" applyAlignment="0" applyProtection="0"/>
    <xf numFmtId="171" fontId="69" fillId="0" borderId="20" applyNumberFormat="0" applyFill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73" fillId="43" borderId="0" applyNumberFormat="0" applyBorder="0" applyAlignment="0" applyProtection="0"/>
    <xf numFmtId="171" fontId="73" fillId="43" borderId="0" applyNumberFormat="0" applyBorder="0" applyAlignment="0" applyProtection="0"/>
    <xf numFmtId="188" fontId="20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171" fontId="20" fillId="0" borderId="0"/>
    <xf numFmtId="171" fontId="20" fillId="0" borderId="0"/>
    <xf numFmtId="0" fontId="106" fillId="0" borderId="0"/>
    <xf numFmtId="0" fontId="106" fillId="0" borderId="0"/>
    <xf numFmtId="181" fontId="20" fillId="0" borderId="0"/>
    <xf numFmtId="0" fontId="106" fillId="0" borderId="0"/>
    <xf numFmtId="168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0" fontId="20" fillId="0" borderId="0"/>
    <xf numFmtId="171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6" fillId="0" borderId="0"/>
    <xf numFmtId="168" fontId="20" fillId="0" borderId="0"/>
    <xf numFmtId="171" fontId="20" fillId="0" borderId="0"/>
    <xf numFmtId="0" fontId="20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171" fontId="20" fillId="0" borderId="0"/>
    <xf numFmtId="171" fontId="20" fillId="0" borderId="0"/>
    <xf numFmtId="171" fontId="20" fillId="0" borderId="0"/>
    <xf numFmtId="0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171" fontId="20" fillId="0" borderId="0"/>
    <xf numFmtId="171" fontId="20" fillId="0" borderId="0"/>
    <xf numFmtId="18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171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171" fontId="20" fillId="0" borderId="0"/>
    <xf numFmtId="0" fontId="29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171" fontId="20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171" fontId="77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171" fontId="77" fillId="0" borderId="0"/>
    <xf numFmtId="171" fontId="77" fillId="0" borderId="0"/>
    <xf numFmtId="171" fontId="77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37" fontId="116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37" fontId="116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37" fontId="1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06" fillId="0" borderId="0"/>
    <xf numFmtId="0" fontId="106" fillId="0" borderId="0"/>
    <xf numFmtId="0" fontId="18" fillId="0" borderId="0"/>
    <xf numFmtId="189" fontId="20" fillId="0" borderId="0"/>
    <xf numFmtId="0" fontId="18" fillId="0" borderId="0"/>
    <xf numFmtId="0" fontId="18" fillId="0" borderId="0"/>
    <xf numFmtId="37" fontId="116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0" fontId="20" fillId="0" borderId="0"/>
    <xf numFmtId="189" fontId="18" fillId="0" borderId="0"/>
    <xf numFmtId="171" fontId="18" fillId="0" borderId="0"/>
    <xf numFmtId="171" fontId="18" fillId="0" borderId="0"/>
    <xf numFmtId="189" fontId="18" fillId="0" borderId="0"/>
    <xf numFmtId="171" fontId="18" fillId="0" borderId="0"/>
    <xf numFmtId="189" fontId="18" fillId="0" borderId="0"/>
    <xf numFmtId="189" fontId="18" fillId="0" borderId="0"/>
    <xf numFmtId="189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89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89" fontId="18" fillId="0" borderId="0"/>
    <xf numFmtId="189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89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89" fontId="18" fillId="0" borderId="0"/>
    <xf numFmtId="189" fontId="18" fillId="0" borderId="0"/>
    <xf numFmtId="189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89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89" fontId="18" fillId="0" borderId="0"/>
    <xf numFmtId="189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89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89" fontId="18" fillId="0" borderId="0"/>
    <xf numFmtId="171" fontId="18" fillId="0" borderId="0"/>
    <xf numFmtId="171" fontId="18" fillId="0" borderId="0"/>
    <xf numFmtId="189" fontId="18" fillId="0" borderId="0"/>
    <xf numFmtId="171" fontId="18" fillId="0" borderId="0"/>
    <xf numFmtId="189" fontId="18" fillId="0" borderId="0"/>
    <xf numFmtId="189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89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89" fontId="18" fillId="0" borderId="0"/>
    <xf numFmtId="189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89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89" fontId="18" fillId="0" borderId="0"/>
    <xf numFmtId="171" fontId="18" fillId="0" borderId="0"/>
    <xf numFmtId="189" fontId="18" fillId="0" borderId="0"/>
    <xf numFmtId="189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89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89" fontId="18" fillId="0" borderId="0"/>
    <xf numFmtId="189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89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71" fontId="20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67" fontId="31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0" fontId="18" fillId="0" borderId="0"/>
    <xf numFmtId="189" fontId="18" fillId="0" borderId="0"/>
    <xf numFmtId="0" fontId="18" fillId="0" borderId="0"/>
    <xf numFmtId="189" fontId="18" fillId="0" borderId="0"/>
    <xf numFmtId="189" fontId="18" fillId="0" borderId="0"/>
    <xf numFmtId="0" fontId="18" fillId="0" borderId="0"/>
    <xf numFmtId="189" fontId="18" fillId="0" borderId="0"/>
    <xf numFmtId="0" fontId="18" fillId="0" borderId="0"/>
    <xf numFmtId="0" fontId="18" fillId="0" borderId="0"/>
    <xf numFmtId="0" fontId="20" fillId="0" borderId="0"/>
    <xf numFmtId="189" fontId="18" fillId="0" borderId="0"/>
    <xf numFmtId="189" fontId="18" fillId="0" borderId="0"/>
    <xf numFmtId="189" fontId="18" fillId="0" borderId="0"/>
    <xf numFmtId="0" fontId="18" fillId="0" borderId="0"/>
    <xf numFmtId="189" fontId="18" fillId="0" borderId="0"/>
    <xf numFmtId="171" fontId="20" fillId="0" borderId="0"/>
    <xf numFmtId="189" fontId="18" fillId="0" borderId="0"/>
    <xf numFmtId="189" fontId="18" fillId="0" borderId="0"/>
    <xf numFmtId="0" fontId="18" fillId="0" borderId="0"/>
    <xf numFmtId="189" fontId="18" fillId="0" borderId="0"/>
    <xf numFmtId="0" fontId="18" fillId="0" borderId="0"/>
    <xf numFmtId="189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168" fontId="18" fillId="0" borderId="0"/>
    <xf numFmtId="167" fontId="31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71" fontId="20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7" fontId="31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168" fontId="18" fillId="0" borderId="0"/>
    <xf numFmtId="167" fontId="31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6" fillId="0" borderId="0"/>
    <xf numFmtId="0" fontId="10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6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6" fillId="0" borderId="0"/>
    <xf numFmtId="0" fontId="106" fillId="0" borderId="0"/>
    <xf numFmtId="37" fontId="116" fillId="0" borderId="0"/>
    <xf numFmtId="37" fontId="116" fillId="0" borderId="0"/>
    <xf numFmtId="0" fontId="20" fillId="0" borderId="0"/>
    <xf numFmtId="0" fontId="20" fillId="0" borderId="0"/>
    <xf numFmtId="0" fontId="106" fillId="0" borderId="0"/>
    <xf numFmtId="0" fontId="106" fillId="0" borderId="0"/>
    <xf numFmtId="0" fontId="106" fillId="0" borderId="0"/>
    <xf numFmtId="37" fontId="1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116" fillId="0" borderId="0"/>
    <xf numFmtId="37" fontId="116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7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7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7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7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7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0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8" borderId="10" applyNumberFormat="0" applyFont="0" applyAlignment="0" applyProtection="0"/>
    <xf numFmtId="0" fontId="18" fillId="8" borderId="10" applyNumberFormat="0" applyFont="0" applyAlignment="0" applyProtection="0"/>
    <xf numFmtId="0" fontId="18" fillId="8" borderId="10" applyNumberFormat="0" applyFont="0" applyAlignment="0" applyProtection="0"/>
    <xf numFmtId="0" fontId="18" fillId="8" borderId="10" applyNumberFormat="0" applyFont="0" applyAlignment="0" applyProtection="0"/>
    <xf numFmtId="0" fontId="18" fillId="8" borderId="10" applyNumberFormat="0" applyFont="0" applyAlignment="0" applyProtection="0"/>
    <xf numFmtId="0" fontId="18" fillId="8" borderId="10" applyNumberFormat="0" applyFont="0" applyAlignment="0" applyProtection="0"/>
    <xf numFmtId="0" fontId="18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167" fontId="79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1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1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8" borderId="1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1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8" borderId="1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10" applyNumberFormat="0" applyFont="0" applyAlignment="0" applyProtection="0"/>
    <xf numFmtId="0" fontId="18" fillId="8" borderId="1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79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8" borderId="10" applyNumberFormat="0" applyFont="0" applyAlignment="0" applyProtection="0"/>
    <xf numFmtId="0" fontId="18" fillId="0" borderId="0"/>
    <xf numFmtId="0" fontId="18" fillId="8" borderId="10" applyNumberFormat="0" applyFont="0" applyAlignment="0" applyProtection="0"/>
    <xf numFmtId="0" fontId="18" fillId="8" borderId="10" applyNumberFormat="0" applyFont="0" applyAlignment="0" applyProtection="0"/>
    <xf numFmtId="0" fontId="18" fillId="0" borderId="0"/>
    <xf numFmtId="0" fontId="18" fillId="0" borderId="0"/>
    <xf numFmtId="0" fontId="18" fillId="8" borderId="10" applyNumberFormat="0" applyFont="0" applyAlignment="0" applyProtection="0"/>
    <xf numFmtId="0" fontId="18" fillId="0" borderId="0"/>
    <xf numFmtId="0" fontId="18" fillId="8" borderId="10" applyNumberFormat="0" applyFont="0" applyAlignment="0" applyProtection="0"/>
    <xf numFmtId="0" fontId="18" fillId="0" borderId="0"/>
    <xf numFmtId="0" fontId="18" fillId="8" borderId="10" applyNumberFormat="0" applyFont="0" applyAlignment="0" applyProtection="0"/>
    <xf numFmtId="0" fontId="18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8" borderId="10" applyNumberFormat="0" applyFont="0" applyAlignment="0" applyProtection="0"/>
    <xf numFmtId="0" fontId="29" fillId="38" borderId="37" applyNumberFormat="0" applyFont="0" applyAlignment="0" applyProtection="0"/>
    <xf numFmtId="0" fontId="21" fillId="38" borderId="37" applyNumberFormat="0" applyFont="0" applyAlignment="0" applyProtection="0"/>
    <xf numFmtId="0" fontId="18" fillId="0" borderId="0"/>
    <xf numFmtId="0" fontId="18" fillId="0" borderId="0"/>
    <xf numFmtId="0" fontId="18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8" borderId="10" applyNumberFormat="0" applyFont="0" applyAlignment="0" applyProtection="0"/>
    <xf numFmtId="0" fontId="18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8" borderId="10" applyNumberFormat="0" applyFont="0" applyAlignment="0" applyProtection="0"/>
    <xf numFmtId="0" fontId="18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8" borderId="10" applyNumberFormat="0" applyFont="0" applyAlignment="0" applyProtection="0"/>
    <xf numFmtId="0" fontId="18" fillId="8" borderId="10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8" borderId="10" applyNumberFormat="0" applyFont="0" applyAlignment="0" applyProtection="0"/>
    <xf numFmtId="0" fontId="18" fillId="8" borderId="10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8" borderId="10" applyNumberFormat="0" applyFont="0" applyAlignment="0" applyProtection="0"/>
    <xf numFmtId="0" fontId="18" fillId="8" borderId="10" applyNumberFormat="0" applyFont="0" applyAlignment="0" applyProtection="0"/>
    <xf numFmtId="0" fontId="18" fillId="8" borderId="10" applyNumberFormat="0" applyFont="0" applyAlignment="0" applyProtection="0"/>
    <xf numFmtId="0" fontId="18" fillId="8" borderId="10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167" fontId="79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79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171" fontId="7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167" fontId="79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79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171" fontId="7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167" fontId="79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0" borderId="0"/>
    <xf numFmtId="167" fontId="79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171" fontId="7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167" fontId="79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18" fillId="0" borderId="0"/>
    <xf numFmtId="167" fontId="79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171" fontId="7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167" fontId="79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167" fontId="79" fillId="8" borderId="10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171" fontId="7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167" fontId="79" fillId="8" borderId="10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167" fontId="79" fillId="8" borderId="10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7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29" fillId="38" borderId="37" applyNumberFormat="0" applyFont="0" applyAlignment="0" applyProtection="0"/>
    <xf numFmtId="0" fontId="18" fillId="0" borderId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18" fillId="0" borderId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29" fillId="38" borderId="37" applyNumberFormat="0" applyFont="0" applyAlignment="0" applyProtection="0"/>
    <xf numFmtId="0" fontId="80" fillId="55" borderId="38" applyNumberFormat="0" applyAlignment="0" applyProtection="0"/>
    <xf numFmtId="0" fontId="80" fillId="56" borderId="38" applyNumberFormat="0" applyAlignment="0" applyProtection="0"/>
    <xf numFmtId="0" fontId="80" fillId="56" borderId="38" applyNumberFormat="0" applyAlignment="0" applyProtection="0"/>
    <xf numFmtId="0" fontId="80" fillId="56" borderId="38" applyNumberFormat="0" applyAlignment="0" applyProtection="0"/>
    <xf numFmtId="0" fontId="80" fillId="56" borderId="38" applyNumberFormat="0" applyAlignment="0" applyProtection="0"/>
    <xf numFmtId="0" fontId="18" fillId="0" borderId="0"/>
    <xf numFmtId="171" fontId="80" fillId="55" borderId="38" applyNumberFormat="0" applyAlignment="0" applyProtection="0"/>
    <xf numFmtId="190" fontId="78" fillId="56" borderId="0">
      <alignment horizontal="right"/>
    </xf>
    <xf numFmtId="4" fontId="78" fillId="58" borderId="0">
      <alignment horizontal="right"/>
    </xf>
    <xf numFmtId="40" fontId="117" fillId="58" borderId="0">
      <alignment horizontal="right"/>
    </xf>
    <xf numFmtId="40" fontId="117" fillId="58" borderId="0">
      <alignment horizontal="right"/>
    </xf>
    <xf numFmtId="190" fontId="78" fillId="56" borderId="0">
      <alignment horizontal="right"/>
    </xf>
    <xf numFmtId="190" fontId="78" fillId="56" borderId="0">
      <alignment horizontal="right"/>
    </xf>
    <xf numFmtId="190" fontId="78" fillId="56" borderId="0">
      <alignment horizontal="right"/>
    </xf>
    <xf numFmtId="40" fontId="117" fillId="58" borderId="0">
      <alignment horizontal="right"/>
    </xf>
    <xf numFmtId="4" fontId="78" fillId="58" borderId="0">
      <alignment horizontal="right"/>
    </xf>
    <xf numFmtId="40" fontId="117" fillId="58" borderId="0">
      <alignment horizontal="right"/>
    </xf>
    <xf numFmtId="40" fontId="117" fillId="58" borderId="0">
      <alignment horizontal="right"/>
    </xf>
    <xf numFmtId="4" fontId="78" fillId="58" borderId="0">
      <alignment horizontal="right"/>
    </xf>
    <xf numFmtId="4" fontId="78" fillId="58" borderId="0">
      <alignment horizontal="right"/>
    </xf>
    <xf numFmtId="4" fontId="78" fillId="58" borderId="0">
      <alignment horizontal="right"/>
    </xf>
    <xf numFmtId="4" fontId="78" fillId="58" borderId="0">
      <alignment horizontal="right"/>
    </xf>
    <xf numFmtId="190" fontId="78" fillId="56" borderId="0">
      <alignment horizontal="right"/>
    </xf>
    <xf numFmtId="4" fontId="78" fillId="58" borderId="0">
      <alignment horizontal="right"/>
    </xf>
    <xf numFmtId="4" fontId="78" fillId="58" borderId="0">
      <alignment horizontal="right"/>
    </xf>
    <xf numFmtId="4" fontId="78" fillId="58" borderId="0">
      <alignment horizontal="right"/>
    </xf>
    <xf numFmtId="4" fontId="78" fillId="58" borderId="0">
      <alignment horizontal="right"/>
    </xf>
    <xf numFmtId="4" fontId="78" fillId="58" borderId="0">
      <alignment horizontal="right"/>
    </xf>
    <xf numFmtId="4" fontId="78" fillId="58" borderId="0">
      <alignment horizontal="right"/>
    </xf>
    <xf numFmtId="4" fontId="78" fillId="58" borderId="0">
      <alignment horizontal="right"/>
    </xf>
    <xf numFmtId="0" fontId="18" fillId="0" borderId="0"/>
    <xf numFmtId="190" fontId="78" fillId="56" borderId="0">
      <alignment horizontal="right"/>
    </xf>
    <xf numFmtId="190" fontId="78" fillId="56" borderId="0">
      <alignment horizontal="right"/>
    </xf>
    <xf numFmtId="190" fontId="78" fillId="56" borderId="0">
      <alignment horizontal="right"/>
    </xf>
    <xf numFmtId="190" fontId="78" fillId="56" borderId="0">
      <alignment horizontal="right"/>
    </xf>
    <xf numFmtId="190" fontId="78" fillId="56" borderId="0">
      <alignment horizontal="right"/>
    </xf>
    <xf numFmtId="40" fontId="117" fillId="58" borderId="0">
      <alignment horizontal="right"/>
    </xf>
    <xf numFmtId="0" fontId="83" fillId="63" borderId="0">
      <alignment horizontal="center"/>
    </xf>
    <xf numFmtId="0" fontId="83" fillId="63" borderId="0">
      <alignment horizontal="center"/>
    </xf>
    <xf numFmtId="181" fontId="83" fillId="63" borderId="0">
      <alignment horizontal="center"/>
    </xf>
    <xf numFmtId="0" fontId="83" fillId="58" borderId="0">
      <alignment horizontal="center" vertical="center"/>
    </xf>
    <xf numFmtId="0" fontId="18" fillId="0" borderId="0"/>
    <xf numFmtId="0" fontId="83" fillId="63" borderId="0">
      <alignment horizontal="center"/>
    </xf>
    <xf numFmtId="0" fontId="118" fillId="58" borderId="0">
      <alignment horizontal="right"/>
    </xf>
    <xf numFmtId="0" fontId="118" fillId="58" borderId="0">
      <alignment horizontal="right"/>
    </xf>
    <xf numFmtId="0" fontId="118" fillId="58" borderId="0">
      <alignment horizontal="right"/>
    </xf>
    <xf numFmtId="0" fontId="118" fillId="58" borderId="0">
      <alignment horizontal="right"/>
    </xf>
    <xf numFmtId="0" fontId="118" fillId="58" borderId="0">
      <alignment horizontal="right"/>
    </xf>
    <xf numFmtId="0" fontId="83" fillId="63" borderId="0">
      <alignment horizontal="center"/>
    </xf>
    <xf numFmtId="181" fontId="83" fillId="63" borderId="0">
      <alignment horizontal="center"/>
    </xf>
    <xf numFmtId="0" fontId="118" fillId="58" borderId="0">
      <alignment horizontal="right"/>
    </xf>
    <xf numFmtId="0" fontId="118" fillId="58" borderId="0">
      <alignment horizontal="right"/>
    </xf>
    <xf numFmtId="0" fontId="83" fillId="58" borderId="0">
      <alignment horizontal="center" vertical="center"/>
    </xf>
    <xf numFmtId="0" fontId="83" fillId="58" borderId="0">
      <alignment horizontal="center" vertical="center"/>
    </xf>
    <xf numFmtId="167" fontId="83" fillId="58" borderId="0">
      <alignment horizontal="center" vertical="center"/>
    </xf>
    <xf numFmtId="167" fontId="83" fillId="58" borderId="0">
      <alignment horizontal="center" vertical="center"/>
    </xf>
    <xf numFmtId="0" fontId="118" fillId="58" borderId="0">
      <alignment horizontal="right"/>
    </xf>
    <xf numFmtId="0" fontId="101" fillId="64" borderId="0"/>
    <xf numFmtId="0" fontId="101" fillId="64" borderId="0"/>
    <xf numFmtId="181" fontId="101" fillId="64" borderId="0"/>
    <xf numFmtId="0" fontId="84" fillId="58" borderId="1"/>
    <xf numFmtId="0" fontId="84" fillId="58" borderId="1"/>
    <xf numFmtId="171" fontId="119" fillId="58" borderId="1"/>
    <xf numFmtId="0" fontId="84" fillId="58" borderId="1"/>
    <xf numFmtId="0" fontId="18" fillId="0" borderId="0"/>
    <xf numFmtId="0" fontId="101" fillId="64" borderId="0"/>
    <xf numFmtId="0" fontId="119" fillId="58" borderId="1"/>
    <xf numFmtId="0" fontId="119" fillId="58" borderId="1"/>
    <xf numFmtId="0" fontId="119" fillId="58" borderId="1"/>
    <xf numFmtId="0" fontId="119" fillId="58" borderId="1"/>
    <xf numFmtId="0" fontId="119" fillId="58" borderId="1"/>
    <xf numFmtId="0" fontId="101" fillId="64" borderId="0"/>
    <xf numFmtId="171" fontId="119" fillId="58" borderId="1"/>
    <xf numFmtId="0" fontId="119" fillId="58" borderId="1"/>
    <xf numFmtId="0" fontId="119" fillId="58" borderId="1"/>
    <xf numFmtId="0" fontId="84" fillId="58" borderId="1"/>
    <xf numFmtId="167" fontId="84" fillId="58" borderId="1"/>
    <xf numFmtId="167" fontId="84" fillId="58" borderId="1"/>
    <xf numFmtId="0" fontId="119" fillId="58" borderId="1"/>
    <xf numFmtId="0" fontId="120" fillId="56" borderId="0" applyBorder="0">
      <alignment horizontal="centerContinuous"/>
    </xf>
    <xf numFmtId="0" fontId="120" fillId="56" borderId="0" applyBorder="0">
      <alignment horizontal="centerContinuous"/>
    </xf>
    <xf numFmtId="181" fontId="120" fillId="56" borderId="0" applyBorder="0">
      <alignment horizontal="centerContinuous"/>
    </xf>
    <xf numFmtId="0" fontId="83" fillId="58" borderId="0" applyBorder="0">
      <alignment horizontal="centerContinuous"/>
    </xf>
    <xf numFmtId="0" fontId="18" fillId="0" borderId="0"/>
    <xf numFmtId="0" fontId="120" fillId="56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20" fillId="56" borderId="0" applyBorder="0">
      <alignment horizontal="centerContinuous"/>
    </xf>
    <xf numFmtId="181" fontId="120" fillId="56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83" fillId="58" borderId="0" applyBorder="0">
      <alignment horizontal="centerContinuous"/>
    </xf>
    <xf numFmtId="0" fontId="83" fillId="58" borderId="0" applyBorder="0">
      <alignment horizontal="centerContinuous"/>
    </xf>
    <xf numFmtId="167" fontId="83" fillId="58" borderId="0" applyBorder="0">
      <alignment horizontal="centerContinuous"/>
    </xf>
    <xf numFmtId="167" fontId="83" fillId="58" borderId="0" applyBorder="0">
      <alignment horizontal="centerContinuous"/>
    </xf>
    <xf numFmtId="0" fontId="119" fillId="0" borderId="0" applyBorder="0">
      <alignment horizontal="centerContinuous"/>
    </xf>
    <xf numFmtId="0" fontId="121" fillId="64" borderId="0" applyBorder="0">
      <alignment horizontal="centerContinuous"/>
    </xf>
    <xf numFmtId="0" fontId="121" fillId="64" borderId="0" applyBorder="0">
      <alignment horizontal="centerContinuous"/>
    </xf>
    <xf numFmtId="181" fontId="121" fillId="64" borderId="0" applyBorder="0">
      <alignment horizontal="centerContinuous"/>
    </xf>
    <xf numFmtId="0" fontId="122" fillId="64" borderId="0" applyBorder="0">
      <alignment horizontal="centerContinuous"/>
    </xf>
    <xf numFmtId="0" fontId="85" fillId="58" borderId="0" applyBorder="0">
      <alignment horizontal="centerContinuous"/>
    </xf>
    <xf numFmtId="0" fontId="18" fillId="0" borderId="0"/>
    <xf numFmtId="0" fontId="121" fillId="64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1" fillId="64" borderId="0" applyBorder="0">
      <alignment horizontal="centerContinuous"/>
    </xf>
    <xf numFmtId="181" fontId="121" fillId="64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85" fillId="58" borderId="0" applyBorder="0">
      <alignment horizontal="centerContinuous"/>
    </xf>
    <xf numFmtId="0" fontId="85" fillId="58" borderId="0" applyBorder="0">
      <alignment horizontal="centerContinuous"/>
    </xf>
    <xf numFmtId="167" fontId="85" fillId="58" borderId="0" applyBorder="0">
      <alignment horizontal="centerContinuous"/>
    </xf>
    <xf numFmtId="167" fontId="85" fillId="58" borderId="0" applyBorder="0">
      <alignment horizontal="centerContinuous"/>
    </xf>
    <xf numFmtId="0" fontId="123" fillId="0" borderId="0" applyBorder="0">
      <alignment horizontal="centerContinuous"/>
    </xf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1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9" fontId="124" fillId="65" borderId="28">
      <alignment horizontal="left"/>
    </xf>
    <xf numFmtId="0" fontId="77" fillId="0" borderId="0" applyNumberFormat="0" applyFont="0" applyFill="0" applyBorder="0" applyAlignment="0" applyProtection="0">
      <alignment horizontal="left"/>
    </xf>
    <xf numFmtId="15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0" fontId="125" fillId="0" borderId="30">
      <alignment horizontal="center"/>
    </xf>
    <xf numFmtId="3" fontId="77" fillId="0" borderId="0" applyFont="0" applyFill="0" applyBorder="0" applyAlignment="0" applyProtection="0"/>
    <xf numFmtId="0" fontId="77" fillId="66" borderId="0" applyNumberFormat="0" applyFont="0" applyBorder="0" applyAlignment="0" applyProtection="0"/>
    <xf numFmtId="181" fontId="84" fillId="43" borderId="0">
      <alignment horizontal="center"/>
    </xf>
    <xf numFmtId="0" fontId="84" fillId="43" borderId="0">
      <alignment horizontal="center"/>
    </xf>
    <xf numFmtId="0" fontId="84" fillId="43" borderId="0">
      <alignment horizontal="center"/>
    </xf>
    <xf numFmtId="181" fontId="84" fillId="43" borderId="0">
      <alignment horizontal="center"/>
    </xf>
    <xf numFmtId="0" fontId="84" fillId="43" borderId="0">
      <alignment horizontal="center"/>
    </xf>
    <xf numFmtId="0" fontId="18" fillId="0" borderId="0"/>
    <xf numFmtId="49" fontId="126" fillId="56" borderId="0">
      <alignment horizontal="center"/>
    </xf>
    <xf numFmtId="0" fontId="18" fillId="0" borderId="0"/>
    <xf numFmtId="49" fontId="126" fillId="56" borderId="0">
      <alignment horizontal="center"/>
    </xf>
    <xf numFmtId="0" fontId="109" fillId="0" borderId="0"/>
    <xf numFmtId="181" fontId="102" fillId="61" borderId="0">
      <alignment horizontal="center"/>
    </xf>
    <xf numFmtId="0" fontId="102" fillId="61" borderId="0">
      <alignment horizontal="center"/>
    </xf>
    <xf numFmtId="0" fontId="102" fillId="61" borderId="0">
      <alignment horizontal="center"/>
    </xf>
    <xf numFmtId="181" fontId="102" fillId="61" borderId="0">
      <alignment horizontal="center"/>
    </xf>
    <xf numFmtId="0" fontId="18" fillId="0" borderId="0"/>
    <xf numFmtId="181" fontId="102" fillId="61" borderId="0">
      <alignment horizontal="centerContinuous"/>
    </xf>
    <xf numFmtId="0" fontId="102" fillId="61" borderId="0">
      <alignment horizontal="centerContinuous"/>
    </xf>
    <xf numFmtId="0" fontId="102" fillId="61" borderId="0">
      <alignment horizontal="centerContinuous"/>
    </xf>
    <xf numFmtId="181" fontId="102" fillId="61" borderId="0">
      <alignment horizontal="centerContinuous"/>
    </xf>
    <xf numFmtId="0" fontId="18" fillId="0" borderId="0"/>
    <xf numFmtId="181" fontId="127" fillId="56" borderId="0">
      <alignment horizontal="left"/>
    </xf>
    <xf numFmtId="0" fontId="127" fillId="56" borderId="0">
      <alignment horizontal="left"/>
    </xf>
    <xf numFmtId="0" fontId="127" fillId="56" borderId="0">
      <alignment horizontal="left"/>
    </xf>
    <xf numFmtId="181" fontId="127" fillId="56" borderId="0">
      <alignment horizontal="left"/>
    </xf>
    <xf numFmtId="0" fontId="18" fillId="0" borderId="0"/>
    <xf numFmtId="49" fontId="127" fillId="56" borderId="0">
      <alignment horizontal="center"/>
    </xf>
    <xf numFmtId="0" fontId="18" fillId="0" borderId="0"/>
    <xf numFmtId="49" fontId="127" fillId="56" borderId="0">
      <alignment horizontal="center"/>
    </xf>
    <xf numFmtId="181" fontId="101" fillId="61" borderId="0">
      <alignment horizontal="left"/>
    </xf>
    <xf numFmtId="0" fontId="101" fillId="61" borderId="0">
      <alignment horizontal="left"/>
    </xf>
    <xf numFmtId="0" fontId="101" fillId="61" borderId="0">
      <alignment horizontal="left"/>
    </xf>
    <xf numFmtId="181" fontId="101" fillId="61" borderId="0">
      <alignment horizontal="left"/>
    </xf>
    <xf numFmtId="0" fontId="18" fillId="0" borderId="0"/>
    <xf numFmtId="49" fontId="127" fillId="56" borderId="0">
      <alignment horizontal="left"/>
    </xf>
    <xf numFmtId="0" fontId="18" fillId="0" borderId="0"/>
    <xf numFmtId="49" fontId="127" fillId="56" borderId="0">
      <alignment horizontal="left"/>
    </xf>
    <xf numFmtId="181" fontId="101" fillId="61" borderId="0">
      <alignment horizontal="centerContinuous"/>
    </xf>
    <xf numFmtId="0" fontId="101" fillId="61" borderId="0">
      <alignment horizontal="centerContinuous"/>
    </xf>
    <xf numFmtId="0" fontId="101" fillId="61" borderId="0">
      <alignment horizontal="centerContinuous"/>
    </xf>
    <xf numFmtId="181" fontId="101" fillId="61" borderId="0">
      <alignment horizontal="centerContinuous"/>
    </xf>
    <xf numFmtId="0" fontId="18" fillId="0" borderId="0"/>
    <xf numFmtId="181" fontId="101" fillId="61" borderId="0">
      <alignment horizontal="right"/>
    </xf>
    <xf numFmtId="0" fontId="101" fillId="61" borderId="0">
      <alignment horizontal="right"/>
    </xf>
    <xf numFmtId="0" fontId="101" fillId="61" borderId="0">
      <alignment horizontal="right"/>
    </xf>
    <xf numFmtId="181" fontId="101" fillId="61" borderId="0">
      <alignment horizontal="right"/>
    </xf>
    <xf numFmtId="0" fontId="18" fillId="0" borderId="0"/>
    <xf numFmtId="49" fontId="84" fillId="56" borderId="0">
      <alignment horizontal="left"/>
    </xf>
    <xf numFmtId="49" fontId="84" fillId="56" borderId="0">
      <alignment horizontal="left"/>
    </xf>
    <xf numFmtId="49" fontId="84" fillId="56" borderId="0">
      <alignment horizontal="left"/>
    </xf>
    <xf numFmtId="0" fontId="18" fillId="0" borderId="0"/>
    <xf numFmtId="181" fontId="102" fillId="61" borderId="0">
      <alignment horizontal="right"/>
    </xf>
    <xf numFmtId="0" fontId="102" fillId="61" borderId="0">
      <alignment horizontal="right"/>
    </xf>
    <xf numFmtId="0" fontId="102" fillId="61" borderId="0">
      <alignment horizontal="right"/>
    </xf>
    <xf numFmtId="181" fontId="102" fillId="61" borderId="0">
      <alignment horizontal="right"/>
    </xf>
    <xf numFmtId="0" fontId="18" fillId="0" borderId="0"/>
    <xf numFmtId="181" fontId="127" fillId="40" borderId="0">
      <alignment horizontal="center"/>
    </xf>
    <xf numFmtId="0" fontId="127" fillId="40" borderId="0">
      <alignment horizontal="center"/>
    </xf>
    <xf numFmtId="0" fontId="127" fillId="40" borderId="0">
      <alignment horizontal="center"/>
    </xf>
    <xf numFmtId="181" fontId="127" fillId="40" borderId="0">
      <alignment horizontal="center"/>
    </xf>
    <xf numFmtId="0" fontId="18" fillId="0" borderId="0"/>
    <xf numFmtId="181" fontId="128" fillId="40" borderId="0">
      <alignment horizontal="center"/>
    </xf>
    <xf numFmtId="0" fontId="128" fillId="40" borderId="0">
      <alignment horizontal="center"/>
    </xf>
    <xf numFmtId="0" fontId="128" fillId="40" borderId="0">
      <alignment horizontal="center"/>
    </xf>
    <xf numFmtId="181" fontId="128" fillId="40" borderId="0">
      <alignment horizontal="center"/>
    </xf>
    <xf numFmtId="0" fontId="18" fillId="0" borderId="0"/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48" fillId="67" borderId="39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129" fillId="67" borderId="40" applyNumberFormat="0" applyProtection="0">
      <alignment vertical="center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4" fontId="48" fillId="67" borderId="39" applyNumberFormat="0" applyProtection="0">
      <alignment horizontal="left" vertical="center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0" fontId="48" fillId="68" borderId="40" applyNumberFormat="0" applyProtection="0">
      <alignment horizontal="left" vertical="top" indent="1"/>
    </xf>
    <xf numFmtId="4" fontId="48" fillId="64" borderId="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20" fillId="67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69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130" fillId="70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43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4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20" fillId="35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52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130" fillId="49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20" fillId="48" borderId="40" applyNumberFormat="0" applyProtection="0">
      <alignment horizontal="right" vertical="center"/>
    </xf>
    <xf numFmtId="4" fontId="48" fillId="71" borderId="0" applyNumberFormat="0" applyProtection="0">
      <alignment horizontal="left" vertical="center" indent="1"/>
    </xf>
    <xf numFmtId="4" fontId="48" fillId="71" borderId="0" applyNumberFormat="0" applyProtection="0">
      <alignment horizontal="left" vertical="center" indent="1"/>
    </xf>
    <xf numFmtId="4" fontId="20" fillId="46" borderId="0" applyNumberFormat="0" applyProtection="0">
      <alignment horizontal="left" vertical="center" indent="1"/>
    </xf>
    <xf numFmtId="4" fontId="20" fillId="46" borderId="0" applyNumberFormat="0" applyProtection="0">
      <alignment horizontal="left" vertical="center" indent="1"/>
    </xf>
    <xf numFmtId="4" fontId="126" fillId="72" borderId="0" applyNumberFormat="0" applyProtection="0">
      <alignment horizontal="left" vertical="center" indent="1"/>
    </xf>
    <xf numFmtId="4" fontId="126" fillId="72" borderId="0" applyNumberFormat="0" applyProtection="0">
      <alignment horizontal="left" vertical="center" indent="1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39" applyNumberFormat="0" applyProtection="0">
      <alignment horizontal="right" vertical="center"/>
    </xf>
    <xf numFmtId="4" fontId="20" fillId="46" borderId="0" applyNumberFormat="0" applyProtection="0">
      <alignment horizontal="left" vertical="center" indent="1"/>
    </xf>
    <xf numFmtId="4" fontId="20" fillId="46" borderId="0" applyNumberFormat="0" applyProtection="0">
      <alignment horizontal="left" vertical="center" indent="1"/>
    </xf>
    <xf numFmtId="4" fontId="20" fillId="68" borderId="0" applyNumberFormat="0" applyProtection="0">
      <alignment horizontal="left" vertical="center" indent="1"/>
    </xf>
    <xf numFmtId="4" fontId="20" fillId="68" borderId="0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center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78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131" fillId="73" borderId="40" applyNumberFormat="0" applyProtection="0">
      <alignment vertical="center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4" fontId="20" fillId="46" borderId="40" applyNumberFormat="0" applyProtection="0">
      <alignment horizontal="left" vertical="center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0" fontId="20" fillId="46" borderId="40" applyNumberFormat="0" applyProtection="0">
      <alignment horizontal="left" vertical="top" indent="1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20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48" fillId="74" borderId="39" applyNumberFormat="0" applyProtection="0">
      <alignment horizontal="right" vertical="center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4" fontId="20" fillId="46" borderId="39" applyNumberFormat="0" applyProtection="0">
      <alignment horizontal="left" vertical="center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0" fontId="20" fillId="46" borderId="39" applyNumberFormat="0" applyProtection="0">
      <alignment horizontal="left" vertical="top" indent="1"/>
    </xf>
    <xf numFmtId="4" fontId="132" fillId="0" borderId="0" applyNumberFormat="0" applyProtection="0">
      <alignment horizontal="left" vertical="center" indent="1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4" fontId="20" fillId="0" borderId="40" applyNumberFormat="0" applyProtection="0">
      <alignment horizontal="right" vertical="center"/>
    </xf>
    <xf numFmtId="191" fontId="133" fillId="0" borderId="41" applyNumberFormat="0" applyProtection="0">
      <alignment horizontal="right" vertical="center"/>
    </xf>
    <xf numFmtId="191" fontId="134" fillId="0" borderId="42" applyNumberFormat="0" applyProtection="0">
      <alignment horizontal="right" vertical="center"/>
    </xf>
    <xf numFmtId="0" fontId="134" fillId="75" borderId="43" applyNumberFormat="0" applyAlignment="0" applyProtection="0">
      <alignment horizontal="left" vertical="center" indent="1"/>
    </xf>
    <xf numFmtId="0" fontId="135" fillId="0" borderId="44" applyNumberFormat="0" applyFill="0" applyBorder="0" applyAlignment="0" applyProtection="0"/>
    <xf numFmtId="0" fontId="136" fillId="76" borderId="43" applyNumberFormat="0" applyAlignment="0" applyProtection="0">
      <alignment horizontal="left" vertical="center" indent="1"/>
    </xf>
    <xf numFmtId="0" fontId="136" fillId="77" borderId="43" applyNumberFormat="0" applyAlignment="0" applyProtection="0">
      <alignment horizontal="left" vertical="center" indent="1"/>
    </xf>
    <xf numFmtId="0" fontId="136" fillId="78" borderId="43" applyNumberFormat="0" applyAlignment="0" applyProtection="0">
      <alignment horizontal="left" vertical="center" indent="1"/>
    </xf>
    <xf numFmtId="0" fontId="136" fillId="79" borderId="43" applyNumberFormat="0" applyAlignment="0" applyProtection="0">
      <alignment horizontal="left" vertical="center" indent="1"/>
    </xf>
    <xf numFmtId="0" fontId="136" fillId="80" borderId="42" applyNumberFormat="0" applyAlignment="0" applyProtection="0">
      <alignment horizontal="left" vertical="center" indent="1"/>
    </xf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0" fontId="20" fillId="0" borderId="45" applyNumberFormat="0" applyFont="0" applyFill="0" applyBorder="0" applyAlignment="0" applyProtection="0"/>
    <xf numFmtId="191" fontId="133" fillId="81" borderId="43" applyNumberFormat="0" applyAlignment="0" applyProtection="0">
      <alignment horizontal="left" vertical="center" indent="1"/>
    </xf>
    <xf numFmtId="0" fontId="134" fillId="75" borderId="42" applyNumberFormat="0" applyAlignment="0" applyProtection="0">
      <alignment horizontal="left" vertical="center" indent="1"/>
    </xf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09" fillId="0" borderId="32"/>
    <xf numFmtId="49" fontId="20" fillId="0" borderId="29">
      <alignment horizontal="center" vertical="center"/>
      <protection locked="0"/>
    </xf>
    <xf numFmtId="0" fontId="137" fillId="61" borderId="0"/>
    <xf numFmtId="171" fontId="86" fillId="0" borderId="0" applyNumberFormat="0" applyFill="0" applyBorder="0" applyAlignment="0" applyProtection="0"/>
    <xf numFmtId="0" fontId="20" fillId="0" borderId="26" applyNumberFormat="0" applyFont="0" applyFill="0" applyAlignment="0" applyProtection="0"/>
    <xf numFmtId="181" fontId="108" fillId="0" borderId="46" applyNumberFormat="0" applyFont="0" applyBorder="0" applyAlignment="0" applyProtection="0"/>
    <xf numFmtId="0" fontId="88" fillId="0" borderId="47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18" fillId="0" borderId="0"/>
    <xf numFmtId="0" fontId="20" fillId="0" borderId="26" applyNumberFormat="0" applyFont="0" applyFill="0" applyAlignment="0" applyProtection="0"/>
    <xf numFmtId="0" fontId="18" fillId="0" borderId="0"/>
    <xf numFmtId="181" fontId="108" fillId="0" borderId="46" applyNumberFormat="0" applyFont="0" applyBorder="0" applyAlignment="0" applyProtection="0"/>
    <xf numFmtId="0" fontId="115" fillId="0" borderId="49"/>
    <xf numFmtId="0" fontId="115" fillId="0" borderId="32"/>
    <xf numFmtId="0" fontId="116" fillId="0" borderId="0"/>
    <xf numFmtId="0" fontId="116" fillId="0" borderId="0"/>
    <xf numFmtId="181" fontId="138" fillId="56" borderId="0">
      <alignment horizontal="center"/>
    </xf>
    <xf numFmtId="0" fontId="138" fillId="56" borderId="0">
      <alignment horizontal="center"/>
    </xf>
    <xf numFmtId="181" fontId="138" fillId="56" borderId="0">
      <alignment horizontal="center"/>
    </xf>
    <xf numFmtId="0" fontId="18" fillId="0" borderId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97" fillId="0" borderId="0"/>
    <xf numFmtId="0" fontId="14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340">
    <xf numFmtId="0" fontId="0" fillId="0" borderId="0" xfId="0"/>
    <xf numFmtId="0" fontId="19" fillId="0" borderId="0" xfId="0" applyFont="1"/>
    <xf numFmtId="165" fontId="19" fillId="0" borderId="0" xfId="1" applyNumberFormat="1" applyFont="1"/>
    <xf numFmtId="0" fontId="95" fillId="0" borderId="0" xfId="0" applyFont="1" applyFill="1"/>
    <xf numFmtId="165" fontId="95" fillId="0" borderId="0" xfId="0" applyNumberFormat="1" applyFont="1" applyFill="1"/>
    <xf numFmtId="0" fontId="95" fillId="0" borderId="0" xfId="0" quotePrefix="1" applyFont="1" applyFill="1" applyAlignment="1">
      <alignment horizontal="left"/>
    </xf>
    <xf numFmtId="44" fontId="95" fillId="0" borderId="0" xfId="2" applyFont="1" applyFill="1"/>
    <xf numFmtId="165" fontId="95" fillId="0" borderId="0" xfId="1" applyNumberFormat="1" applyFont="1" applyFill="1"/>
    <xf numFmtId="0" fontId="95" fillId="0" borderId="0" xfId="0" applyFont="1" applyFill="1" applyBorder="1"/>
    <xf numFmtId="170" fontId="95" fillId="0" borderId="0" xfId="0" applyNumberFormat="1" applyFont="1" applyFill="1"/>
    <xf numFmtId="170" fontId="139" fillId="0" borderId="0" xfId="2" applyNumberFormat="1" applyFont="1"/>
    <xf numFmtId="10" fontId="139" fillId="0" borderId="0" xfId="1986" applyNumberFormat="1" applyFont="1"/>
    <xf numFmtId="177" fontId="95" fillId="0" borderId="0" xfId="0" applyNumberFormat="1" applyFont="1" applyFill="1"/>
    <xf numFmtId="10" fontId="95" fillId="0" borderId="0" xfId="3" applyNumberFormat="1" applyFont="1" applyFill="1"/>
    <xf numFmtId="10" fontId="95" fillId="0" borderId="0" xfId="2" applyNumberFormat="1" applyFont="1" applyFill="1"/>
    <xf numFmtId="170" fontId="95" fillId="0" borderId="0" xfId="2" applyNumberFormat="1" applyFont="1" applyFill="1"/>
    <xf numFmtId="170" fontId="96" fillId="0" borderId="0" xfId="2" applyNumberFormat="1" applyFont="1" applyFill="1"/>
    <xf numFmtId="10" fontId="95" fillId="0" borderId="0" xfId="0" applyNumberFormat="1" applyFont="1" applyFill="1"/>
    <xf numFmtId="178" fontId="95" fillId="0" borderId="0" xfId="0" applyNumberFormat="1" applyFont="1" applyFill="1"/>
    <xf numFmtId="0" fontId="141" fillId="0" borderId="0" xfId="0" quotePrefix="1" applyFont="1" applyAlignment="1">
      <alignment horizontal="right"/>
    </xf>
    <xf numFmtId="0" fontId="141" fillId="0" borderId="0" xfId="0" applyFont="1" applyAlignment="1">
      <alignment horizontal="right"/>
    </xf>
    <xf numFmtId="170" fontId="139" fillId="0" borderId="0" xfId="2" applyNumberFormat="1" applyFont="1" applyFill="1"/>
    <xf numFmtId="170" fontId="142" fillId="0" borderId="0" xfId="2" applyNumberFormat="1" applyFont="1"/>
    <xf numFmtId="170" fontId="142" fillId="0" borderId="0" xfId="2" applyNumberFormat="1" applyFont="1" applyFill="1"/>
    <xf numFmtId="10" fontId="142" fillId="0" borderId="0" xfId="1986" applyNumberFormat="1" applyFont="1"/>
    <xf numFmtId="41" fontId="139" fillId="0" borderId="0" xfId="0" applyNumberFormat="1" applyFont="1"/>
    <xf numFmtId="41" fontId="139" fillId="0" borderId="0" xfId="0" applyNumberFormat="1" applyFont="1" applyFill="1"/>
    <xf numFmtId="170" fontId="139" fillId="0" borderId="27" xfId="1360" applyNumberFormat="1" applyFont="1" applyBorder="1"/>
    <xf numFmtId="10" fontId="139" fillId="0" borderId="27" xfId="1986" applyNumberFormat="1" applyFont="1" applyBorder="1"/>
    <xf numFmtId="170" fontId="95" fillId="0" borderId="0" xfId="0" applyNumberFormat="1" applyFont="1" applyFill="1" applyBorder="1"/>
    <xf numFmtId="0" fontId="140" fillId="0" borderId="0" xfId="0" quotePrefix="1" applyFont="1" applyFill="1" applyBorder="1" applyAlignment="1">
      <alignment horizontal="left"/>
    </xf>
    <xf numFmtId="0" fontId="139" fillId="0" borderId="0" xfId="0" applyFont="1" applyFill="1"/>
    <xf numFmtId="169" fontId="139" fillId="0" borderId="0" xfId="1" applyNumberFormat="1" applyFont="1" applyFill="1" applyAlignment="1">
      <alignment horizontal="center"/>
    </xf>
    <xf numFmtId="0" fontId="139" fillId="0" borderId="0" xfId="0" applyFont="1" applyFill="1" applyAlignment="1">
      <alignment horizontal="center" wrapText="1"/>
    </xf>
    <xf numFmtId="165" fontId="142" fillId="0" borderId="0" xfId="1" applyNumberFormat="1" applyFont="1" applyFill="1"/>
    <xf numFmtId="165" fontId="139" fillId="0" borderId="0" xfId="1" applyNumberFormat="1" applyFont="1" applyFill="1"/>
    <xf numFmtId="170" fontId="139" fillId="0" borderId="0" xfId="0" applyNumberFormat="1" applyFont="1" applyFill="1"/>
    <xf numFmtId="0" fontId="139" fillId="0" borderId="0" xfId="0" quotePrefix="1" applyFont="1" applyFill="1" applyAlignment="1">
      <alignment horizontal="left"/>
    </xf>
    <xf numFmtId="44" fontId="139" fillId="0" borderId="0" xfId="2" applyFont="1" applyFill="1"/>
    <xf numFmtId="14" fontId="139" fillId="0" borderId="0" xfId="0" quotePrefix="1" applyNumberFormat="1" applyFont="1" applyFill="1" applyAlignment="1">
      <alignment horizontal="left"/>
    </xf>
    <xf numFmtId="44" fontId="139" fillId="0" borderId="0" xfId="2" applyFont="1" applyFill="1" applyAlignment="1">
      <alignment horizontal="center"/>
    </xf>
    <xf numFmtId="169" fontId="139" fillId="0" borderId="0" xfId="0" applyNumberFormat="1" applyFont="1" applyFill="1" applyAlignment="1">
      <alignment horizontal="center" wrapText="1"/>
    </xf>
    <xf numFmtId="44" fontId="139" fillId="0" borderId="0" xfId="2" applyFont="1" applyFill="1" applyAlignment="1">
      <alignment horizontal="center" wrapText="1"/>
    </xf>
    <xf numFmtId="10" fontId="139" fillId="0" borderId="0" xfId="3" applyNumberFormat="1" applyFont="1" applyFill="1"/>
    <xf numFmtId="0" fontId="139" fillId="0" borderId="0" xfId="0" applyFont="1" applyFill="1" applyAlignment="1">
      <alignment horizontal="left" indent="1"/>
    </xf>
    <xf numFmtId="44" fontId="142" fillId="0" borderId="0" xfId="2" applyFont="1" applyFill="1"/>
    <xf numFmtId="10" fontId="142" fillId="0" borderId="0" xfId="3" applyNumberFormat="1" applyFont="1" applyFill="1"/>
    <xf numFmtId="43" fontId="139" fillId="0" borderId="0" xfId="1" applyFont="1" applyFill="1"/>
    <xf numFmtId="0" fontId="141" fillId="0" borderId="0" xfId="0" quotePrefix="1" applyFont="1" applyFill="1" applyAlignment="1">
      <alignment horizontal="right"/>
    </xf>
    <xf numFmtId="44" fontId="139" fillId="0" borderId="0" xfId="2" applyNumberFormat="1" applyFont="1" applyFill="1"/>
    <xf numFmtId="170" fontId="142" fillId="0" borderId="0" xfId="2" applyNumberFormat="1" applyFont="1" applyBorder="1"/>
    <xf numFmtId="10" fontId="143" fillId="0" borderId="0" xfId="1986" applyNumberFormat="1" applyFont="1"/>
    <xf numFmtId="10" fontId="139" fillId="0" borderId="0" xfId="1986" applyNumberFormat="1" applyFont="1" applyFill="1"/>
    <xf numFmtId="41" fontId="95" fillId="0" borderId="0" xfId="0" applyNumberFormat="1" applyFont="1" applyFill="1" applyBorder="1"/>
    <xf numFmtId="10" fontId="139" fillId="0" borderId="27" xfId="3" applyNumberFormat="1" applyFont="1" applyBorder="1"/>
    <xf numFmtId="0" fontId="139" fillId="0" borderId="0" xfId="0" applyFont="1" applyFill="1" applyBorder="1"/>
    <xf numFmtId="170" fontId="141" fillId="0" borderId="0" xfId="2" applyNumberFormat="1" applyFont="1" applyFill="1" applyBorder="1"/>
    <xf numFmtId="0" fontId="139" fillId="0" borderId="27" xfId="0" applyFont="1" applyFill="1" applyBorder="1" applyAlignment="1">
      <alignment horizontal="center" vertical="center"/>
    </xf>
    <xf numFmtId="0" fontId="139" fillId="0" borderId="27" xfId="0" applyFont="1" applyFill="1" applyBorder="1" applyAlignment="1">
      <alignment horizontal="center" vertical="center" wrapText="1"/>
    </xf>
    <xf numFmtId="44" fontId="139" fillId="0" borderId="27" xfId="2" applyFont="1" applyFill="1" applyBorder="1" applyAlignment="1">
      <alignment horizontal="center" vertical="center" wrapText="1"/>
    </xf>
    <xf numFmtId="0" fontId="139" fillId="0" borderId="27" xfId="0" quotePrefix="1" applyFont="1" applyFill="1" applyBorder="1" applyAlignment="1">
      <alignment horizontal="center" vertical="center" wrapText="1"/>
    </xf>
    <xf numFmtId="0" fontId="95" fillId="0" borderId="0" xfId="0" applyFont="1" applyFill="1" applyAlignment="1">
      <alignment horizontal="right"/>
    </xf>
    <xf numFmtId="0" fontId="95" fillId="0" borderId="0" xfId="0" applyFont="1" applyFill="1" applyBorder="1" applyAlignment="1">
      <alignment horizontal="right"/>
    </xf>
    <xf numFmtId="0" fontId="139" fillId="0" borderId="0" xfId="0" quotePrefix="1" applyFont="1" applyAlignment="1">
      <alignment horizontal="left" indent="7"/>
    </xf>
    <xf numFmtId="44" fontId="95" fillId="0" borderId="0" xfId="2" applyFont="1" applyFill="1" applyAlignment="1">
      <alignment horizontal="center"/>
    </xf>
    <xf numFmtId="41" fontId="95" fillId="0" borderId="0" xfId="0" applyNumberFormat="1" applyFont="1" applyFill="1" applyAlignment="1">
      <alignment horizontal="center"/>
    </xf>
    <xf numFmtId="0" fontId="95" fillId="0" borderId="0" xfId="0" applyFont="1" applyFill="1" applyBorder="1" applyAlignment="1">
      <alignment horizontal="center"/>
    </xf>
    <xf numFmtId="177" fontId="95" fillId="0" borderId="0" xfId="0" applyNumberFormat="1" applyFont="1" applyFill="1" applyAlignment="1">
      <alignment horizontal="center"/>
    </xf>
    <xf numFmtId="170" fontId="95" fillId="0" borderId="0" xfId="0" applyNumberFormat="1" applyFont="1" applyFill="1" applyAlignment="1">
      <alignment horizontal="center"/>
    </xf>
    <xf numFmtId="10" fontId="95" fillId="0" borderId="0" xfId="3" applyNumberFormat="1" applyFont="1" applyFill="1" applyAlignment="1">
      <alignment horizontal="center"/>
    </xf>
    <xf numFmtId="177" fontId="95" fillId="0" borderId="0" xfId="0" applyNumberFormat="1" applyFont="1" applyFill="1" applyAlignment="1">
      <alignment horizontal="right"/>
    </xf>
    <xf numFmtId="170" fontId="95" fillId="0" borderId="0" xfId="0" applyNumberFormat="1" applyFont="1" applyFill="1" applyAlignment="1">
      <alignment horizontal="right"/>
    </xf>
    <xf numFmtId="10" fontId="95" fillId="0" borderId="0" xfId="3" applyNumberFormat="1" applyFont="1" applyFill="1" applyAlignment="1">
      <alignment horizontal="right"/>
    </xf>
    <xf numFmtId="165" fontId="95" fillId="0" borderId="0" xfId="1" applyNumberFormat="1" applyFont="1" applyFill="1" applyAlignment="1">
      <alignment horizontal="right"/>
    </xf>
    <xf numFmtId="10" fontId="95" fillId="0" borderId="0" xfId="0" applyNumberFormat="1" applyFont="1" applyFill="1" applyAlignment="1">
      <alignment horizontal="right"/>
    </xf>
    <xf numFmtId="170" fontId="139" fillId="0" borderId="0" xfId="1360" applyNumberFormat="1" applyFont="1" applyBorder="1"/>
    <xf numFmtId="10" fontId="139" fillId="0" borderId="0" xfId="1986" applyNumberFormat="1" applyFont="1" applyBorder="1"/>
    <xf numFmtId="0" fontId="95" fillId="0" borderId="0" xfId="0" applyFont="1" applyFill="1" applyAlignment="1">
      <alignment horizontal="center"/>
    </xf>
    <xf numFmtId="43" fontId="141" fillId="0" borderId="0" xfId="1" applyFont="1" applyBorder="1" applyAlignment="1">
      <alignment horizontal="left"/>
    </xf>
    <xf numFmtId="41" fontId="139" fillId="0" borderId="0" xfId="1782" applyFont="1" applyFill="1" applyBorder="1"/>
    <xf numFmtId="41" fontId="141" fillId="0" borderId="0" xfId="1782" applyFont="1" applyBorder="1" applyAlignment="1">
      <alignment horizontal="left"/>
    </xf>
    <xf numFmtId="41" fontId="139" fillId="0" borderId="0" xfId="1782" applyFont="1" applyBorder="1" applyAlignment="1">
      <alignment horizontal="left"/>
    </xf>
    <xf numFmtId="172" fontId="145" fillId="0" borderId="0" xfId="4" applyNumberFormat="1" applyFont="1" applyFill="1" applyBorder="1" applyProtection="1"/>
    <xf numFmtId="41" fontId="139" fillId="0" borderId="0" xfId="1782" applyFont="1" applyFill="1" applyBorder="1" applyAlignment="1">
      <alignment horizontal="center"/>
    </xf>
    <xf numFmtId="171" fontId="139" fillId="0" borderId="0" xfId="4" applyFont="1" applyBorder="1" applyAlignment="1">
      <alignment horizontal="center"/>
    </xf>
    <xf numFmtId="165" fontId="139" fillId="0" borderId="0" xfId="13" applyNumberFormat="1" applyFont="1" applyFill="1" applyBorder="1" applyAlignment="1">
      <alignment horizontal="center"/>
    </xf>
    <xf numFmtId="172" fontId="145" fillId="0" borderId="2" xfId="4" applyNumberFormat="1" applyFont="1" applyFill="1" applyBorder="1" applyProtection="1"/>
    <xf numFmtId="41" fontId="139" fillId="0" borderId="2" xfId="1782" applyFont="1" applyFill="1" applyBorder="1"/>
    <xf numFmtId="41" fontId="139" fillId="0" borderId="2" xfId="1782" applyFont="1" applyFill="1" applyBorder="1" applyAlignment="1">
      <alignment horizontal="center"/>
    </xf>
    <xf numFmtId="171" fontId="139" fillId="0" borderId="2" xfId="4" applyFont="1" applyBorder="1" applyAlignment="1">
      <alignment horizontal="center"/>
    </xf>
    <xf numFmtId="165" fontId="139" fillId="0" borderId="2" xfId="13" applyNumberFormat="1" applyFont="1" applyFill="1" applyBorder="1" applyAlignment="1">
      <alignment horizontal="center"/>
    </xf>
    <xf numFmtId="171" fontId="141" fillId="0" borderId="0" xfId="4" quotePrefix="1" applyFont="1" applyFill="1" applyBorder="1" applyAlignment="1">
      <alignment horizontal="left"/>
    </xf>
    <xf numFmtId="41" fontId="139" fillId="0" borderId="0" xfId="1782" quotePrefix="1" applyFont="1" applyFill="1" applyBorder="1" applyAlignment="1">
      <alignment horizontal="left"/>
    </xf>
    <xf numFmtId="194" fontId="139" fillId="0" borderId="0" xfId="1782" applyNumberFormat="1" applyFont="1" applyFill="1" applyBorder="1"/>
    <xf numFmtId="44" fontId="139" fillId="0" borderId="0" xfId="1360" applyFont="1" applyFill="1" applyBorder="1" applyProtection="1">
      <protection locked="0"/>
    </xf>
    <xf numFmtId="195" fontId="139" fillId="0" borderId="0" xfId="1360" applyNumberFormat="1" applyFont="1" applyFill="1" applyBorder="1"/>
    <xf numFmtId="170" fontId="139" fillId="0" borderId="0" xfId="1360" applyNumberFormat="1" applyFont="1" applyFill="1" applyBorder="1"/>
    <xf numFmtId="10" fontId="139" fillId="0" borderId="0" xfId="3" applyNumberFormat="1" applyFont="1" applyFill="1" applyBorder="1"/>
    <xf numFmtId="44" fontId="139" fillId="0" borderId="0" xfId="2" applyNumberFormat="1" applyFont="1" applyFill="1" applyBorder="1"/>
    <xf numFmtId="196" fontId="139" fillId="0" borderId="0" xfId="1360" applyNumberFormat="1" applyFont="1" applyFill="1" applyBorder="1" applyProtection="1">
      <protection locked="0"/>
    </xf>
    <xf numFmtId="41" fontId="139" fillId="0" borderId="0" xfId="1782" applyFont="1" applyFill="1" applyBorder="1" applyAlignment="1">
      <alignment horizontal="left"/>
    </xf>
    <xf numFmtId="166" fontId="139" fillId="0" borderId="0" xfId="1360" applyNumberFormat="1" applyFont="1" applyFill="1" applyBorder="1" applyProtection="1">
      <protection locked="0"/>
    </xf>
    <xf numFmtId="10" fontId="139" fillId="0" borderId="0" xfId="1986" applyNumberFormat="1" applyFont="1" applyFill="1" applyBorder="1"/>
    <xf numFmtId="196" fontId="142" fillId="0" borderId="0" xfId="1360" applyNumberFormat="1" applyFont="1" applyFill="1" applyBorder="1" applyProtection="1">
      <protection locked="0"/>
    </xf>
    <xf numFmtId="41" fontId="139" fillId="0" borderId="0" xfId="1782" quotePrefix="1" applyFont="1" applyFill="1" applyBorder="1" applyAlignment="1">
      <alignment horizontal="left" indent="1"/>
    </xf>
    <xf numFmtId="41" fontId="139" fillId="0" borderId="0" xfId="1782" applyFont="1" applyFill="1" applyBorder="1" applyAlignment="1">
      <alignment horizontal="right"/>
    </xf>
    <xf numFmtId="166" fontId="139" fillId="0" borderId="0" xfId="2" applyNumberFormat="1" applyFont="1" applyFill="1" applyBorder="1"/>
    <xf numFmtId="166" fontId="139" fillId="0" borderId="0" xfId="1782" applyNumberFormat="1" applyFont="1" applyFill="1" applyBorder="1"/>
    <xf numFmtId="175" fontId="139" fillId="0" borderId="0" xfId="1782" applyNumberFormat="1" applyFont="1" applyFill="1" applyBorder="1"/>
    <xf numFmtId="41" fontId="139" fillId="0" borderId="0" xfId="1782" applyFont="1" applyFill="1" applyBorder="1" applyAlignment="1"/>
    <xf numFmtId="165" fontId="141" fillId="0" borderId="0" xfId="13" applyNumberFormat="1" applyFont="1" applyFill="1" applyBorder="1" applyAlignment="1">
      <alignment horizontal="left"/>
    </xf>
    <xf numFmtId="41" fontId="141" fillId="0" borderId="0" xfId="1782" applyFont="1" applyFill="1" applyBorder="1" applyAlignment="1"/>
    <xf numFmtId="195" fontId="141" fillId="0" borderId="0" xfId="2" applyNumberFormat="1" applyFont="1" applyFill="1" applyBorder="1"/>
    <xf numFmtId="195" fontId="139" fillId="0" borderId="0" xfId="1986" applyNumberFormat="1" applyFont="1" applyFill="1" applyBorder="1"/>
    <xf numFmtId="193" fontId="143" fillId="0" borderId="0" xfId="4" applyNumberFormat="1" applyFont="1" applyFill="1" applyBorder="1"/>
    <xf numFmtId="44" fontId="139" fillId="0" borderId="0" xfId="2" applyFont="1" applyFill="1" applyBorder="1"/>
    <xf numFmtId="41" fontId="141" fillId="0" borderId="0" xfId="1782" applyFont="1" applyFill="1" applyBorder="1" applyAlignment="1">
      <alignment horizontal="right"/>
    </xf>
    <xf numFmtId="171" fontId="141" fillId="0" borderId="0" xfId="4" applyFont="1" applyFill="1" applyBorder="1" applyAlignment="1">
      <alignment horizontal="right"/>
    </xf>
    <xf numFmtId="43" fontId="139" fillId="0" borderId="0" xfId="1" applyFont="1" applyFill="1" applyBorder="1"/>
    <xf numFmtId="165" fontId="139" fillId="0" borderId="0" xfId="13" applyNumberFormat="1" applyFont="1" applyFill="1" applyBorder="1"/>
    <xf numFmtId="171" fontId="139" fillId="0" borderId="0" xfId="4" applyFont="1" applyFill="1" applyBorder="1"/>
    <xf numFmtId="41" fontId="141" fillId="0" borderId="0" xfId="1782" quotePrefix="1" applyFont="1" applyFill="1" applyBorder="1" applyAlignment="1"/>
    <xf numFmtId="195" fontId="146" fillId="0" borderId="0" xfId="2" applyNumberFormat="1" applyFont="1" applyFill="1" applyBorder="1"/>
    <xf numFmtId="41" fontId="139" fillId="0" borderId="0" xfId="1782" quotePrefix="1" applyFont="1" applyFill="1" applyBorder="1" applyAlignment="1"/>
    <xf numFmtId="171" fontId="143" fillId="0" borderId="0" xfId="4" applyFont="1" applyFill="1" applyBorder="1"/>
    <xf numFmtId="41" fontId="143" fillId="0" borderId="0" xfId="1782" quotePrefix="1" applyFont="1" applyFill="1" applyBorder="1" applyAlignment="1">
      <alignment horizontal="center"/>
    </xf>
    <xf numFmtId="41" fontId="143" fillId="0" borderId="0" xfId="1782" applyFont="1" applyFill="1" applyBorder="1"/>
    <xf numFmtId="170" fontId="143" fillId="0" borderId="0" xfId="1360" applyNumberFormat="1" applyFont="1" applyFill="1" applyBorder="1"/>
    <xf numFmtId="171" fontId="141" fillId="0" borderId="0" xfId="4" applyFont="1" applyFill="1" applyBorder="1" applyAlignment="1">
      <alignment horizontal="left"/>
    </xf>
    <xf numFmtId="41" fontId="141" fillId="0" borderId="0" xfId="1782" applyFont="1" applyFill="1" applyBorder="1" applyAlignment="1">
      <alignment horizontal="left"/>
    </xf>
    <xf numFmtId="195" fontId="141" fillId="0" borderId="0" xfId="1360" applyNumberFormat="1" applyFont="1" applyFill="1" applyBorder="1"/>
    <xf numFmtId="10" fontId="139" fillId="0" borderId="0" xfId="1782" applyNumberFormat="1" applyFont="1" applyFill="1" applyBorder="1"/>
    <xf numFmtId="165" fontId="139" fillId="0" borderId="0" xfId="4" applyNumberFormat="1" applyFont="1" applyFill="1" applyBorder="1"/>
    <xf numFmtId="44" fontId="139" fillId="0" borderId="0" xfId="1360" applyNumberFormat="1" applyFont="1" applyFill="1" applyBorder="1" applyProtection="1">
      <protection locked="0"/>
    </xf>
    <xf numFmtId="41" fontId="139" fillId="0" borderId="0" xfId="1782" quotePrefix="1" applyFont="1" applyFill="1" applyBorder="1" applyAlignment="1">
      <alignment horizontal="center"/>
    </xf>
    <xf numFmtId="174" fontId="139" fillId="0" borderId="0" xfId="1782" applyNumberFormat="1" applyFont="1" applyFill="1" applyBorder="1"/>
    <xf numFmtId="9" fontId="139" fillId="0" borderId="0" xfId="1986" applyFont="1" applyFill="1" applyBorder="1"/>
    <xf numFmtId="44" fontId="139" fillId="0" borderId="0" xfId="2" applyFont="1" applyFill="1" applyBorder="1" applyProtection="1">
      <protection locked="0"/>
    </xf>
    <xf numFmtId="170" fontId="139" fillId="0" borderId="0" xfId="2" applyNumberFormat="1" applyFont="1" applyFill="1" applyBorder="1"/>
    <xf numFmtId="170" fontId="143" fillId="0" borderId="0" xfId="2" applyNumberFormat="1" applyFont="1" applyFill="1" applyBorder="1"/>
    <xf numFmtId="41" fontId="141" fillId="0" borderId="0" xfId="1782" quotePrefix="1" applyFont="1" applyFill="1" applyBorder="1" applyAlignment="1">
      <alignment horizontal="center"/>
    </xf>
    <xf numFmtId="170" fontId="141" fillId="0" borderId="0" xfId="1360" applyNumberFormat="1" applyFont="1" applyFill="1" applyBorder="1"/>
    <xf numFmtId="41" fontId="139" fillId="0" borderId="0" xfId="1782" quotePrefix="1" applyFont="1" applyFill="1" applyBorder="1" applyAlignment="1">
      <alignment horizontal="right"/>
    </xf>
    <xf numFmtId="165" fontId="139" fillId="0" borderId="0" xfId="1" applyNumberFormat="1" applyFont="1" applyFill="1" applyBorder="1"/>
    <xf numFmtId="176" fontId="139" fillId="0" borderId="0" xfId="1986" applyNumberFormat="1" applyFont="1" applyFill="1" applyBorder="1"/>
    <xf numFmtId="44" fontId="139" fillId="0" borderId="0" xfId="1360" applyFont="1" applyFill="1" applyBorder="1"/>
    <xf numFmtId="0" fontId="19" fillId="0" borderId="0" xfId="0" applyFont="1" applyFill="1"/>
    <xf numFmtId="193" fontId="143" fillId="0" borderId="0" xfId="2" applyNumberFormat="1" applyFont="1" applyFill="1" applyBorder="1"/>
    <xf numFmtId="41" fontId="139" fillId="0" borderId="2" xfId="1782" quotePrefix="1" applyFont="1" applyFill="1" applyBorder="1" applyAlignment="1">
      <alignment horizontal="center"/>
    </xf>
    <xf numFmtId="9" fontId="139" fillId="0" borderId="0" xfId="3" applyFont="1" applyFill="1" applyBorder="1"/>
    <xf numFmtId="192" fontId="139" fillId="0" borderId="0" xfId="1782" applyNumberFormat="1" applyFont="1" applyFill="1" applyBorder="1"/>
    <xf numFmtId="41" fontId="139" fillId="0" borderId="0" xfId="1791" applyFont="1" applyFill="1" applyBorder="1"/>
    <xf numFmtId="164" fontId="139" fillId="0" borderId="0" xfId="13" applyNumberFormat="1" applyFont="1" applyFill="1" applyBorder="1"/>
    <xf numFmtId="171" fontId="147" fillId="0" borderId="0" xfId="4" applyFont="1" applyFill="1" applyBorder="1" applyAlignment="1">
      <alignment horizontal="right"/>
    </xf>
    <xf numFmtId="41" fontId="143" fillId="0" borderId="0" xfId="1782" quotePrefix="1" applyFont="1" applyFill="1" applyBorder="1" applyAlignment="1">
      <alignment horizontal="left"/>
    </xf>
    <xf numFmtId="165" fontId="143" fillId="0" borderId="0" xfId="13" applyNumberFormat="1" applyFont="1" applyFill="1" applyBorder="1"/>
    <xf numFmtId="41" fontId="143" fillId="0" borderId="0" xfId="1782" quotePrefix="1" applyFont="1" applyFill="1" applyBorder="1" applyAlignment="1">
      <alignment horizontal="right"/>
    </xf>
    <xf numFmtId="41" fontId="143" fillId="0" borderId="0" xfId="1792" applyFont="1" applyFill="1" applyBorder="1"/>
    <xf numFmtId="44" fontId="143" fillId="0" borderId="0" xfId="1360" applyFont="1" applyFill="1" applyBorder="1" applyProtection="1">
      <protection locked="0"/>
    </xf>
    <xf numFmtId="41" fontId="139" fillId="0" borderId="0" xfId="1793" applyFont="1" applyFill="1" applyBorder="1"/>
    <xf numFmtId="41" fontId="141" fillId="0" borderId="0" xfId="1782" applyFont="1" applyFill="1" applyBorder="1"/>
    <xf numFmtId="170" fontId="142" fillId="0" borderId="0" xfId="1360" applyNumberFormat="1" applyFont="1" applyFill="1" applyBorder="1"/>
    <xf numFmtId="170" fontId="148" fillId="0" borderId="0" xfId="1360" applyNumberFormat="1" applyFont="1" applyFill="1" applyBorder="1"/>
    <xf numFmtId="193" fontId="142" fillId="0" borderId="0" xfId="4" applyNumberFormat="1" applyFont="1" applyFill="1" applyBorder="1"/>
    <xf numFmtId="165" fontId="141" fillId="0" borderId="0" xfId="13" quotePrefix="1" applyNumberFormat="1" applyFont="1" applyFill="1" applyBorder="1" applyAlignment="1">
      <alignment horizontal="right"/>
    </xf>
    <xf numFmtId="165" fontId="139" fillId="0" borderId="0" xfId="13" applyNumberFormat="1" applyFont="1" applyFill="1" applyBorder="1" applyAlignment="1">
      <alignment horizontal="left"/>
    </xf>
    <xf numFmtId="171" fontId="139" fillId="0" borderId="0" xfId="4" applyFont="1" applyFill="1" applyBorder="1" applyAlignment="1">
      <alignment horizontal="left"/>
    </xf>
    <xf numFmtId="171" fontId="141" fillId="0" borderId="0" xfId="4" applyFont="1" applyFill="1" applyBorder="1"/>
    <xf numFmtId="170" fontId="142" fillId="0" borderId="0" xfId="2" applyNumberFormat="1" applyFont="1" applyFill="1" applyBorder="1"/>
    <xf numFmtId="41" fontId="149" fillId="0" borderId="0" xfId="1782" applyFont="1" applyFill="1" applyBorder="1" applyAlignment="1">
      <alignment horizontal="left"/>
    </xf>
    <xf numFmtId="197" fontId="139" fillId="0" borderId="0" xfId="1360" applyNumberFormat="1" applyFont="1" applyFill="1" applyBorder="1" applyProtection="1">
      <protection locked="0"/>
    </xf>
    <xf numFmtId="43" fontId="141" fillId="0" borderId="0" xfId="1" applyFont="1" applyFill="1" applyBorder="1" applyAlignment="1">
      <alignment horizontal="left"/>
    </xf>
    <xf numFmtId="41" fontId="139" fillId="0" borderId="0" xfId="1782" applyFont="1" applyFill="1"/>
    <xf numFmtId="14" fontId="139" fillId="0" borderId="2" xfId="1782" applyNumberFormat="1" applyFont="1" applyFill="1" applyBorder="1" applyAlignment="1">
      <alignment horizontal="center"/>
    </xf>
    <xf numFmtId="10" fontId="139" fillId="0" borderId="0" xfId="3" applyNumberFormat="1" applyFont="1" applyFill="1" applyBorder="1" applyAlignment="1">
      <alignment horizontal="center"/>
    </xf>
    <xf numFmtId="14" fontId="139" fillId="0" borderId="0" xfId="1782" applyNumberFormat="1" applyFont="1" applyFill="1" applyBorder="1" applyAlignment="1">
      <alignment horizontal="center"/>
    </xf>
    <xf numFmtId="197" fontId="139" fillId="0" borderId="0" xfId="2" applyNumberFormat="1" applyFont="1" applyFill="1" applyBorder="1"/>
    <xf numFmtId="171" fontId="141" fillId="0" borderId="0" xfId="4" applyFont="1" applyFill="1" applyBorder="1" applyAlignment="1">
      <alignment horizontal="left" indent="1"/>
    </xf>
    <xf numFmtId="171" fontId="141" fillId="0" borderId="0" xfId="4" quotePrefix="1" applyFont="1" applyFill="1" applyBorder="1" applyAlignment="1">
      <alignment horizontal="left" indent="2"/>
    </xf>
    <xf numFmtId="171" fontId="139" fillId="0" borderId="0" xfId="4" applyFont="1" applyFill="1" applyBorder="1" applyAlignment="1">
      <alignment horizontal="left" indent="5"/>
    </xf>
    <xf numFmtId="41" fontId="22" fillId="0" borderId="0" xfId="1782" applyFont="1" applyFill="1" applyBorder="1"/>
    <xf numFmtId="195" fontId="139" fillId="0" borderId="0" xfId="2" applyNumberFormat="1" applyFont="1" applyFill="1" applyBorder="1"/>
    <xf numFmtId="171" fontId="139" fillId="0" borderId="0" xfId="4" quotePrefix="1" applyFont="1" applyFill="1" applyBorder="1" applyAlignment="1">
      <alignment horizontal="left" indent="5"/>
    </xf>
    <xf numFmtId="41" fontId="22" fillId="0" borderId="0" xfId="1782" quotePrefix="1" applyFont="1" applyFill="1" applyBorder="1" applyAlignment="1">
      <alignment horizontal="left"/>
    </xf>
    <xf numFmtId="171" fontId="141" fillId="0" borderId="0" xfId="4" applyFont="1" applyFill="1" applyBorder="1" applyAlignment="1">
      <alignment horizontal="left" indent="2"/>
    </xf>
    <xf numFmtId="165" fontId="95" fillId="0" borderId="0" xfId="1" applyNumberFormat="1" applyFont="1" applyFill="1" applyAlignment="1">
      <alignment horizontal="center"/>
    </xf>
    <xf numFmtId="0" fontId="141" fillId="0" borderId="0" xfId="13" quotePrefix="1" applyNumberFormat="1" applyFont="1" applyFill="1" applyBorder="1" applyAlignment="1">
      <alignment horizontal="left"/>
    </xf>
    <xf numFmtId="43" fontId="139" fillId="0" borderId="0" xfId="1" applyFont="1" applyFill="1" applyBorder="1" applyAlignment="1">
      <alignment horizontal="left" indent="2"/>
    </xf>
    <xf numFmtId="0" fontId="94" fillId="0" borderId="0" xfId="4" quotePrefix="1" applyNumberFormat="1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41" fontId="141" fillId="0" borderId="0" xfId="1782" quotePrefix="1" applyFont="1" applyFill="1" applyBorder="1" applyAlignment="1">
      <alignment horizontal="left"/>
    </xf>
    <xf numFmtId="170" fontId="146" fillId="0" borderId="0" xfId="1360" applyNumberFormat="1" applyFont="1" applyFill="1" applyBorder="1"/>
    <xf numFmtId="41" fontId="139" fillId="0" borderId="27" xfId="1782" applyFont="1" applyFill="1" applyBorder="1" applyAlignment="1">
      <alignment horizontal="center" wrapText="1"/>
    </xf>
    <xf numFmtId="170" fontId="139" fillId="0" borderId="27" xfId="1360" quotePrefix="1" applyNumberFormat="1" applyFont="1" applyFill="1" applyBorder="1" applyAlignment="1">
      <alignment horizontal="center" wrapText="1"/>
    </xf>
    <xf numFmtId="170" fontId="139" fillId="0" borderId="27" xfId="1360" applyNumberFormat="1" applyFont="1" applyFill="1" applyBorder="1" applyAlignment="1">
      <alignment horizontal="center" wrapText="1"/>
    </xf>
    <xf numFmtId="170" fontId="139" fillId="0" borderId="0" xfId="1360" applyNumberFormat="1" applyFont="1" applyFill="1" applyBorder="1" applyAlignment="1">
      <alignment horizontal="center" wrapText="1"/>
    </xf>
    <xf numFmtId="170" fontId="139" fillId="0" borderId="0" xfId="1360" quotePrefix="1" applyNumberFormat="1" applyFont="1" applyFill="1" applyBorder="1" applyAlignment="1">
      <alignment horizontal="center" wrapText="1"/>
    </xf>
    <xf numFmtId="41" fontId="89" fillId="0" borderId="0" xfId="1782" applyFont="1" applyFill="1"/>
    <xf numFmtId="41" fontId="141" fillId="0" borderId="0" xfId="1782" quotePrefix="1" applyFont="1" applyFill="1" applyAlignment="1">
      <alignment horizontal="center"/>
    </xf>
    <xf numFmtId="41" fontId="139" fillId="0" borderId="0" xfId="1782" quotePrefix="1" applyFont="1" applyAlignment="1">
      <alignment horizontal="left" indent="4"/>
    </xf>
    <xf numFmtId="10" fontId="139" fillId="0" borderId="0" xfId="3" applyNumberFormat="1" applyFont="1" applyFill="1" applyAlignment="1">
      <alignment horizontal="center"/>
    </xf>
    <xf numFmtId="41" fontId="139" fillId="0" borderId="0" xfId="1782" applyNumberFormat="1" applyFont="1" applyFill="1"/>
    <xf numFmtId="41" fontId="141" fillId="82" borderId="0" xfId="1782" applyFont="1" applyFill="1"/>
    <xf numFmtId="10" fontId="139" fillId="0" borderId="0" xfId="3" applyNumberFormat="1" applyFont="1" applyFill="1" applyAlignment="1">
      <alignment horizontal="left"/>
    </xf>
    <xf numFmtId="10" fontId="142" fillId="0" borderId="0" xfId="3" applyNumberFormat="1" applyFont="1" applyFill="1" applyAlignment="1">
      <alignment horizontal="center"/>
    </xf>
    <xf numFmtId="174" fontId="139" fillId="0" borderId="0" xfId="1782" applyNumberFormat="1" applyFont="1" applyFill="1"/>
    <xf numFmtId="174" fontId="139" fillId="0" borderId="0" xfId="1782" applyNumberFormat="1" applyFont="1" applyFill="1" applyAlignment="1">
      <alignment horizontal="center"/>
    </xf>
    <xf numFmtId="174" fontId="142" fillId="0" borderId="0" xfId="1782" applyNumberFormat="1" applyFont="1" applyFill="1"/>
    <xf numFmtId="10" fontId="143" fillId="0" borderId="0" xfId="3" applyNumberFormat="1" applyFont="1" applyFill="1" applyAlignment="1">
      <alignment horizontal="center"/>
    </xf>
    <xf numFmtId="174" fontId="148" fillId="0" borderId="0" xfId="1782" applyNumberFormat="1" applyFont="1" applyFill="1"/>
    <xf numFmtId="41" fontId="141" fillId="0" borderId="0" xfId="1782" quotePrefix="1" applyFont="1" applyAlignment="1">
      <alignment horizontal="left" indent="4"/>
    </xf>
    <xf numFmtId="41" fontId="139" fillId="82" borderId="0" xfId="1782" applyFont="1" applyFill="1" applyAlignment="1">
      <alignment horizontal="right"/>
    </xf>
    <xf numFmtId="41" fontId="139" fillId="82" borderId="0" xfId="1782" applyFont="1" applyFill="1"/>
    <xf numFmtId="10" fontId="139" fillId="82" borderId="0" xfId="3" applyNumberFormat="1" applyFont="1" applyFill="1"/>
    <xf numFmtId="41" fontId="139" fillId="0" borderId="0" xfId="1782" applyFont="1" applyFill="1" applyAlignment="1">
      <alignment horizontal="right"/>
    </xf>
    <xf numFmtId="0" fontId="139" fillId="0" borderId="0" xfId="1782" applyNumberFormat="1" applyFont="1"/>
    <xf numFmtId="0" fontId="142" fillId="0" borderId="0" xfId="1782" applyNumberFormat="1" applyFont="1" applyAlignment="1">
      <alignment horizontal="center"/>
    </xf>
    <xf numFmtId="0" fontId="142" fillId="0" borderId="0" xfId="1782" applyNumberFormat="1" applyFont="1" applyAlignment="1">
      <alignment horizontal="center" wrapText="1"/>
    </xf>
    <xf numFmtId="41" fontId="139" fillId="0" borderId="0" xfId="1782" applyFont="1"/>
    <xf numFmtId="165" fontId="142" fillId="0" borderId="0" xfId="1" applyNumberFormat="1" applyFont="1"/>
    <xf numFmtId="165" fontId="148" fillId="0" borderId="0" xfId="1" applyNumberFormat="1" applyFont="1"/>
    <xf numFmtId="0" fontId="139" fillId="0" borderId="0" xfId="1782" applyNumberFormat="1" applyFont="1" applyAlignment="1">
      <alignment horizontal="left" indent="2"/>
    </xf>
    <xf numFmtId="41" fontId="142" fillId="0" borderId="0" xfId="1782" applyFont="1" applyFill="1"/>
    <xf numFmtId="41" fontId="148" fillId="0" borderId="0" xfId="1782" applyFont="1"/>
    <xf numFmtId="41" fontId="139" fillId="0" borderId="0" xfId="1782" quotePrefix="1" applyFont="1" applyFill="1" applyAlignment="1">
      <alignment horizontal="left"/>
    </xf>
    <xf numFmtId="43" fontId="141" fillId="0" borderId="0" xfId="1" applyFont="1" applyAlignment="1">
      <alignment horizontal="left"/>
    </xf>
    <xf numFmtId="41" fontId="141" fillId="0" borderId="0" xfId="1782" applyFont="1" applyAlignment="1">
      <alignment horizontal="left"/>
    </xf>
    <xf numFmtId="41" fontId="141" fillId="0" borderId="0" xfId="1782" applyFont="1" applyFill="1"/>
    <xf numFmtId="41" fontId="139" fillId="0" borderId="0" xfId="1782" applyFont="1" applyAlignment="1">
      <alignment horizontal="left"/>
    </xf>
    <xf numFmtId="41" fontId="149" fillId="0" borderId="50" xfId="1782" applyFont="1" applyFill="1" applyBorder="1"/>
    <xf numFmtId="41" fontId="139" fillId="0" borderId="50" xfId="1782" applyFont="1" applyFill="1" applyBorder="1" applyAlignment="1">
      <alignment horizontal="center"/>
    </xf>
    <xf numFmtId="41" fontId="139" fillId="0" borderId="50" xfId="1782" applyFont="1" applyFill="1" applyBorder="1"/>
    <xf numFmtId="41" fontId="139" fillId="0" borderId="0" xfId="1782" applyFont="1" applyFill="1" applyAlignment="1">
      <alignment horizontal="center"/>
    </xf>
    <xf numFmtId="41" fontId="139" fillId="0" borderId="0" xfId="1782" quotePrefix="1" applyFont="1" applyFill="1" applyAlignment="1">
      <alignment horizontal="left" indent="1"/>
    </xf>
    <xf numFmtId="0" fontId="139" fillId="0" borderId="0" xfId="1782" applyNumberFormat="1" applyFont="1" applyFill="1"/>
    <xf numFmtId="41" fontId="142" fillId="0" borderId="0" xfId="1782" applyFont="1"/>
    <xf numFmtId="41" fontId="139" fillId="0" borderId="0" xfId="1782" applyFont="1" applyFill="1" applyAlignment="1">
      <alignment horizontal="left"/>
    </xf>
    <xf numFmtId="41" fontId="139" fillId="0" borderId="0" xfId="0" quotePrefix="1" applyNumberFormat="1" applyFont="1" applyFill="1" applyAlignment="1">
      <alignment horizontal="left"/>
    </xf>
    <xf numFmtId="41" fontId="139" fillId="0" borderId="27" xfId="1782" applyFont="1" applyFill="1" applyBorder="1"/>
    <xf numFmtId="41" fontId="141" fillId="0" borderId="27" xfId="1782" applyFont="1" applyFill="1" applyBorder="1"/>
    <xf numFmtId="179" fontId="139" fillId="0" borderId="0" xfId="1782" applyNumberFormat="1" applyFont="1"/>
    <xf numFmtId="41" fontId="139" fillId="0" borderId="0" xfId="1782" applyNumberFormat="1" applyFont="1"/>
    <xf numFmtId="198" fontId="139" fillId="0" borderId="0" xfId="1360" applyNumberFormat="1" applyFont="1" applyFill="1" applyBorder="1" applyProtection="1">
      <protection locked="0"/>
    </xf>
    <xf numFmtId="0" fontId="151" fillId="0" borderId="0" xfId="15133" applyFont="1"/>
    <xf numFmtId="0" fontId="150" fillId="0" borderId="0" xfId="15133" applyFont="1"/>
    <xf numFmtId="0" fontId="150" fillId="0" borderId="0" xfId="15133" applyFont="1" applyAlignment="1">
      <alignment horizontal="center"/>
    </xf>
    <xf numFmtId="0" fontId="150" fillId="0" borderId="0" xfId="15133" applyFont="1" applyAlignment="1"/>
    <xf numFmtId="0" fontId="150" fillId="0" borderId="0" xfId="0" applyFont="1" applyAlignment="1">
      <alignment horizontal="left"/>
    </xf>
    <xf numFmtId="0" fontId="152" fillId="0" borderId="0" xfId="0" applyFont="1" applyAlignment="1">
      <alignment horizontal="center"/>
    </xf>
    <xf numFmtId="0" fontId="152" fillId="0" borderId="0" xfId="0" applyFont="1"/>
    <xf numFmtId="0" fontId="153" fillId="0" borderId="0" xfId="15133" applyFont="1"/>
    <xf numFmtId="41" fontId="139" fillId="0" borderId="0" xfId="2" applyNumberFormat="1" applyFont="1" applyFill="1"/>
    <xf numFmtId="0" fontId="150" fillId="0" borderId="0" xfId="15133" applyFont="1" applyAlignment="1">
      <alignment horizontal="center"/>
    </xf>
    <xf numFmtId="43" fontId="139" fillId="0" borderId="50" xfId="1" applyFont="1" applyFill="1" applyBorder="1" applyAlignment="1">
      <alignment horizontal="left" indent="2"/>
    </xf>
    <xf numFmtId="41" fontId="139" fillId="0" borderId="2" xfId="1782" applyFont="1" applyFill="1" applyBorder="1" applyAlignment="1">
      <alignment horizontal="center"/>
    </xf>
    <xf numFmtId="43" fontId="139" fillId="0" borderId="0" xfId="0" applyNumberFormat="1" applyFont="1" applyFill="1"/>
    <xf numFmtId="170" fontId="139" fillId="0" borderId="0" xfId="1360" applyNumberFormat="1" applyFont="1" applyFill="1" applyBorder="1" applyProtection="1">
      <protection locked="0"/>
    </xf>
    <xf numFmtId="41" fontId="139" fillId="0" borderId="0" xfId="1782" quotePrefix="1" applyFont="1"/>
    <xf numFmtId="199" fontId="143" fillId="0" borderId="0" xfId="0" applyNumberFormat="1" applyFont="1" applyFill="1" applyBorder="1"/>
    <xf numFmtId="41" fontId="139" fillId="0" borderId="2" xfId="1782" applyFont="1" applyFill="1" applyBorder="1" applyAlignment="1">
      <alignment horizontal="center"/>
    </xf>
    <xf numFmtId="41" fontId="139" fillId="0" borderId="0" xfId="1782" applyFont="1" applyFill="1" applyBorder="1" applyAlignment="1">
      <alignment horizontal="center"/>
    </xf>
    <xf numFmtId="195" fontId="95" fillId="0" borderId="0" xfId="0" applyNumberFormat="1" applyFont="1" applyFill="1" applyBorder="1"/>
    <xf numFmtId="41" fontId="139" fillId="0" borderId="0" xfId="1782" applyFont="1" applyFill="1" applyBorder="1" applyAlignment="1">
      <alignment horizontal="center"/>
    </xf>
    <xf numFmtId="165" fontId="139" fillId="0" borderId="0" xfId="0" applyNumberFormat="1" applyFont="1" applyFill="1"/>
    <xf numFmtId="166" fontId="139" fillId="0" borderId="0" xfId="2" applyNumberFormat="1" applyFont="1" applyFill="1" applyBorder="1" applyProtection="1">
      <protection locked="0"/>
    </xf>
    <xf numFmtId="44" fontId="139" fillId="0" borderId="0" xfId="2" applyNumberFormat="1" applyFont="1" applyFill="1" applyBorder="1" applyProtection="1">
      <protection locked="0"/>
    </xf>
    <xf numFmtId="44" fontId="95" fillId="0" borderId="0" xfId="0" applyNumberFormat="1" applyFont="1" applyFill="1" applyBorder="1"/>
    <xf numFmtId="41" fontId="139" fillId="0" borderId="0" xfId="1782" applyFont="1" applyFill="1" applyBorder="1" applyAlignment="1">
      <alignment horizontal="center"/>
    </xf>
    <xf numFmtId="41" fontId="139" fillId="0" borderId="2" xfId="1782" applyFont="1" applyFill="1" applyBorder="1" applyAlignment="1">
      <alignment horizontal="center"/>
    </xf>
    <xf numFmtId="0" fontId="95" fillId="0" borderId="0" xfId="0" applyFont="1" applyFill="1" applyAlignment="1">
      <alignment horizontal="center"/>
    </xf>
    <xf numFmtId="44" fontId="142" fillId="0" borderId="0" xfId="2" applyFont="1"/>
    <xf numFmtId="170" fontId="139" fillId="0" borderId="2" xfId="2" applyNumberFormat="1" applyFont="1" applyBorder="1"/>
    <xf numFmtId="10" fontId="143" fillId="0" borderId="0" xfId="3" applyNumberFormat="1" applyFont="1" applyFill="1"/>
    <xf numFmtId="166" fontId="142" fillId="0" borderId="0" xfId="1360" applyNumberFormat="1" applyFont="1" applyFill="1" applyBorder="1" applyProtection="1">
      <protection locked="0"/>
    </xf>
    <xf numFmtId="166" fontId="142" fillId="0" borderId="0" xfId="2" applyNumberFormat="1" applyFont="1" applyFill="1" applyBorder="1"/>
    <xf numFmtId="41" fontId="142" fillId="0" borderId="0" xfId="1782" applyFont="1" applyFill="1" applyBorder="1"/>
    <xf numFmtId="41" fontId="139" fillId="0" borderId="0" xfId="1782" quotePrefix="1" applyFont="1" applyAlignment="1">
      <alignment horizontal="left" indent="1"/>
    </xf>
    <xf numFmtId="175" fontId="142" fillId="0" borderId="0" xfId="1782" applyNumberFormat="1" applyFont="1" applyFill="1" applyBorder="1"/>
    <xf numFmtId="170" fontId="19" fillId="0" borderId="0" xfId="0" applyNumberFormat="1" applyFont="1"/>
    <xf numFmtId="41" fontId="139" fillId="0" borderId="0" xfId="1782" applyFont="1" applyFill="1" applyBorder="1" applyAlignment="1">
      <alignment horizontal="center"/>
    </xf>
    <xf numFmtId="41" fontId="139" fillId="0" borderId="2" xfId="1782" applyFont="1" applyFill="1" applyBorder="1" applyAlignment="1">
      <alignment horizontal="center"/>
    </xf>
    <xf numFmtId="43" fontId="141" fillId="0" borderId="0" xfId="1" applyFont="1" applyFill="1" applyAlignment="1">
      <alignment horizontal="left"/>
    </xf>
    <xf numFmtId="41" fontId="141" fillId="0" borderId="0" xfId="1782" applyFont="1" applyFill="1" applyAlignment="1">
      <alignment horizontal="left"/>
    </xf>
    <xf numFmtId="37" fontId="139" fillId="0" borderId="0" xfId="0" applyNumberFormat="1" applyFont="1" applyFill="1"/>
    <xf numFmtId="37" fontId="139" fillId="0" borderId="0" xfId="0" quotePrefix="1" applyNumberFormat="1" applyFont="1" applyFill="1" applyAlignment="1">
      <alignment horizontal="left"/>
    </xf>
    <xf numFmtId="0" fontId="139" fillId="0" borderId="2" xfId="0" quotePrefix="1" applyFont="1" applyFill="1" applyBorder="1" applyAlignment="1">
      <alignment horizontal="left"/>
    </xf>
    <xf numFmtId="0" fontId="139" fillId="0" borderId="2" xfId="0" applyFont="1" applyFill="1" applyBorder="1"/>
    <xf numFmtId="165" fontId="139" fillId="0" borderId="0" xfId="1" applyNumberFormat="1" applyFont="1"/>
    <xf numFmtId="170" fontId="19" fillId="0" borderId="50" xfId="0" applyNumberFormat="1" applyFont="1" applyBorder="1"/>
    <xf numFmtId="170" fontId="139" fillId="0" borderId="0" xfId="1782" applyNumberFormat="1" applyFont="1"/>
    <xf numFmtId="166" fontId="142" fillId="0" borderId="0" xfId="2" applyNumberFormat="1" applyFont="1" applyFill="1" applyBorder="1" applyProtection="1">
      <protection locked="0"/>
    </xf>
    <xf numFmtId="196" fontId="139" fillId="0" borderId="2" xfId="1360" applyNumberFormat="1" applyFont="1" applyFill="1" applyBorder="1" applyProtection="1">
      <protection locked="0"/>
    </xf>
    <xf numFmtId="165" fontId="139" fillId="0" borderId="0" xfId="1" applyNumberFormat="1" applyFont="1" applyFill="1" applyBorder="1" applyProtection="1">
      <protection locked="0"/>
    </xf>
    <xf numFmtId="177" fontId="139" fillId="0" borderId="0" xfId="3" applyNumberFormat="1" applyFont="1" applyFill="1" applyBorder="1" applyAlignment="1">
      <alignment horizontal="center"/>
    </xf>
    <xf numFmtId="41" fontId="139" fillId="0" borderId="0" xfId="1782" applyNumberFormat="1" applyFont="1" applyFill="1" applyBorder="1"/>
    <xf numFmtId="41" fontId="139" fillId="0" borderId="0" xfId="1782" applyFont="1" applyFill="1" applyBorder="1" applyAlignment="1">
      <alignment horizontal="center"/>
    </xf>
    <xf numFmtId="41" fontId="139" fillId="0" borderId="2" xfId="1782" applyFont="1" applyFill="1" applyBorder="1" applyAlignment="1">
      <alignment horizontal="center"/>
    </xf>
    <xf numFmtId="41" fontId="139" fillId="0" borderId="0" xfId="1782" applyFont="1" applyFill="1" applyBorder="1" applyAlignment="1">
      <alignment horizontal="center"/>
    </xf>
    <xf numFmtId="41" fontId="139" fillId="0" borderId="2" xfId="1782" applyFont="1" applyFill="1" applyBorder="1" applyAlignment="1">
      <alignment horizontal="center"/>
    </xf>
    <xf numFmtId="41" fontId="139" fillId="0" borderId="0" xfId="1782" applyFont="1" applyFill="1" applyBorder="1" applyAlignment="1">
      <alignment horizontal="center"/>
    </xf>
    <xf numFmtId="41" fontId="139" fillId="0" borderId="2" xfId="1782" applyFont="1" applyFill="1" applyBorder="1" applyAlignment="1">
      <alignment horizontal="center"/>
    </xf>
    <xf numFmtId="43" fontId="139" fillId="0" borderId="0" xfId="1" applyNumberFormat="1" applyFont="1" applyFill="1"/>
    <xf numFmtId="0" fontId="1" fillId="0" borderId="0" xfId="0" applyFont="1"/>
    <xf numFmtId="171" fontId="139" fillId="0" borderId="0" xfId="4" quotePrefix="1" applyFont="1" applyBorder="1" applyAlignment="1">
      <alignment horizontal="center"/>
    </xf>
    <xf numFmtId="41" fontId="139" fillId="0" borderId="0" xfId="1782" applyFont="1" applyAlignment="1">
      <alignment horizontal="center"/>
    </xf>
    <xf numFmtId="41" fontId="139" fillId="0" borderId="2" xfId="1782" applyFont="1" applyBorder="1" applyAlignment="1">
      <alignment horizontal="center"/>
    </xf>
    <xf numFmtId="41" fontId="139" fillId="0" borderId="2" xfId="1782" quotePrefix="1" applyFont="1" applyBorder="1" applyAlignment="1">
      <alignment horizontal="center"/>
    </xf>
    <xf numFmtId="41" fontId="139" fillId="0" borderId="0" xfId="1782" quotePrefix="1" applyFont="1" applyAlignment="1">
      <alignment horizontal="center"/>
    </xf>
    <xf numFmtId="44" fontId="154" fillId="84" borderId="0" xfId="2" applyNumberFormat="1" applyFont="1" applyFill="1" applyBorder="1"/>
    <xf numFmtId="196" fontId="154" fillId="84" borderId="0" xfId="1360" applyNumberFormat="1" applyFont="1" applyFill="1" applyBorder="1" applyProtection="1">
      <protection locked="0"/>
    </xf>
    <xf numFmtId="164" fontId="154" fillId="84" borderId="0" xfId="1" applyNumberFormat="1" applyFont="1" applyFill="1" applyBorder="1" applyProtection="1">
      <protection locked="0"/>
    </xf>
    <xf numFmtId="166" fontId="154" fillId="84" borderId="0" xfId="2" applyNumberFormat="1" applyFont="1" applyFill="1" applyBorder="1" applyProtection="1">
      <protection locked="0"/>
    </xf>
    <xf numFmtId="44" fontId="154" fillId="84" borderId="0" xfId="2" applyFont="1" applyFill="1" applyBorder="1"/>
    <xf numFmtId="166" fontId="154" fillId="84" borderId="0" xfId="2" applyNumberFormat="1" applyFont="1" applyFill="1" applyBorder="1"/>
    <xf numFmtId="44" fontId="154" fillId="84" borderId="0" xfId="1360" applyNumberFormat="1" applyFont="1" applyFill="1" applyBorder="1" applyProtection="1">
      <protection locked="0"/>
    </xf>
    <xf numFmtId="44" fontId="154" fillId="84" borderId="0" xfId="2" applyFont="1" applyFill="1" applyBorder="1" applyProtection="1">
      <protection locked="0"/>
    </xf>
    <xf numFmtId="44" fontId="154" fillId="0" borderId="0" xfId="2" applyFont="1" applyFill="1" applyBorder="1" applyProtection="1">
      <protection locked="0"/>
    </xf>
    <xf numFmtId="197" fontId="154" fillId="84" borderId="0" xfId="2" applyNumberFormat="1" applyFont="1" applyFill="1" applyBorder="1"/>
    <xf numFmtId="200" fontId="154" fillId="84" borderId="0" xfId="3" applyNumberFormat="1" applyFont="1" applyFill="1" applyBorder="1" applyAlignment="1">
      <alignment horizontal="center"/>
    </xf>
    <xf numFmtId="41" fontId="154" fillId="84" borderId="0" xfId="1782" applyFont="1" applyFill="1"/>
    <xf numFmtId="165" fontId="154" fillId="84" borderId="0" xfId="1" applyNumberFormat="1" applyFont="1" applyFill="1"/>
    <xf numFmtId="165" fontId="155" fillId="84" borderId="0" xfId="1" applyNumberFormat="1" applyFont="1" applyFill="1"/>
    <xf numFmtId="41" fontId="156" fillId="84" borderId="0" xfId="1782" applyFont="1" applyFill="1"/>
    <xf numFmtId="166" fontId="154" fillId="0" borderId="0" xfId="2" applyNumberFormat="1" applyFont="1" applyFill="1" applyBorder="1" applyProtection="1">
      <protection locked="0"/>
    </xf>
    <xf numFmtId="0" fontId="157" fillId="84" borderId="0" xfId="0" applyFont="1" applyFill="1" applyBorder="1"/>
    <xf numFmtId="170" fontId="139" fillId="83" borderId="0" xfId="2" applyNumberFormat="1" applyFont="1" applyFill="1" applyAlignment="1">
      <alignment horizontal="right"/>
    </xf>
    <xf numFmtId="170" fontId="139" fillId="83" borderId="0" xfId="2" applyNumberFormat="1" applyFont="1" applyFill="1"/>
    <xf numFmtId="41" fontId="139" fillId="83" borderId="0" xfId="1782" applyFont="1" applyFill="1"/>
    <xf numFmtId="10" fontId="139" fillId="83" borderId="0" xfId="3" applyNumberFormat="1" applyFont="1" applyFill="1"/>
    <xf numFmtId="0" fontId="19" fillId="0" borderId="0" xfId="0" applyFont="1" applyAlignment="1">
      <alignment horizontal="right"/>
    </xf>
    <xf numFmtId="10" fontId="19" fillId="0" borderId="0" xfId="3" applyNumberFormat="1" applyFont="1" applyAlignment="1">
      <alignment horizontal="left"/>
    </xf>
    <xf numFmtId="44" fontId="159" fillId="83" borderId="0" xfId="2" applyFont="1" applyFill="1" applyBorder="1" applyProtection="1">
      <protection locked="0"/>
    </xf>
    <xf numFmtId="196" fontId="159" fillId="83" borderId="0" xfId="1360" applyNumberFormat="1" applyFont="1" applyFill="1" applyBorder="1" applyProtection="1">
      <protection locked="0"/>
    </xf>
    <xf numFmtId="197" fontId="159" fillId="83" borderId="0" xfId="1360" applyNumberFormat="1" applyFont="1" applyFill="1" applyBorder="1" applyProtection="1">
      <protection locked="0"/>
    </xf>
    <xf numFmtId="41" fontId="139" fillId="0" borderId="0" xfId="1782" applyFont="1" applyFill="1" applyBorder="1" applyAlignment="1">
      <alignment horizontal="center"/>
    </xf>
    <xf numFmtId="41" fontId="139" fillId="0" borderId="2" xfId="1782" applyFont="1" applyFill="1" applyBorder="1" applyAlignment="1">
      <alignment horizontal="center"/>
    </xf>
    <xf numFmtId="0" fontId="150" fillId="0" borderId="0" xfId="15133" applyFont="1" applyAlignment="1">
      <alignment horizontal="center"/>
    </xf>
    <xf numFmtId="0" fontId="158" fillId="0" borderId="0" xfId="0" applyFont="1" applyAlignment="1">
      <alignment horizontal="left" indent="9"/>
    </xf>
    <xf numFmtId="41" fontId="139" fillId="0" borderId="0" xfId="1782" applyFont="1" applyFill="1" applyBorder="1" applyAlignment="1">
      <alignment horizontal="center"/>
    </xf>
    <xf numFmtId="41" fontId="139" fillId="0" borderId="2" xfId="1782" applyFont="1" applyFill="1" applyBorder="1" applyAlignment="1">
      <alignment horizontal="center"/>
    </xf>
  </cellXfs>
  <cellStyles count="15153">
    <cellStyle name="_Row1" xfId="2114" xr:uid="{00000000-0005-0000-0000-000000000000}"/>
    <cellStyle name="_Row1 2" xfId="2115" xr:uid="{00000000-0005-0000-0000-000001000000}"/>
    <cellStyle name="=C:\WINNT\SYSTEM32\COMMAND.COM" xfId="2116" xr:uid="{00000000-0005-0000-0000-000002000000}"/>
    <cellStyle name="=C:\WINNT\SYSTEM32\COMMAND.COM 2" xfId="2117" xr:uid="{00000000-0005-0000-0000-000003000000}"/>
    <cellStyle name="=C:\WINNT\SYSTEM32\COMMAND.COM 2 2" xfId="2118" xr:uid="{00000000-0005-0000-0000-000004000000}"/>
    <cellStyle name="=C:\WINNT\SYSTEM32\COMMAND.COM 3" xfId="2119" xr:uid="{00000000-0005-0000-0000-000005000000}"/>
    <cellStyle name="=C:\WINNT35\SYSTEM32\COMMAND.COM" xfId="2120" xr:uid="{00000000-0005-0000-0000-000006000000}"/>
    <cellStyle name="20% - Accent1 10" xfId="14" xr:uid="{00000000-0005-0000-0000-000007000000}"/>
    <cellStyle name="20% - Accent1 10 2" xfId="2121" xr:uid="{00000000-0005-0000-0000-000008000000}"/>
    <cellStyle name="20% - Accent1 10 2 2" xfId="2122" xr:uid="{00000000-0005-0000-0000-000009000000}"/>
    <cellStyle name="20% - Accent1 10 3" xfId="2123" xr:uid="{00000000-0005-0000-0000-00000A000000}"/>
    <cellStyle name="20% - Accent1 10 4" xfId="2124" xr:uid="{00000000-0005-0000-0000-00000B000000}"/>
    <cellStyle name="20% - Accent1 11" xfId="15" xr:uid="{00000000-0005-0000-0000-00000C000000}"/>
    <cellStyle name="20% - Accent1 11 2" xfId="2125" xr:uid="{00000000-0005-0000-0000-00000D000000}"/>
    <cellStyle name="20% - Accent1 11 2 2" xfId="2126" xr:uid="{00000000-0005-0000-0000-00000E000000}"/>
    <cellStyle name="20% - Accent1 11 3" xfId="2127" xr:uid="{00000000-0005-0000-0000-00000F000000}"/>
    <cellStyle name="20% - Accent1 11 4" xfId="2128" xr:uid="{00000000-0005-0000-0000-000010000000}"/>
    <cellStyle name="20% - Accent1 12" xfId="16" xr:uid="{00000000-0005-0000-0000-000011000000}"/>
    <cellStyle name="20% - Accent1 12 2" xfId="2129" xr:uid="{00000000-0005-0000-0000-000012000000}"/>
    <cellStyle name="20% - Accent1 12 3" xfId="2130" xr:uid="{00000000-0005-0000-0000-000013000000}"/>
    <cellStyle name="20% - Accent1 13" xfId="17" xr:uid="{00000000-0005-0000-0000-000014000000}"/>
    <cellStyle name="20% - Accent1 13 2" xfId="2131" xr:uid="{00000000-0005-0000-0000-000015000000}"/>
    <cellStyle name="20% - Accent1 14" xfId="18" xr:uid="{00000000-0005-0000-0000-000016000000}"/>
    <cellStyle name="20% - Accent1 15" xfId="19" xr:uid="{00000000-0005-0000-0000-000017000000}"/>
    <cellStyle name="20% - Accent1 15 2" xfId="20" xr:uid="{00000000-0005-0000-0000-000018000000}"/>
    <cellStyle name="20% - Accent1 15 3" xfId="21" xr:uid="{00000000-0005-0000-0000-000019000000}"/>
    <cellStyle name="20% - Accent1 15 4" xfId="22" xr:uid="{00000000-0005-0000-0000-00001A000000}"/>
    <cellStyle name="20% - Accent1 15 5" xfId="23" xr:uid="{00000000-0005-0000-0000-00001B000000}"/>
    <cellStyle name="20% - Accent1 16" xfId="24" xr:uid="{00000000-0005-0000-0000-00001C000000}"/>
    <cellStyle name="20% - Accent1 16 2" xfId="25" xr:uid="{00000000-0005-0000-0000-00001D000000}"/>
    <cellStyle name="20% - Accent1 16 3" xfId="26" xr:uid="{00000000-0005-0000-0000-00001E000000}"/>
    <cellStyle name="20% - Accent1 16 4" xfId="27" xr:uid="{00000000-0005-0000-0000-00001F000000}"/>
    <cellStyle name="20% - Accent1 16 5" xfId="28" xr:uid="{00000000-0005-0000-0000-000020000000}"/>
    <cellStyle name="20% - Accent1 17" xfId="29" xr:uid="{00000000-0005-0000-0000-000021000000}"/>
    <cellStyle name="20% - Accent1 17 2" xfId="30" xr:uid="{00000000-0005-0000-0000-000022000000}"/>
    <cellStyle name="20% - Accent1 17 3" xfId="31" xr:uid="{00000000-0005-0000-0000-000023000000}"/>
    <cellStyle name="20% - Accent1 17 4" xfId="32" xr:uid="{00000000-0005-0000-0000-000024000000}"/>
    <cellStyle name="20% - Accent1 17 5" xfId="33" xr:uid="{00000000-0005-0000-0000-000025000000}"/>
    <cellStyle name="20% - Accent1 18" xfId="34" xr:uid="{00000000-0005-0000-0000-000026000000}"/>
    <cellStyle name="20% - Accent1 19" xfId="35" xr:uid="{00000000-0005-0000-0000-000027000000}"/>
    <cellStyle name="20% - Accent1 2" xfId="36" xr:uid="{00000000-0005-0000-0000-000028000000}"/>
    <cellStyle name="20% - Accent1 2 2" xfId="37" xr:uid="{00000000-0005-0000-0000-000029000000}"/>
    <cellStyle name="20% - Accent1 2 2 2" xfId="38" xr:uid="{00000000-0005-0000-0000-00002A000000}"/>
    <cellStyle name="20% - Accent1 2 2 2 2" xfId="39" xr:uid="{00000000-0005-0000-0000-00002B000000}"/>
    <cellStyle name="20% - Accent1 2 2 2 2 2" xfId="2132" xr:uid="{00000000-0005-0000-0000-00002C000000}"/>
    <cellStyle name="20% - Accent1 2 2 2 2 2 2" xfId="2133" xr:uid="{00000000-0005-0000-0000-00002D000000}"/>
    <cellStyle name="20% - Accent1 2 2 2 2 2 2 2" xfId="2134" xr:uid="{00000000-0005-0000-0000-00002E000000}"/>
    <cellStyle name="20% - Accent1 2 2 2 2 2 3" xfId="2135" xr:uid="{00000000-0005-0000-0000-00002F000000}"/>
    <cellStyle name="20% - Accent1 2 2 2 2 3" xfId="2136" xr:uid="{00000000-0005-0000-0000-000030000000}"/>
    <cellStyle name="20% - Accent1 2 2 2 2 3 2" xfId="2137" xr:uid="{00000000-0005-0000-0000-000031000000}"/>
    <cellStyle name="20% - Accent1 2 2 2 2 4" xfId="2138" xr:uid="{00000000-0005-0000-0000-000032000000}"/>
    <cellStyle name="20% - Accent1 2 2 2 2 5" xfId="2139" xr:uid="{00000000-0005-0000-0000-000033000000}"/>
    <cellStyle name="20% - Accent1 2 2 2 3" xfId="40" xr:uid="{00000000-0005-0000-0000-000034000000}"/>
    <cellStyle name="20% - Accent1 2 2 2 3 2" xfId="2140" xr:uid="{00000000-0005-0000-0000-000035000000}"/>
    <cellStyle name="20% - Accent1 2 2 2 3 2 2" xfId="2141" xr:uid="{00000000-0005-0000-0000-000036000000}"/>
    <cellStyle name="20% - Accent1 2 2 2 3 3" xfId="2142" xr:uid="{00000000-0005-0000-0000-000037000000}"/>
    <cellStyle name="20% - Accent1 2 2 2 4" xfId="41" xr:uid="{00000000-0005-0000-0000-000038000000}"/>
    <cellStyle name="20% - Accent1 2 2 2 4 2" xfId="2143" xr:uid="{00000000-0005-0000-0000-000039000000}"/>
    <cellStyle name="20% - Accent1 2 2 2 5" xfId="42" xr:uid="{00000000-0005-0000-0000-00003A000000}"/>
    <cellStyle name="20% - Accent1 2 2 2 6" xfId="2144" xr:uid="{00000000-0005-0000-0000-00003B000000}"/>
    <cellStyle name="20% - Accent1 2 2 3" xfId="43" xr:uid="{00000000-0005-0000-0000-00003C000000}"/>
    <cellStyle name="20% - Accent1 2 2 3 2" xfId="2145" xr:uid="{00000000-0005-0000-0000-00003D000000}"/>
    <cellStyle name="20% - Accent1 2 2 3 2 2" xfId="2146" xr:uid="{00000000-0005-0000-0000-00003E000000}"/>
    <cellStyle name="20% - Accent1 2 2 3 2 2 2" xfId="2147" xr:uid="{00000000-0005-0000-0000-00003F000000}"/>
    <cellStyle name="20% - Accent1 2 2 3 2 3" xfId="2148" xr:uid="{00000000-0005-0000-0000-000040000000}"/>
    <cellStyle name="20% - Accent1 2 2 3 3" xfId="2149" xr:uid="{00000000-0005-0000-0000-000041000000}"/>
    <cellStyle name="20% - Accent1 2 2 3 3 2" xfId="2150" xr:uid="{00000000-0005-0000-0000-000042000000}"/>
    <cellStyle name="20% - Accent1 2 2 3 4" xfId="2151" xr:uid="{00000000-0005-0000-0000-000043000000}"/>
    <cellStyle name="20% - Accent1 2 2 3 5" xfId="2152" xr:uid="{00000000-0005-0000-0000-000044000000}"/>
    <cellStyle name="20% - Accent1 2 2 4" xfId="44" xr:uid="{00000000-0005-0000-0000-000045000000}"/>
    <cellStyle name="20% - Accent1 2 2 4 2" xfId="2153" xr:uid="{00000000-0005-0000-0000-000046000000}"/>
    <cellStyle name="20% - Accent1 2 2 4 2 2" xfId="2154" xr:uid="{00000000-0005-0000-0000-000047000000}"/>
    <cellStyle name="20% - Accent1 2 2 4 3" xfId="2155" xr:uid="{00000000-0005-0000-0000-000048000000}"/>
    <cellStyle name="20% - Accent1 2 2 5" xfId="45" xr:uid="{00000000-0005-0000-0000-000049000000}"/>
    <cellStyle name="20% - Accent1 2 2 5 2" xfId="2156" xr:uid="{00000000-0005-0000-0000-00004A000000}"/>
    <cellStyle name="20% - Accent1 2 2 6" xfId="2157" xr:uid="{00000000-0005-0000-0000-00004B000000}"/>
    <cellStyle name="20% - Accent1 2 2 7" xfId="2158" xr:uid="{00000000-0005-0000-0000-00004C000000}"/>
    <cellStyle name="20% - Accent1 2 3" xfId="46" xr:uid="{00000000-0005-0000-0000-00004D000000}"/>
    <cellStyle name="20% - Accent1 2 3 2" xfId="2159" xr:uid="{00000000-0005-0000-0000-00004E000000}"/>
    <cellStyle name="20% - Accent1 2 3 2 2" xfId="2160" xr:uid="{00000000-0005-0000-0000-00004F000000}"/>
    <cellStyle name="20% - Accent1 2 3 2 2 2" xfId="2161" xr:uid="{00000000-0005-0000-0000-000050000000}"/>
    <cellStyle name="20% - Accent1 2 3 2 2 2 2" xfId="2162" xr:uid="{00000000-0005-0000-0000-000051000000}"/>
    <cellStyle name="20% - Accent1 2 3 2 2 3" xfId="2163" xr:uid="{00000000-0005-0000-0000-000052000000}"/>
    <cellStyle name="20% - Accent1 2 3 2 3" xfId="2164" xr:uid="{00000000-0005-0000-0000-000053000000}"/>
    <cellStyle name="20% - Accent1 2 3 2 3 2" xfId="2165" xr:uid="{00000000-0005-0000-0000-000054000000}"/>
    <cellStyle name="20% - Accent1 2 3 2 4" xfId="2166" xr:uid="{00000000-0005-0000-0000-000055000000}"/>
    <cellStyle name="20% - Accent1 2 3 3" xfId="2167" xr:uid="{00000000-0005-0000-0000-000056000000}"/>
    <cellStyle name="20% - Accent1 2 3 3 2" xfId="2168" xr:uid="{00000000-0005-0000-0000-000057000000}"/>
    <cellStyle name="20% - Accent1 2 3 3 2 2" xfId="2169" xr:uid="{00000000-0005-0000-0000-000058000000}"/>
    <cellStyle name="20% - Accent1 2 3 3 3" xfId="2170" xr:uid="{00000000-0005-0000-0000-000059000000}"/>
    <cellStyle name="20% - Accent1 2 3 4" xfId="2171" xr:uid="{00000000-0005-0000-0000-00005A000000}"/>
    <cellStyle name="20% - Accent1 2 3 4 2" xfId="2172" xr:uid="{00000000-0005-0000-0000-00005B000000}"/>
    <cellStyle name="20% - Accent1 2 3 5" xfId="2173" xr:uid="{00000000-0005-0000-0000-00005C000000}"/>
    <cellStyle name="20% - Accent1 2 3 6" xfId="2174" xr:uid="{00000000-0005-0000-0000-00005D000000}"/>
    <cellStyle name="20% - Accent1 2 4" xfId="47" xr:uid="{00000000-0005-0000-0000-00005E000000}"/>
    <cellStyle name="20% - Accent1 2 4 2" xfId="2175" xr:uid="{00000000-0005-0000-0000-00005F000000}"/>
    <cellStyle name="20% - Accent1 2 4 2 2" xfId="2176" xr:uid="{00000000-0005-0000-0000-000060000000}"/>
    <cellStyle name="20% - Accent1 2 4 2 2 2" xfId="2177" xr:uid="{00000000-0005-0000-0000-000061000000}"/>
    <cellStyle name="20% - Accent1 2 4 2 3" xfId="2178" xr:uid="{00000000-0005-0000-0000-000062000000}"/>
    <cellStyle name="20% - Accent1 2 4 3" xfId="2179" xr:uid="{00000000-0005-0000-0000-000063000000}"/>
    <cellStyle name="20% - Accent1 2 4 3 2" xfId="2180" xr:uid="{00000000-0005-0000-0000-000064000000}"/>
    <cellStyle name="20% - Accent1 2 4 4" xfId="2181" xr:uid="{00000000-0005-0000-0000-000065000000}"/>
    <cellStyle name="20% - Accent1 2 4 5" xfId="2182" xr:uid="{00000000-0005-0000-0000-000066000000}"/>
    <cellStyle name="20% - Accent1 2 5" xfId="48" xr:uid="{00000000-0005-0000-0000-000067000000}"/>
    <cellStyle name="20% - Accent1 2 5 2" xfId="2183" xr:uid="{00000000-0005-0000-0000-000068000000}"/>
    <cellStyle name="20% - Accent1 2 5 2 2" xfId="2184" xr:uid="{00000000-0005-0000-0000-000069000000}"/>
    <cellStyle name="20% - Accent1 2 5 3" xfId="2185" xr:uid="{00000000-0005-0000-0000-00006A000000}"/>
    <cellStyle name="20% - Accent1 2 5 4" xfId="2186" xr:uid="{00000000-0005-0000-0000-00006B000000}"/>
    <cellStyle name="20% - Accent1 2 6" xfId="49" xr:uid="{00000000-0005-0000-0000-00006C000000}"/>
    <cellStyle name="20% - Accent1 2 6 2" xfId="2187" xr:uid="{00000000-0005-0000-0000-00006D000000}"/>
    <cellStyle name="20% - Accent1 2 6 3" xfId="2188" xr:uid="{00000000-0005-0000-0000-00006E000000}"/>
    <cellStyle name="20% - Accent1 2 7" xfId="50" xr:uid="{00000000-0005-0000-0000-00006F000000}"/>
    <cellStyle name="20% - Accent1 2 8" xfId="51" xr:uid="{00000000-0005-0000-0000-000070000000}"/>
    <cellStyle name="20% - Accent1 2 9" xfId="52" xr:uid="{00000000-0005-0000-0000-000071000000}"/>
    <cellStyle name="20% - Accent1 20" xfId="53" xr:uid="{00000000-0005-0000-0000-000072000000}"/>
    <cellStyle name="20% - Accent1 21" xfId="54" xr:uid="{00000000-0005-0000-0000-000073000000}"/>
    <cellStyle name="20% - Accent1 22" xfId="55" xr:uid="{00000000-0005-0000-0000-000074000000}"/>
    <cellStyle name="20% - Accent1 23" xfId="56" xr:uid="{00000000-0005-0000-0000-000075000000}"/>
    <cellStyle name="20% - Accent1 24" xfId="57" xr:uid="{00000000-0005-0000-0000-000076000000}"/>
    <cellStyle name="20% - Accent1 25" xfId="58" xr:uid="{00000000-0005-0000-0000-000077000000}"/>
    <cellStyle name="20% - Accent1 26" xfId="59" xr:uid="{00000000-0005-0000-0000-000078000000}"/>
    <cellStyle name="20% - Accent1 27" xfId="60" xr:uid="{00000000-0005-0000-0000-000079000000}"/>
    <cellStyle name="20% - Accent1 28" xfId="61" xr:uid="{00000000-0005-0000-0000-00007A000000}"/>
    <cellStyle name="20% - Accent1 29" xfId="62" xr:uid="{00000000-0005-0000-0000-00007B000000}"/>
    <cellStyle name="20% - Accent1 3" xfId="63" xr:uid="{00000000-0005-0000-0000-00007C000000}"/>
    <cellStyle name="20% - Accent1 3 2" xfId="2189" xr:uid="{00000000-0005-0000-0000-00007D000000}"/>
    <cellStyle name="20% - Accent1 3 2 2" xfId="2190" xr:uid="{00000000-0005-0000-0000-00007E000000}"/>
    <cellStyle name="20% - Accent1 3 2 2 2" xfId="2191" xr:uid="{00000000-0005-0000-0000-00007F000000}"/>
    <cellStyle name="20% - Accent1 3 2 2 2 2" xfId="2192" xr:uid="{00000000-0005-0000-0000-000080000000}"/>
    <cellStyle name="20% - Accent1 3 2 2 2 2 2" xfId="2193" xr:uid="{00000000-0005-0000-0000-000081000000}"/>
    <cellStyle name="20% - Accent1 3 2 2 2 2 2 2" xfId="2194" xr:uid="{00000000-0005-0000-0000-000082000000}"/>
    <cellStyle name="20% - Accent1 3 2 2 2 2 3" xfId="2195" xr:uid="{00000000-0005-0000-0000-000083000000}"/>
    <cellStyle name="20% - Accent1 3 2 2 2 3" xfId="2196" xr:uid="{00000000-0005-0000-0000-000084000000}"/>
    <cellStyle name="20% - Accent1 3 2 2 2 3 2" xfId="2197" xr:uid="{00000000-0005-0000-0000-000085000000}"/>
    <cellStyle name="20% - Accent1 3 2 2 2 4" xfId="2198" xr:uid="{00000000-0005-0000-0000-000086000000}"/>
    <cellStyle name="20% - Accent1 3 2 2 3" xfId="2199" xr:uid="{00000000-0005-0000-0000-000087000000}"/>
    <cellStyle name="20% - Accent1 3 2 2 3 2" xfId="2200" xr:uid="{00000000-0005-0000-0000-000088000000}"/>
    <cellStyle name="20% - Accent1 3 2 2 3 2 2" xfId="2201" xr:uid="{00000000-0005-0000-0000-000089000000}"/>
    <cellStyle name="20% - Accent1 3 2 2 3 3" xfId="2202" xr:uid="{00000000-0005-0000-0000-00008A000000}"/>
    <cellStyle name="20% - Accent1 3 2 2 4" xfId="2203" xr:uid="{00000000-0005-0000-0000-00008B000000}"/>
    <cellStyle name="20% - Accent1 3 2 2 4 2" xfId="2204" xr:uid="{00000000-0005-0000-0000-00008C000000}"/>
    <cellStyle name="20% - Accent1 3 2 2 5" xfId="2205" xr:uid="{00000000-0005-0000-0000-00008D000000}"/>
    <cellStyle name="20% - Accent1 3 2 2 6" xfId="2206" xr:uid="{00000000-0005-0000-0000-00008E000000}"/>
    <cellStyle name="20% - Accent1 3 2 3" xfId="2207" xr:uid="{00000000-0005-0000-0000-00008F000000}"/>
    <cellStyle name="20% - Accent1 3 2 3 2" xfId="2208" xr:uid="{00000000-0005-0000-0000-000090000000}"/>
    <cellStyle name="20% - Accent1 3 2 3 2 2" xfId="2209" xr:uid="{00000000-0005-0000-0000-000091000000}"/>
    <cellStyle name="20% - Accent1 3 2 3 2 2 2" xfId="2210" xr:uid="{00000000-0005-0000-0000-000092000000}"/>
    <cellStyle name="20% - Accent1 3 2 3 2 3" xfId="2211" xr:uid="{00000000-0005-0000-0000-000093000000}"/>
    <cellStyle name="20% - Accent1 3 2 3 3" xfId="2212" xr:uid="{00000000-0005-0000-0000-000094000000}"/>
    <cellStyle name="20% - Accent1 3 2 3 3 2" xfId="2213" xr:uid="{00000000-0005-0000-0000-000095000000}"/>
    <cellStyle name="20% - Accent1 3 2 3 4" xfId="2214" xr:uid="{00000000-0005-0000-0000-000096000000}"/>
    <cellStyle name="20% - Accent1 3 2 4" xfId="2215" xr:uid="{00000000-0005-0000-0000-000097000000}"/>
    <cellStyle name="20% - Accent1 3 2 4 2" xfId="2216" xr:uid="{00000000-0005-0000-0000-000098000000}"/>
    <cellStyle name="20% - Accent1 3 2 4 2 2" xfId="2217" xr:uid="{00000000-0005-0000-0000-000099000000}"/>
    <cellStyle name="20% - Accent1 3 2 4 3" xfId="2218" xr:uid="{00000000-0005-0000-0000-00009A000000}"/>
    <cellStyle name="20% - Accent1 3 2 5" xfId="2219" xr:uid="{00000000-0005-0000-0000-00009B000000}"/>
    <cellStyle name="20% - Accent1 3 2 5 2" xfId="2220" xr:uid="{00000000-0005-0000-0000-00009C000000}"/>
    <cellStyle name="20% - Accent1 3 2 6" xfId="2221" xr:uid="{00000000-0005-0000-0000-00009D000000}"/>
    <cellStyle name="20% - Accent1 3 2 7" xfId="2222" xr:uid="{00000000-0005-0000-0000-00009E000000}"/>
    <cellStyle name="20% - Accent1 3 3" xfId="2223" xr:uid="{00000000-0005-0000-0000-00009F000000}"/>
    <cellStyle name="20% - Accent1 3 3 2" xfId="2224" xr:uid="{00000000-0005-0000-0000-0000A0000000}"/>
    <cellStyle name="20% - Accent1 3 3 2 2" xfId="2225" xr:uid="{00000000-0005-0000-0000-0000A1000000}"/>
    <cellStyle name="20% - Accent1 3 3 2 2 2" xfId="2226" xr:uid="{00000000-0005-0000-0000-0000A2000000}"/>
    <cellStyle name="20% - Accent1 3 3 2 2 2 2" xfId="2227" xr:uid="{00000000-0005-0000-0000-0000A3000000}"/>
    <cellStyle name="20% - Accent1 3 3 2 2 3" xfId="2228" xr:uid="{00000000-0005-0000-0000-0000A4000000}"/>
    <cellStyle name="20% - Accent1 3 3 2 3" xfId="2229" xr:uid="{00000000-0005-0000-0000-0000A5000000}"/>
    <cellStyle name="20% - Accent1 3 3 2 3 2" xfId="2230" xr:uid="{00000000-0005-0000-0000-0000A6000000}"/>
    <cellStyle name="20% - Accent1 3 3 2 4" xfId="2231" xr:uid="{00000000-0005-0000-0000-0000A7000000}"/>
    <cellStyle name="20% - Accent1 3 3 3" xfId="2232" xr:uid="{00000000-0005-0000-0000-0000A8000000}"/>
    <cellStyle name="20% - Accent1 3 3 3 2" xfId="2233" xr:uid="{00000000-0005-0000-0000-0000A9000000}"/>
    <cellStyle name="20% - Accent1 3 3 3 2 2" xfId="2234" xr:uid="{00000000-0005-0000-0000-0000AA000000}"/>
    <cellStyle name="20% - Accent1 3 3 3 3" xfId="2235" xr:uid="{00000000-0005-0000-0000-0000AB000000}"/>
    <cellStyle name="20% - Accent1 3 3 4" xfId="2236" xr:uid="{00000000-0005-0000-0000-0000AC000000}"/>
    <cellStyle name="20% - Accent1 3 3 4 2" xfId="2237" xr:uid="{00000000-0005-0000-0000-0000AD000000}"/>
    <cellStyle name="20% - Accent1 3 3 5" xfId="2238" xr:uid="{00000000-0005-0000-0000-0000AE000000}"/>
    <cellStyle name="20% - Accent1 3 3 6" xfId="2239" xr:uid="{00000000-0005-0000-0000-0000AF000000}"/>
    <cellStyle name="20% - Accent1 3 4" xfId="2240" xr:uid="{00000000-0005-0000-0000-0000B0000000}"/>
    <cellStyle name="20% - Accent1 3 4 2" xfId="2241" xr:uid="{00000000-0005-0000-0000-0000B1000000}"/>
    <cellStyle name="20% - Accent1 3 4 2 2" xfId="2242" xr:uid="{00000000-0005-0000-0000-0000B2000000}"/>
    <cellStyle name="20% - Accent1 3 4 2 2 2" xfId="2243" xr:uid="{00000000-0005-0000-0000-0000B3000000}"/>
    <cellStyle name="20% - Accent1 3 4 2 3" xfId="2244" xr:uid="{00000000-0005-0000-0000-0000B4000000}"/>
    <cellStyle name="20% - Accent1 3 4 3" xfId="2245" xr:uid="{00000000-0005-0000-0000-0000B5000000}"/>
    <cellStyle name="20% - Accent1 3 4 3 2" xfId="2246" xr:uid="{00000000-0005-0000-0000-0000B6000000}"/>
    <cellStyle name="20% - Accent1 3 4 4" xfId="2247" xr:uid="{00000000-0005-0000-0000-0000B7000000}"/>
    <cellStyle name="20% - Accent1 3 4 5" xfId="2248" xr:uid="{00000000-0005-0000-0000-0000B8000000}"/>
    <cellStyle name="20% - Accent1 3 5" xfId="2249" xr:uid="{00000000-0005-0000-0000-0000B9000000}"/>
    <cellStyle name="20% - Accent1 3 5 2" xfId="2250" xr:uid="{00000000-0005-0000-0000-0000BA000000}"/>
    <cellStyle name="20% - Accent1 3 5 2 2" xfId="2251" xr:uid="{00000000-0005-0000-0000-0000BB000000}"/>
    <cellStyle name="20% - Accent1 3 5 3" xfId="2252" xr:uid="{00000000-0005-0000-0000-0000BC000000}"/>
    <cellStyle name="20% - Accent1 3 6" xfId="2253" xr:uid="{00000000-0005-0000-0000-0000BD000000}"/>
    <cellStyle name="20% - Accent1 3 6 2" xfId="2254" xr:uid="{00000000-0005-0000-0000-0000BE000000}"/>
    <cellStyle name="20% - Accent1 3 7" xfId="2255" xr:uid="{00000000-0005-0000-0000-0000BF000000}"/>
    <cellStyle name="20% - Accent1 3 8" xfId="2256" xr:uid="{00000000-0005-0000-0000-0000C0000000}"/>
    <cellStyle name="20% - Accent1 3 9" xfId="2257" xr:uid="{00000000-0005-0000-0000-0000C1000000}"/>
    <cellStyle name="20% - Accent1 30" xfId="64" xr:uid="{00000000-0005-0000-0000-0000C2000000}"/>
    <cellStyle name="20% - Accent1 31" xfId="65" xr:uid="{00000000-0005-0000-0000-0000C3000000}"/>
    <cellStyle name="20% - Accent1 32" xfId="66" xr:uid="{00000000-0005-0000-0000-0000C4000000}"/>
    <cellStyle name="20% - Accent1 33" xfId="67" xr:uid="{00000000-0005-0000-0000-0000C5000000}"/>
    <cellStyle name="20% - Accent1 34" xfId="68" xr:uid="{00000000-0005-0000-0000-0000C6000000}"/>
    <cellStyle name="20% - Accent1 35" xfId="69" xr:uid="{00000000-0005-0000-0000-0000C7000000}"/>
    <cellStyle name="20% - Accent1 4" xfId="70" xr:uid="{00000000-0005-0000-0000-0000C8000000}"/>
    <cellStyle name="20% - Accent1 4 2" xfId="2258" xr:uid="{00000000-0005-0000-0000-0000C9000000}"/>
    <cellStyle name="20% - Accent1 4 2 2" xfId="2259" xr:uid="{00000000-0005-0000-0000-0000CA000000}"/>
    <cellStyle name="20% - Accent1 4 2 2 2" xfId="2260" xr:uid="{00000000-0005-0000-0000-0000CB000000}"/>
    <cellStyle name="20% - Accent1 4 2 2 2 2" xfId="2261" xr:uid="{00000000-0005-0000-0000-0000CC000000}"/>
    <cellStyle name="20% - Accent1 4 2 2 2 2 2" xfId="2262" xr:uid="{00000000-0005-0000-0000-0000CD000000}"/>
    <cellStyle name="20% - Accent1 4 2 2 2 3" xfId="2263" xr:uid="{00000000-0005-0000-0000-0000CE000000}"/>
    <cellStyle name="20% - Accent1 4 2 2 3" xfId="2264" xr:uid="{00000000-0005-0000-0000-0000CF000000}"/>
    <cellStyle name="20% - Accent1 4 2 2 3 2" xfId="2265" xr:uid="{00000000-0005-0000-0000-0000D0000000}"/>
    <cellStyle name="20% - Accent1 4 2 2 4" xfId="2266" xr:uid="{00000000-0005-0000-0000-0000D1000000}"/>
    <cellStyle name="20% - Accent1 4 2 3" xfId="2267" xr:uid="{00000000-0005-0000-0000-0000D2000000}"/>
    <cellStyle name="20% - Accent1 4 2 3 2" xfId="2268" xr:uid="{00000000-0005-0000-0000-0000D3000000}"/>
    <cellStyle name="20% - Accent1 4 2 3 2 2" xfId="2269" xr:uid="{00000000-0005-0000-0000-0000D4000000}"/>
    <cellStyle name="20% - Accent1 4 2 3 3" xfId="2270" xr:uid="{00000000-0005-0000-0000-0000D5000000}"/>
    <cellStyle name="20% - Accent1 4 2 4" xfId="2271" xr:uid="{00000000-0005-0000-0000-0000D6000000}"/>
    <cellStyle name="20% - Accent1 4 2 4 2" xfId="2272" xr:uid="{00000000-0005-0000-0000-0000D7000000}"/>
    <cellStyle name="20% - Accent1 4 2 5" xfId="2273" xr:uid="{00000000-0005-0000-0000-0000D8000000}"/>
    <cellStyle name="20% - Accent1 4 2 6" xfId="2274" xr:uid="{00000000-0005-0000-0000-0000D9000000}"/>
    <cellStyle name="20% - Accent1 4 3" xfId="2275" xr:uid="{00000000-0005-0000-0000-0000DA000000}"/>
    <cellStyle name="20% - Accent1 4 3 2" xfId="2276" xr:uid="{00000000-0005-0000-0000-0000DB000000}"/>
    <cellStyle name="20% - Accent1 4 3 2 2" xfId="2277" xr:uid="{00000000-0005-0000-0000-0000DC000000}"/>
    <cellStyle name="20% - Accent1 4 3 2 2 2" xfId="2278" xr:uid="{00000000-0005-0000-0000-0000DD000000}"/>
    <cellStyle name="20% - Accent1 4 3 2 3" xfId="2279" xr:uid="{00000000-0005-0000-0000-0000DE000000}"/>
    <cellStyle name="20% - Accent1 4 3 3" xfId="2280" xr:uid="{00000000-0005-0000-0000-0000DF000000}"/>
    <cellStyle name="20% - Accent1 4 3 3 2" xfId="2281" xr:uid="{00000000-0005-0000-0000-0000E0000000}"/>
    <cellStyle name="20% - Accent1 4 3 4" xfId="2282" xr:uid="{00000000-0005-0000-0000-0000E1000000}"/>
    <cellStyle name="20% - Accent1 4 3 5" xfId="2283" xr:uid="{00000000-0005-0000-0000-0000E2000000}"/>
    <cellStyle name="20% - Accent1 4 4" xfId="2284" xr:uid="{00000000-0005-0000-0000-0000E3000000}"/>
    <cellStyle name="20% - Accent1 4 4 2" xfId="2285" xr:uid="{00000000-0005-0000-0000-0000E4000000}"/>
    <cellStyle name="20% - Accent1 4 4 2 2" xfId="2286" xr:uid="{00000000-0005-0000-0000-0000E5000000}"/>
    <cellStyle name="20% - Accent1 4 4 3" xfId="2287" xr:uid="{00000000-0005-0000-0000-0000E6000000}"/>
    <cellStyle name="20% - Accent1 4 5" xfId="2288" xr:uid="{00000000-0005-0000-0000-0000E7000000}"/>
    <cellStyle name="20% - Accent1 4 5 2" xfId="2289" xr:uid="{00000000-0005-0000-0000-0000E8000000}"/>
    <cellStyle name="20% - Accent1 4 6" xfId="2290" xr:uid="{00000000-0005-0000-0000-0000E9000000}"/>
    <cellStyle name="20% - Accent1 4 7" xfId="2291" xr:uid="{00000000-0005-0000-0000-0000EA000000}"/>
    <cellStyle name="20% - Accent1 5" xfId="71" xr:uid="{00000000-0005-0000-0000-0000EB000000}"/>
    <cellStyle name="20% - Accent1 5 2" xfId="2292" xr:uid="{00000000-0005-0000-0000-0000EC000000}"/>
    <cellStyle name="20% - Accent1 5 2 2" xfId="2293" xr:uid="{00000000-0005-0000-0000-0000ED000000}"/>
    <cellStyle name="20% - Accent1 5 2 2 2" xfId="2294" xr:uid="{00000000-0005-0000-0000-0000EE000000}"/>
    <cellStyle name="20% - Accent1 5 2 2 2 2" xfId="2295" xr:uid="{00000000-0005-0000-0000-0000EF000000}"/>
    <cellStyle name="20% - Accent1 5 2 2 3" xfId="2296" xr:uid="{00000000-0005-0000-0000-0000F0000000}"/>
    <cellStyle name="20% - Accent1 5 2 3" xfId="2297" xr:uid="{00000000-0005-0000-0000-0000F1000000}"/>
    <cellStyle name="20% - Accent1 5 2 3 2" xfId="2298" xr:uid="{00000000-0005-0000-0000-0000F2000000}"/>
    <cellStyle name="20% - Accent1 5 2 4" xfId="2299" xr:uid="{00000000-0005-0000-0000-0000F3000000}"/>
    <cellStyle name="20% - Accent1 5 2 5" xfId="2300" xr:uid="{00000000-0005-0000-0000-0000F4000000}"/>
    <cellStyle name="20% - Accent1 5 3" xfId="2301" xr:uid="{00000000-0005-0000-0000-0000F5000000}"/>
    <cellStyle name="20% - Accent1 5 3 2" xfId="2302" xr:uid="{00000000-0005-0000-0000-0000F6000000}"/>
    <cellStyle name="20% - Accent1 5 3 2 2" xfId="2303" xr:uid="{00000000-0005-0000-0000-0000F7000000}"/>
    <cellStyle name="20% - Accent1 5 3 3" xfId="2304" xr:uid="{00000000-0005-0000-0000-0000F8000000}"/>
    <cellStyle name="20% - Accent1 5 4" xfId="2305" xr:uid="{00000000-0005-0000-0000-0000F9000000}"/>
    <cellStyle name="20% - Accent1 5 4 2" xfId="2306" xr:uid="{00000000-0005-0000-0000-0000FA000000}"/>
    <cellStyle name="20% - Accent1 5 5" xfId="2307" xr:uid="{00000000-0005-0000-0000-0000FB000000}"/>
    <cellStyle name="20% - Accent1 5 6" xfId="2308" xr:uid="{00000000-0005-0000-0000-0000FC000000}"/>
    <cellStyle name="20% - Accent1 6" xfId="72" xr:uid="{00000000-0005-0000-0000-0000FD000000}"/>
    <cellStyle name="20% - Accent1 6 2" xfId="2309" xr:uid="{00000000-0005-0000-0000-0000FE000000}"/>
    <cellStyle name="20% - Accent1 6 2 2" xfId="2310" xr:uid="{00000000-0005-0000-0000-0000FF000000}"/>
    <cellStyle name="20% - Accent1 6 2 2 2" xfId="2311" xr:uid="{00000000-0005-0000-0000-000000010000}"/>
    <cellStyle name="20% - Accent1 6 2 3" xfId="2312" xr:uid="{00000000-0005-0000-0000-000001010000}"/>
    <cellStyle name="20% - Accent1 6 2 4" xfId="2313" xr:uid="{00000000-0005-0000-0000-000002010000}"/>
    <cellStyle name="20% - Accent1 6 2 5" xfId="2314" xr:uid="{00000000-0005-0000-0000-000003010000}"/>
    <cellStyle name="20% - Accent1 6 3" xfId="2315" xr:uid="{00000000-0005-0000-0000-000004010000}"/>
    <cellStyle name="20% - Accent1 6 3 2" xfId="2316" xr:uid="{00000000-0005-0000-0000-000005010000}"/>
    <cellStyle name="20% - Accent1 6 4" xfId="2317" xr:uid="{00000000-0005-0000-0000-000006010000}"/>
    <cellStyle name="20% - Accent1 6 5" xfId="2318" xr:uid="{00000000-0005-0000-0000-000007010000}"/>
    <cellStyle name="20% - Accent1 7" xfId="73" xr:uid="{00000000-0005-0000-0000-000008010000}"/>
    <cellStyle name="20% - Accent1 7 2" xfId="2319" xr:uid="{00000000-0005-0000-0000-000009010000}"/>
    <cellStyle name="20% - Accent1 7 2 2" xfId="2320" xr:uid="{00000000-0005-0000-0000-00000A010000}"/>
    <cellStyle name="20% - Accent1 7 2 2 2" xfId="2321" xr:uid="{00000000-0005-0000-0000-00000B010000}"/>
    <cellStyle name="20% - Accent1 7 2 3" xfId="2322" xr:uid="{00000000-0005-0000-0000-00000C010000}"/>
    <cellStyle name="20% - Accent1 7 3" xfId="2323" xr:uid="{00000000-0005-0000-0000-00000D010000}"/>
    <cellStyle name="20% - Accent1 7 3 2" xfId="2324" xr:uid="{00000000-0005-0000-0000-00000E010000}"/>
    <cellStyle name="20% - Accent1 7 4" xfId="2325" xr:uid="{00000000-0005-0000-0000-00000F010000}"/>
    <cellStyle name="20% - Accent1 7 5" xfId="2326" xr:uid="{00000000-0005-0000-0000-000010010000}"/>
    <cellStyle name="20% - Accent1 8" xfId="74" xr:uid="{00000000-0005-0000-0000-000011010000}"/>
    <cellStyle name="20% - Accent1 8 2" xfId="2327" xr:uid="{00000000-0005-0000-0000-000012010000}"/>
    <cellStyle name="20% - Accent1 8 2 2" xfId="2328" xr:uid="{00000000-0005-0000-0000-000013010000}"/>
    <cellStyle name="20% - Accent1 8 2 2 2" xfId="2329" xr:uid="{00000000-0005-0000-0000-000014010000}"/>
    <cellStyle name="20% - Accent1 8 2 3" xfId="2330" xr:uid="{00000000-0005-0000-0000-000015010000}"/>
    <cellStyle name="20% - Accent1 8 3" xfId="2331" xr:uid="{00000000-0005-0000-0000-000016010000}"/>
    <cellStyle name="20% - Accent1 8 3 2" xfId="2332" xr:uid="{00000000-0005-0000-0000-000017010000}"/>
    <cellStyle name="20% - Accent1 8 4" xfId="2333" xr:uid="{00000000-0005-0000-0000-000018010000}"/>
    <cellStyle name="20% - Accent1 8 5" xfId="2334" xr:uid="{00000000-0005-0000-0000-000019010000}"/>
    <cellStyle name="20% - Accent1 9" xfId="75" xr:uid="{00000000-0005-0000-0000-00001A010000}"/>
    <cellStyle name="20% - Accent1 9 2" xfId="2335" xr:uid="{00000000-0005-0000-0000-00001B010000}"/>
    <cellStyle name="20% - Accent1 9 2 2" xfId="2336" xr:uid="{00000000-0005-0000-0000-00001C010000}"/>
    <cellStyle name="20% - Accent1 9 3" xfId="2337" xr:uid="{00000000-0005-0000-0000-00001D010000}"/>
    <cellStyle name="20% - Accent1 9 4" xfId="2338" xr:uid="{00000000-0005-0000-0000-00001E010000}"/>
    <cellStyle name="20% - Accent2 10" xfId="76" xr:uid="{00000000-0005-0000-0000-00001F010000}"/>
    <cellStyle name="20% - Accent2 10 2" xfId="2339" xr:uid="{00000000-0005-0000-0000-000020010000}"/>
    <cellStyle name="20% - Accent2 10 2 2" xfId="2340" xr:uid="{00000000-0005-0000-0000-000021010000}"/>
    <cellStyle name="20% - Accent2 10 3" xfId="2341" xr:uid="{00000000-0005-0000-0000-000022010000}"/>
    <cellStyle name="20% - Accent2 10 4" xfId="2342" xr:uid="{00000000-0005-0000-0000-000023010000}"/>
    <cellStyle name="20% - Accent2 11" xfId="77" xr:uid="{00000000-0005-0000-0000-000024010000}"/>
    <cellStyle name="20% - Accent2 11 2" xfId="2343" xr:uid="{00000000-0005-0000-0000-000025010000}"/>
    <cellStyle name="20% - Accent2 11 2 2" xfId="2344" xr:uid="{00000000-0005-0000-0000-000026010000}"/>
    <cellStyle name="20% - Accent2 11 3" xfId="2345" xr:uid="{00000000-0005-0000-0000-000027010000}"/>
    <cellStyle name="20% - Accent2 11 4" xfId="2346" xr:uid="{00000000-0005-0000-0000-000028010000}"/>
    <cellStyle name="20% - Accent2 12" xfId="78" xr:uid="{00000000-0005-0000-0000-000029010000}"/>
    <cellStyle name="20% - Accent2 12 2" xfId="2347" xr:uid="{00000000-0005-0000-0000-00002A010000}"/>
    <cellStyle name="20% - Accent2 12 3" xfId="2348" xr:uid="{00000000-0005-0000-0000-00002B010000}"/>
    <cellStyle name="20% - Accent2 13" xfId="79" xr:uid="{00000000-0005-0000-0000-00002C010000}"/>
    <cellStyle name="20% - Accent2 13 2" xfId="2349" xr:uid="{00000000-0005-0000-0000-00002D010000}"/>
    <cellStyle name="20% - Accent2 14" xfId="80" xr:uid="{00000000-0005-0000-0000-00002E010000}"/>
    <cellStyle name="20% - Accent2 15" xfId="81" xr:uid="{00000000-0005-0000-0000-00002F010000}"/>
    <cellStyle name="20% - Accent2 15 2" xfId="82" xr:uid="{00000000-0005-0000-0000-000030010000}"/>
    <cellStyle name="20% - Accent2 15 3" xfId="83" xr:uid="{00000000-0005-0000-0000-000031010000}"/>
    <cellStyle name="20% - Accent2 15 4" xfId="84" xr:uid="{00000000-0005-0000-0000-000032010000}"/>
    <cellStyle name="20% - Accent2 15 5" xfId="85" xr:uid="{00000000-0005-0000-0000-000033010000}"/>
    <cellStyle name="20% - Accent2 16" xfId="86" xr:uid="{00000000-0005-0000-0000-000034010000}"/>
    <cellStyle name="20% - Accent2 16 2" xfId="87" xr:uid="{00000000-0005-0000-0000-000035010000}"/>
    <cellStyle name="20% - Accent2 16 3" xfId="88" xr:uid="{00000000-0005-0000-0000-000036010000}"/>
    <cellStyle name="20% - Accent2 16 4" xfId="89" xr:uid="{00000000-0005-0000-0000-000037010000}"/>
    <cellStyle name="20% - Accent2 16 5" xfId="90" xr:uid="{00000000-0005-0000-0000-000038010000}"/>
    <cellStyle name="20% - Accent2 17" xfId="91" xr:uid="{00000000-0005-0000-0000-000039010000}"/>
    <cellStyle name="20% - Accent2 17 2" xfId="92" xr:uid="{00000000-0005-0000-0000-00003A010000}"/>
    <cellStyle name="20% - Accent2 17 3" xfId="93" xr:uid="{00000000-0005-0000-0000-00003B010000}"/>
    <cellStyle name="20% - Accent2 17 4" xfId="94" xr:uid="{00000000-0005-0000-0000-00003C010000}"/>
    <cellStyle name="20% - Accent2 17 5" xfId="95" xr:uid="{00000000-0005-0000-0000-00003D010000}"/>
    <cellStyle name="20% - Accent2 18" xfId="96" xr:uid="{00000000-0005-0000-0000-00003E010000}"/>
    <cellStyle name="20% - Accent2 19" xfId="97" xr:uid="{00000000-0005-0000-0000-00003F010000}"/>
    <cellStyle name="20% - Accent2 2" xfId="98" xr:uid="{00000000-0005-0000-0000-000040010000}"/>
    <cellStyle name="20% - Accent2 2 2" xfId="99" xr:uid="{00000000-0005-0000-0000-000041010000}"/>
    <cellStyle name="20% - Accent2 2 2 2" xfId="100" xr:uid="{00000000-0005-0000-0000-000042010000}"/>
    <cellStyle name="20% - Accent2 2 2 2 2" xfId="101" xr:uid="{00000000-0005-0000-0000-000043010000}"/>
    <cellStyle name="20% - Accent2 2 2 2 2 2" xfId="2350" xr:uid="{00000000-0005-0000-0000-000044010000}"/>
    <cellStyle name="20% - Accent2 2 2 2 2 2 2" xfId="2351" xr:uid="{00000000-0005-0000-0000-000045010000}"/>
    <cellStyle name="20% - Accent2 2 2 2 2 2 2 2" xfId="2352" xr:uid="{00000000-0005-0000-0000-000046010000}"/>
    <cellStyle name="20% - Accent2 2 2 2 2 2 3" xfId="2353" xr:uid="{00000000-0005-0000-0000-000047010000}"/>
    <cellStyle name="20% - Accent2 2 2 2 2 3" xfId="2354" xr:uid="{00000000-0005-0000-0000-000048010000}"/>
    <cellStyle name="20% - Accent2 2 2 2 2 3 2" xfId="2355" xr:uid="{00000000-0005-0000-0000-000049010000}"/>
    <cellStyle name="20% - Accent2 2 2 2 2 4" xfId="2356" xr:uid="{00000000-0005-0000-0000-00004A010000}"/>
    <cellStyle name="20% - Accent2 2 2 2 2 5" xfId="2357" xr:uid="{00000000-0005-0000-0000-00004B010000}"/>
    <cellStyle name="20% - Accent2 2 2 2 3" xfId="102" xr:uid="{00000000-0005-0000-0000-00004C010000}"/>
    <cellStyle name="20% - Accent2 2 2 2 3 2" xfId="2358" xr:uid="{00000000-0005-0000-0000-00004D010000}"/>
    <cellStyle name="20% - Accent2 2 2 2 3 2 2" xfId="2359" xr:uid="{00000000-0005-0000-0000-00004E010000}"/>
    <cellStyle name="20% - Accent2 2 2 2 3 3" xfId="2360" xr:uid="{00000000-0005-0000-0000-00004F010000}"/>
    <cellStyle name="20% - Accent2 2 2 2 4" xfId="103" xr:uid="{00000000-0005-0000-0000-000050010000}"/>
    <cellStyle name="20% - Accent2 2 2 2 4 2" xfId="2361" xr:uid="{00000000-0005-0000-0000-000051010000}"/>
    <cellStyle name="20% - Accent2 2 2 2 5" xfId="104" xr:uid="{00000000-0005-0000-0000-000052010000}"/>
    <cellStyle name="20% - Accent2 2 2 2 6" xfId="2362" xr:uid="{00000000-0005-0000-0000-000053010000}"/>
    <cellStyle name="20% - Accent2 2 2 3" xfId="105" xr:uid="{00000000-0005-0000-0000-000054010000}"/>
    <cellStyle name="20% - Accent2 2 2 3 2" xfId="2363" xr:uid="{00000000-0005-0000-0000-000055010000}"/>
    <cellStyle name="20% - Accent2 2 2 3 2 2" xfId="2364" xr:uid="{00000000-0005-0000-0000-000056010000}"/>
    <cellStyle name="20% - Accent2 2 2 3 2 2 2" xfId="2365" xr:uid="{00000000-0005-0000-0000-000057010000}"/>
    <cellStyle name="20% - Accent2 2 2 3 2 3" xfId="2366" xr:uid="{00000000-0005-0000-0000-000058010000}"/>
    <cellStyle name="20% - Accent2 2 2 3 3" xfId="2367" xr:uid="{00000000-0005-0000-0000-000059010000}"/>
    <cellStyle name="20% - Accent2 2 2 3 3 2" xfId="2368" xr:uid="{00000000-0005-0000-0000-00005A010000}"/>
    <cellStyle name="20% - Accent2 2 2 3 4" xfId="2369" xr:uid="{00000000-0005-0000-0000-00005B010000}"/>
    <cellStyle name="20% - Accent2 2 2 3 5" xfId="2370" xr:uid="{00000000-0005-0000-0000-00005C010000}"/>
    <cellStyle name="20% - Accent2 2 2 4" xfId="106" xr:uid="{00000000-0005-0000-0000-00005D010000}"/>
    <cellStyle name="20% - Accent2 2 2 4 2" xfId="2371" xr:uid="{00000000-0005-0000-0000-00005E010000}"/>
    <cellStyle name="20% - Accent2 2 2 4 2 2" xfId="2372" xr:uid="{00000000-0005-0000-0000-00005F010000}"/>
    <cellStyle name="20% - Accent2 2 2 4 3" xfId="2373" xr:uid="{00000000-0005-0000-0000-000060010000}"/>
    <cellStyle name="20% - Accent2 2 2 5" xfId="107" xr:uid="{00000000-0005-0000-0000-000061010000}"/>
    <cellStyle name="20% - Accent2 2 2 5 2" xfId="2374" xr:uid="{00000000-0005-0000-0000-000062010000}"/>
    <cellStyle name="20% - Accent2 2 2 6" xfId="2375" xr:uid="{00000000-0005-0000-0000-000063010000}"/>
    <cellStyle name="20% - Accent2 2 2 7" xfId="2376" xr:uid="{00000000-0005-0000-0000-000064010000}"/>
    <cellStyle name="20% - Accent2 2 3" xfId="108" xr:uid="{00000000-0005-0000-0000-000065010000}"/>
    <cellStyle name="20% - Accent2 2 3 2" xfId="2377" xr:uid="{00000000-0005-0000-0000-000066010000}"/>
    <cellStyle name="20% - Accent2 2 3 2 2" xfId="2378" xr:uid="{00000000-0005-0000-0000-000067010000}"/>
    <cellStyle name="20% - Accent2 2 3 2 2 2" xfId="2379" xr:uid="{00000000-0005-0000-0000-000068010000}"/>
    <cellStyle name="20% - Accent2 2 3 2 2 2 2" xfId="2380" xr:uid="{00000000-0005-0000-0000-000069010000}"/>
    <cellStyle name="20% - Accent2 2 3 2 2 3" xfId="2381" xr:uid="{00000000-0005-0000-0000-00006A010000}"/>
    <cellStyle name="20% - Accent2 2 3 2 3" xfId="2382" xr:uid="{00000000-0005-0000-0000-00006B010000}"/>
    <cellStyle name="20% - Accent2 2 3 2 3 2" xfId="2383" xr:uid="{00000000-0005-0000-0000-00006C010000}"/>
    <cellStyle name="20% - Accent2 2 3 2 4" xfId="2384" xr:uid="{00000000-0005-0000-0000-00006D010000}"/>
    <cellStyle name="20% - Accent2 2 3 3" xfId="2385" xr:uid="{00000000-0005-0000-0000-00006E010000}"/>
    <cellStyle name="20% - Accent2 2 3 3 2" xfId="2386" xr:uid="{00000000-0005-0000-0000-00006F010000}"/>
    <cellStyle name="20% - Accent2 2 3 3 2 2" xfId="2387" xr:uid="{00000000-0005-0000-0000-000070010000}"/>
    <cellStyle name="20% - Accent2 2 3 3 3" xfId="2388" xr:uid="{00000000-0005-0000-0000-000071010000}"/>
    <cellStyle name="20% - Accent2 2 3 4" xfId="2389" xr:uid="{00000000-0005-0000-0000-000072010000}"/>
    <cellStyle name="20% - Accent2 2 3 4 2" xfId="2390" xr:uid="{00000000-0005-0000-0000-000073010000}"/>
    <cellStyle name="20% - Accent2 2 3 5" xfId="2391" xr:uid="{00000000-0005-0000-0000-000074010000}"/>
    <cellStyle name="20% - Accent2 2 3 6" xfId="2392" xr:uid="{00000000-0005-0000-0000-000075010000}"/>
    <cellStyle name="20% - Accent2 2 4" xfId="109" xr:uid="{00000000-0005-0000-0000-000076010000}"/>
    <cellStyle name="20% - Accent2 2 4 2" xfId="2393" xr:uid="{00000000-0005-0000-0000-000077010000}"/>
    <cellStyle name="20% - Accent2 2 4 2 2" xfId="2394" xr:uid="{00000000-0005-0000-0000-000078010000}"/>
    <cellStyle name="20% - Accent2 2 4 2 2 2" xfId="2395" xr:uid="{00000000-0005-0000-0000-000079010000}"/>
    <cellStyle name="20% - Accent2 2 4 2 3" xfId="2396" xr:uid="{00000000-0005-0000-0000-00007A010000}"/>
    <cellStyle name="20% - Accent2 2 4 3" xfId="2397" xr:uid="{00000000-0005-0000-0000-00007B010000}"/>
    <cellStyle name="20% - Accent2 2 4 3 2" xfId="2398" xr:uid="{00000000-0005-0000-0000-00007C010000}"/>
    <cellStyle name="20% - Accent2 2 4 4" xfId="2399" xr:uid="{00000000-0005-0000-0000-00007D010000}"/>
    <cellStyle name="20% - Accent2 2 4 5" xfId="2400" xr:uid="{00000000-0005-0000-0000-00007E010000}"/>
    <cellStyle name="20% - Accent2 2 5" xfId="110" xr:uid="{00000000-0005-0000-0000-00007F010000}"/>
    <cellStyle name="20% - Accent2 2 5 2" xfId="2401" xr:uid="{00000000-0005-0000-0000-000080010000}"/>
    <cellStyle name="20% - Accent2 2 5 2 2" xfId="2402" xr:uid="{00000000-0005-0000-0000-000081010000}"/>
    <cellStyle name="20% - Accent2 2 5 3" xfId="2403" xr:uid="{00000000-0005-0000-0000-000082010000}"/>
    <cellStyle name="20% - Accent2 2 5 4" xfId="2404" xr:uid="{00000000-0005-0000-0000-000083010000}"/>
    <cellStyle name="20% - Accent2 2 6" xfId="111" xr:uid="{00000000-0005-0000-0000-000084010000}"/>
    <cellStyle name="20% - Accent2 2 6 2" xfId="2405" xr:uid="{00000000-0005-0000-0000-000085010000}"/>
    <cellStyle name="20% - Accent2 2 6 3" xfId="2406" xr:uid="{00000000-0005-0000-0000-000086010000}"/>
    <cellStyle name="20% - Accent2 2 7" xfId="112" xr:uid="{00000000-0005-0000-0000-000087010000}"/>
    <cellStyle name="20% - Accent2 2 8" xfId="113" xr:uid="{00000000-0005-0000-0000-000088010000}"/>
    <cellStyle name="20% - Accent2 2 9" xfId="114" xr:uid="{00000000-0005-0000-0000-000089010000}"/>
    <cellStyle name="20% - Accent2 20" xfId="115" xr:uid="{00000000-0005-0000-0000-00008A010000}"/>
    <cellStyle name="20% - Accent2 21" xfId="116" xr:uid="{00000000-0005-0000-0000-00008B010000}"/>
    <cellStyle name="20% - Accent2 22" xfId="117" xr:uid="{00000000-0005-0000-0000-00008C010000}"/>
    <cellStyle name="20% - Accent2 23" xfId="118" xr:uid="{00000000-0005-0000-0000-00008D010000}"/>
    <cellStyle name="20% - Accent2 24" xfId="119" xr:uid="{00000000-0005-0000-0000-00008E010000}"/>
    <cellStyle name="20% - Accent2 25" xfId="120" xr:uid="{00000000-0005-0000-0000-00008F010000}"/>
    <cellStyle name="20% - Accent2 26" xfId="121" xr:uid="{00000000-0005-0000-0000-000090010000}"/>
    <cellStyle name="20% - Accent2 27" xfId="122" xr:uid="{00000000-0005-0000-0000-000091010000}"/>
    <cellStyle name="20% - Accent2 28" xfId="123" xr:uid="{00000000-0005-0000-0000-000092010000}"/>
    <cellStyle name="20% - Accent2 29" xfId="124" xr:uid="{00000000-0005-0000-0000-000093010000}"/>
    <cellStyle name="20% - Accent2 3" xfId="125" xr:uid="{00000000-0005-0000-0000-000094010000}"/>
    <cellStyle name="20% - Accent2 3 2" xfId="2407" xr:uid="{00000000-0005-0000-0000-000095010000}"/>
    <cellStyle name="20% - Accent2 3 2 2" xfId="2408" xr:uid="{00000000-0005-0000-0000-000096010000}"/>
    <cellStyle name="20% - Accent2 3 2 2 2" xfId="2409" xr:uid="{00000000-0005-0000-0000-000097010000}"/>
    <cellStyle name="20% - Accent2 3 2 2 2 2" xfId="2410" xr:uid="{00000000-0005-0000-0000-000098010000}"/>
    <cellStyle name="20% - Accent2 3 2 2 2 2 2" xfId="2411" xr:uid="{00000000-0005-0000-0000-000099010000}"/>
    <cellStyle name="20% - Accent2 3 2 2 2 2 2 2" xfId="2412" xr:uid="{00000000-0005-0000-0000-00009A010000}"/>
    <cellStyle name="20% - Accent2 3 2 2 2 2 3" xfId="2413" xr:uid="{00000000-0005-0000-0000-00009B010000}"/>
    <cellStyle name="20% - Accent2 3 2 2 2 3" xfId="2414" xr:uid="{00000000-0005-0000-0000-00009C010000}"/>
    <cellStyle name="20% - Accent2 3 2 2 2 3 2" xfId="2415" xr:uid="{00000000-0005-0000-0000-00009D010000}"/>
    <cellStyle name="20% - Accent2 3 2 2 2 4" xfId="2416" xr:uid="{00000000-0005-0000-0000-00009E010000}"/>
    <cellStyle name="20% - Accent2 3 2 2 3" xfId="2417" xr:uid="{00000000-0005-0000-0000-00009F010000}"/>
    <cellStyle name="20% - Accent2 3 2 2 3 2" xfId="2418" xr:uid="{00000000-0005-0000-0000-0000A0010000}"/>
    <cellStyle name="20% - Accent2 3 2 2 3 2 2" xfId="2419" xr:uid="{00000000-0005-0000-0000-0000A1010000}"/>
    <cellStyle name="20% - Accent2 3 2 2 3 3" xfId="2420" xr:uid="{00000000-0005-0000-0000-0000A2010000}"/>
    <cellStyle name="20% - Accent2 3 2 2 4" xfId="2421" xr:uid="{00000000-0005-0000-0000-0000A3010000}"/>
    <cellStyle name="20% - Accent2 3 2 2 4 2" xfId="2422" xr:uid="{00000000-0005-0000-0000-0000A4010000}"/>
    <cellStyle name="20% - Accent2 3 2 2 5" xfId="2423" xr:uid="{00000000-0005-0000-0000-0000A5010000}"/>
    <cellStyle name="20% - Accent2 3 2 2 6" xfId="2424" xr:uid="{00000000-0005-0000-0000-0000A6010000}"/>
    <cellStyle name="20% - Accent2 3 2 3" xfId="2425" xr:uid="{00000000-0005-0000-0000-0000A7010000}"/>
    <cellStyle name="20% - Accent2 3 2 3 2" xfId="2426" xr:uid="{00000000-0005-0000-0000-0000A8010000}"/>
    <cellStyle name="20% - Accent2 3 2 3 2 2" xfId="2427" xr:uid="{00000000-0005-0000-0000-0000A9010000}"/>
    <cellStyle name="20% - Accent2 3 2 3 2 2 2" xfId="2428" xr:uid="{00000000-0005-0000-0000-0000AA010000}"/>
    <cellStyle name="20% - Accent2 3 2 3 2 3" xfId="2429" xr:uid="{00000000-0005-0000-0000-0000AB010000}"/>
    <cellStyle name="20% - Accent2 3 2 3 3" xfId="2430" xr:uid="{00000000-0005-0000-0000-0000AC010000}"/>
    <cellStyle name="20% - Accent2 3 2 3 3 2" xfId="2431" xr:uid="{00000000-0005-0000-0000-0000AD010000}"/>
    <cellStyle name="20% - Accent2 3 2 3 4" xfId="2432" xr:uid="{00000000-0005-0000-0000-0000AE010000}"/>
    <cellStyle name="20% - Accent2 3 2 4" xfId="2433" xr:uid="{00000000-0005-0000-0000-0000AF010000}"/>
    <cellStyle name="20% - Accent2 3 2 4 2" xfId="2434" xr:uid="{00000000-0005-0000-0000-0000B0010000}"/>
    <cellStyle name="20% - Accent2 3 2 4 2 2" xfId="2435" xr:uid="{00000000-0005-0000-0000-0000B1010000}"/>
    <cellStyle name="20% - Accent2 3 2 4 3" xfId="2436" xr:uid="{00000000-0005-0000-0000-0000B2010000}"/>
    <cellStyle name="20% - Accent2 3 2 5" xfId="2437" xr:uid="{00000000-0005-0000-0000-0000B3010000}"/>
    <cellStyle name="20% - Accent2 3 2 5 2" xfId="2438" xr:uid="{00000000-0005-0000-0000-0000B4010000}"/>
    <cellStyle name="20% - Accent2 3 2 6" xfId="2439" xr:uid="{00000000-0005-0000-0000-0000B5010000}"/>
    <cellStyle name="20% - Accent2 3 2 7" xfId="2440" xr:uid="{00000000-0005-0000-0000-0000B6010000}"/>
    <cellStyle name="20% - Accent2 3 3" xfId="2441" xr:uid="{00000000-0005-0000-0000-0000B7010000}"/>
    <cellStyle name="20% - Accent2 3 3 2" xfId="2442" xr:uid="{00000000-0005-0000-0000-0000B8010000}"/>
    <cellStyle name="20% - Accent2 3 3 2 2" xfId="2443" xr:uid="{00000000-0005-0000-0000-0000B9010000}"/>
    <cellStyle name="20% - Accent2 3 3 2 2 2" xfId="2444" xr:uid="{00000000-0005-0000-0000-0000BA010000}"/>
    <cellStyle name="20% - Accent2 3 3 2 2 2 2" xfId="2445" xr:uid="{00000000-0005-0000-0000-0000BB010000}"/>
    <cellStyle name="20% - Accent2 3 3 2 2 3" xfId="2446" xr:uid="{00000000-0005-0000-0000-0000BC010000}"/>
    <cellStyle name="20% - Accent2 3 3 2 3" xfId="2447" xr:uid="{00000000-0005-0000-0000-0000BD010000}"/>
    <cellStyle name="20% - Accent2 3 3 2 3 2" xfId="2448" xr:uid="{00000000-0005-0000-0000-0000BE010000}"/>
    <cellStyle name="20% - Accent2 3 3 2 4" xfId="2449" xr:uid="{00000000-0005-0000-0000-0000BF010000}"/>
    <cellStyle name="20% - Accent2 3 3 3" xfId="2450" xr:uid="{00000000-0005-0000-0000-0000C0010000}"/>
    <cellStyle name="20% - Accent2 3 3 3 2" xfId="2451" xr:uid="{00000000-0005-0000-0000-0000C1010000}"/>
    <cellStyle name="20% - Accent2 3 3 3 2 2" xfId="2452" xr:uid="{00000000-0005-0000-0000-0000C2010000}"/>
    <cellStyle name="20% - Accent2 3 3 3 3" xfId="2453" xr:uid="{00000000-0005-0000-0000-0000C3010000}"/>
    <cellStyle name="20% - Accent2 3 3 4" xfId="2454" xr:uid="{00000000-0005-0000-0000-0000C4010000}"/>
    <cellStyle name="20% - Accent2 3 3 4 2" xfId="2455" xr:uid="{00000000-0005-0000-0000-0000C5010000}"/>
    <cellStyle name="20% - Accent2 3 3 5" xfId="2456" xr:uid="{00000000-0005-0000-0000-0000C6010000}"/>
    <cellStyle name="20% - Accent2 3 3 6" xfId="2457" xr:uid="{00000000-0005-0000-0000-0000C7010000}"/>
    <cellStyle name="20% - Accent2 3 4" xfId="2458" xr:uid="{00000000-0005-0000-0000-0000C8010000}"/>
    <cellStyle name="20% - Accent2 3 4 2" xfId="2459" xr:uid="{00000000-0005-0000-0000-0000C9010000}"/>
    <cellStyle name="20% - Accent2 3 4 2 2" xfId="2460" xr:uid="{00000000-0005-0000-0000-0000CA010000}"/>
    <cellStyle name="20% - Accent2 3 4 2 2 2" xfId="2461" xr:uid="{00000000-0005-0000-0000-0000CB010000}"/>
    <cellStyle name="20% - Accent2 3 4 2 3" xfId="2462" xr:uid="{00000000-0005-0000-0000-0000CC010000}"/>
    <cellStyle name="20% - Accent2 3 4 3" xfId="2463" xr:uid="{00000000-0005-0000-0000-0000CD010000}"/>
    <cellStyle name="20% - Accent2 3 4 3 2" xfId="2464" xr:uid="{00000000-0005-0000-0000-0000CE010000}"/>
    <cellStyle name="20% - Accent2 3 4 4" xfId="2465" xr:uid="{00000000-0005-0000-0000-0000CF010000}"/>
    <cellStyle name="20% - Accent2 3 4 5" xfId="2466" xr:uid="{00000000-0005-0000-0000-0000D0010000}"/>
    <cellStyle name="20% - Accent2 3 5" xfId="2467" xr:uid="{00000000-0005-0000-0000-0000D1010000}"/>
    <cellStyle name="20% - Accent2 3 5 2" xfId="2468" xr:uid="{00000000-0005-0000-0000-0000D2010000}"/>
    <cellStyle name="20% - Accent2 3 5 2 2" xfId="2469" xr:uid="{00000000-0005-0000-0000-0000D3010000}"/>
    <cellStyle name="20% - Accent2 3 5 3" xfId="2470" xr:uid="{00000000-0005-0000-0000-0000D4010000}"/>
    <cellStyle name="20% - Accent2 3 6" xfId="2471" xr:uid="{00000000-0005-0000-0000-0000D5010000}"/>
    <cellStyle name="20% - Accent2 3 6 2" xfId="2472" xr:uid="{00000000-0005-0000-0000-0000D6010000}"/>
    <cellStyle name="20% - Accent2 3 7" xfId="2473" xr:uid="{00000000-0005-0000-0000-0000D7010000}"/>
    <cellStyle name="20% - Accent2 3 8" xfId="2474" xr:uid="{00000000-0005-0000-0000-0000D8010000}"/>
    <cellStyle name="20% - Accent2 3 9" xfId="2475" xr:uid="{00000000-0005-0000-0000-0000D9010000}"/>
    <cellStyle name="20% - Accent2 30" xfId="126" xr:uid="{00000000-0005-0000-0000-0000DA010000}"/>
    <cellStyle name="20% - Accent2 31" xfId="127" xr:uid="{00000000-0005-0000-0000-0000DB010000}"/>
    <cellStyle name="20% - Accent2 32" xfId="128" xr:uid="{00000000-0005-0000-0000-0000DC010000}"/>
    <cellStyle name="20% - Accent2 33" xfId="129" xr:uid="{00000000-0005-0000-0000-0000DD010000}"/>
    <cellStyle name="20% - Accent2 34" xfId="130" xr:uid="{00000000-0005-0000-0000-0000DE010000}"/>
    <cellStyle name="20% - Accent2 35" xfId="131" xr:uid="{00000000-0005-0000-0000-0000DF010000}"/>
    <cellStyle name="20% - Accent2 4" xfId="132" xr:uid="{00000000-0005-0000-0000-0000E0010000}"/>
    <cellStyle name="20% - Accent2 4 2" xfId="2476" xr:uid="{00000000-0005-0000-0000-0000E1010000}"/>
    <cellStyle name="20% - Accent2 4 2 2" xfId="2477" xr:uid="{00000000-0005-0000-0000-0000E2010000}"/>
    <cellStyle name="20% - Accent2 4 2 2 2" xfId="2478" xr:uid="{00000000-0005-0000-0000-0000E3010000}"/>
    <cellStyle name="20% - Accent2 4 2 2 2 2" xfId="2479" xr:uid="{00000000-0005-0000-0000-0000E4010000}"/>
    <cellStyle name="20% - Accent2 4 2 2 2 2 2" xfId="2480" xr:uid="{00000000-0005-0000-0000-0000E5010000}"/>
    <cellStyle name="20% - Accent2 4 2 2 2 3" xfId="2481" xr:uid="{00000000-0005-0000-0000-0000E6010000}"/>
    <cellStyle name="20% - Accent2 4 2 2 3" xfId="2482" xr:uid="{00000000-0005-0000-0000-0000E7010000}"/>
    <cellStyle name="20% - Accent2 4 2 2 3 2" xfId="2483" xr:uid="{00000000-0005-0000-0000-0000E8010000}"/>
    <cellStyle name="20% - Accent2 4 2 2 4" xfId="2484" xr:uid="{00000000-0005-0000-0000-0000E9010000}"/>
    <cellStyle name="20% - Accent2 4 2 3" xfId="2485" xr:uid="{00000000-0005-0000-0000-0000EA010000}"/>
    <cellStyle name="20% - Accent2 4 2 3 2" xfId="2486" xr:uid="{00000000-0005-0000-0000-0000EB010000}"/>
    <cellStyle name="20% - Accent2 4 2 3 2 2" xfId="2487" xr:uid="{00000000-0005-0000-0000-0000EC010000}"/>
    <cellStyle name="20% - Accent2 4 2 3 3" xfId="2488" xr:uid="{00000000-0005-0000-0000-0000ED010000}"/>
    <cellStyle name="20% - Accent2 4 2 4" xfId="2489" xr:uid="{00000000-0005-0000-0000-0000EE010000}"/>
    <cellStyle name="20% - Accent2 4 2 4 2" xfId="2490" xr:uid="{00000000-0005-0000-0000-0000EF010000}"/>
    <cellStyle name="20% - Accent2 4 2 5" xfId="2491" xr:uid="{00000000-0005-0000-0000-0000F0010000}"/>
    <cellStyle name="20% - Accent2 4 2 6" xfId="2492" xr:uid="{00000000-0005-0000-0000-0000F1010000}"/>
    <cellStyle name="20% - Accent2 4 3" xfId="2493" xr:uid="{00000000-0005-0000-0000-0000F2010000}"/>
    <cellStyle name="20% - Accent2 4 3 2" xfId="2494" xr:uid="{00000000-0005-0000-0000-0000F3010000}"/>
    <cellStyle name="20% - Accent2 4 3 2 2" xfId="2495" xr:uid="{00000000-0005-0000-0000-0000F4010000}"/>
    <cellStyle name="20% - Accent2 4 3 2 2 2" xfId="2496" xr:uid="{00000000-0005-0000-0000-0000F5010000}"/>
    <cellStyle name="20% - Accent2 4 3 2 3" xfId="2497" xr:uid="{00000000-0005-0000-0000-0000F6010000}"/>
    <cellStyle name="20% - Accent2 4 3 3" xfId="2498" xr:uid="{00000000-0005-0000-0000-0000F7010000}"/>
    <cellStyle name="20% - Accent2 4 3 3 2" xfId="2499" xr:uid="{00000000-0005-0000-0000-0000F8010000}"/>
    <cellStyle name="20% - Accent2 4 3 4" xfId="2500" xr:uid="{00000000-0005-0000-0000-0000F9010000}"/>
    <cellStyle name="20% - Accent2 4 3 5" xfId="2501" xr:uid="{00000000-0005-0000-0000-0000FA010000}"/>
    <cellStyle name="20% - Accent2 4 4" xfId="2502" xr:uid="{00000000-0005-0000-0000-0000FB010000}"/>
    <cellStyle name="20% - Accent2 4 4 2" xfId="2503" xr:uid="{00000000-0005-0000-0000-0000FC010000}"/>
    <cellStyle name="20% - Accent2 4 4 2 2" xfId="2504" xr:uid="{00000000-0005-0000-0000-0000FD010000}"/>
    <cellStyle name="20% - Accent2 4 4 3" xfId="2505" xr:uid="{00000000-0005-0000-0000-0000FE010000}"/>
    <cellStyle name="20% - Accent2 4 5" xfId="2506" xr:uid="{00000000-0005-0000-0000-0000FF010000}"/>
    <cellStyle name="20% - Accent2 4 5 2" xfId="2507" xr:uid="{00000000-0005-0000-0000-000000020000}"/>
    <cellStyle name="20% - Accent2 4 6" xfId="2508" xr:uid="{00000000-0005-0000-0000-000001020000}"/>
    <cellStyle name="20% - Accent2 4 7" xfId="2509" xr:uid="{00000000-0005-0000-0000-000002020000}"/>
    <cellStyle name="20% - Accent2 5" xfId="133" xr:uid="{00000000-0005-0000-0000-000003020000}"/>
    <cellStyle name="20% - Accent2 5 2" xfId="2510" xr:uid="{00000000-0005-0000-0000-000004020000}"/>
    <cellStyle name="20% - Accent2 5 2 2" xfId="2511" xr:uid="{00000000-0005-0000-0000-000005020000}"/>
    <cellStyle name="20% - Accent2 5 2 2 2" xfId="2512" xr:uid="{00000000-0005-0000-0000-000006020000}"/>
    <cellStyle name="20% - Accent2 5 2 2 2 2" xfId="2513" xr:uid="{00000000-0005-0000-0000-000007020000}"/>
    <cellStyle name="20% - Accent2 5 2 2 3" xfId="2514" xr:uid="{00000000-0005-0000-0000-000008020000}"/>
    <cellStyle name="20% - Accent2 5 2 3" xfId="2515" xr:uid="{00000000-0005-0000-0000-000009020000}"/>
    <cellStyle name="20% - Accent2 5 2 3 2" xfId="2516" xr:uid="{00000000-0005-0000-0000-00000A020000}"/>
    <cellStyle name="20% - Accent2 5 2 4" xfId="2517" xr:uid="{00000000-0005-0000-0000-00000B020000}"/>
    <cellStyle name="20% - Accent2 5 2 5" xfId="2518" xr:uid="{00000000-0005-0000-0000-00000C020000}"/>
    <cellStyle name="20% - Accent2 5 3" xfId="2519" xr:uid="{00000000-0005-0000-0000-00000D020000}"/>
    <cellStyle name="20% - Accent2 5 3 2" xfId="2520" xr:uid="{00000000-0005-0000-0000-00000E020000}"/>
    <cellStyle name="20% - Accent2 5 3 2 2" xfId="2521" xr:uid="{00000000-0005-0000-0000-00000F020000}"/>
    <cellStyle name="20% - Accent2 5 3 3" xfId="2522" xr:uid="{00000000-0005-0000-0000-000010020000}"/>
    <cellStyle name="20% - Accent2 5 4" xfId="2523" xr:uid="{00000000-0005-0000-0000-000011020000}"/>
    <cellStyle name="20% - Accent2 5 4 2" xfId="2524" xr:uid="{00000000-0005-0000-0000-000012020000}"/>
    <cellStyle name="20% - Accent2 5 5" xfId="2525" xr:uid="{00000000-0005-0000-0000-000013020000}"/>
    <cellStyle name="20% - Accent2 5 6" xfId="2526" xr:uid="{00000000-0005-0000-0000-000014020000}"/>
    <cellStyle name="20% - Accent2 6" xfId="134" xr:uid="{00000000-0005-0000-0000-000015020000}"/>
    <cellStyle name="20% - Accent2 6 2" xfId="2527" xr:uid="{00000000-0005-0000-0000-000016020000}"/>
    <cellStyle name="20% - Accent2 6 2 2" xfId="2528" xr:uid="{00000000-0005-0000-0000-000017020000}"/>
    <cellStyle name="20% - Accent2 6 2 2 2" xfId="2529" xr:uid="{00000000-0005-0000-0000-000018020000}"/>
    <cellStyle name="20% - Accent2 6 2 3" xfId="2530" xr:uid="{00000000-0005-0000-0000-000019020000}"/>
    <cellStyle name="20% - Accent2 6 2 4" xfId="2531" xr:uid="{00000000-0005-0000-0000-00001A020000}"/>
    <cellStyle name="20% - Accent2 6 2 5" xfId="2532" xr:uid="{00000000-0005-0000-0000-00001B020000}"/>
    <cellStyle name="20% - Accent2 6 3" xfId="2533" xr:uid="{00000000-0005-0000-0000-00001C020000}"/>
    <cellStyle name="20% - Accent2 6 3 2" xfId="2534" xr:uid="{00000000-0005-0000-0000-00001D020000}"/>
    <cellStyle name="20% - Accent2 6 4" xfId="2535" xr:uid="{00000000-0005-0000-0000-00001E020000}"/>
    <cellStyle name="20% - Accent2 6 5" xfId="2536" xr:uid="{00000000-0005-0000-0000-00001F020000}"/>
    <cellStyle name="20% - Accent2 7" xfId="135" xr:uid="{00000000-0005-0000-0000-000020020000}"/>
    <cellStyle name="20% - Accent2 7 2" xfId="2537" xr:uid="{00000000-0005-0000-0000-000021020000}"/>
    <cellStyle name="20% - Accent2 7 2 2" xfId="2538" xr:uid="{00000000-0005-0000-0000-000022020000}"/>
    <cellStyle name="20% - Accent2 7 2 2 2" xfId="2539" xr:uid="{00000000-0005-0000-0000-000023020000}"/>
    <cellStyle name="20% - Accent2 7 2 3" xfId="2540" xr:uid="{00000000-0005-0000-0000-000024020000}"/>
    <cellStyle name="20% - Accent2 7 3" xfId="2541" xr:uid="{00000000-0005-0000-0000-000025020000}"/>
    <cellStyle name="20% - Accent2 7 3 2" xfId="2542" xr:uid="{00000000-0005-0000-0000-000026020000}"/>
    <cellStyle name="20% - Accent2 7 4" xfId="2543" xr:uid="{00000000-0005-0000-0000-000027020000}"/>
    <cellStyle name="20% - Accent2 7 5" xfId="2544" xr:uid="{00000000-0005-0000-0000-000028020000}"/>
    <cellStyle name="20% - Accent2 8" xfId="136" xr:uid="{00000000-0005-0000-0000-000029020000}"/>
    <cellStyle name="20% - Accent2 8 2" xfId="2545" xr:uid="{00000000-0005-0000-0000-00002A020000}"/>
    <cellStyle name="20% - Accent2 8 2 2" xfId="2546" xr:uid="{00000000-0005-0000-0000-00002B020000}"/>
    <cellStyle name="20% - Accent2 8 2 2 2" xfId="2547" xr:uid="{00000000-0005-0000-0000-00002C020000}"/>
    <cellStyle name="20% - Accent2 8 2 3" xfId="2548" xr:uid="{00000000-0005-0000-0000-00002D020000}"/>
    <cellStyle name="20% - Accent2 8 3" xfId="2549" xr:uid="{00000000-0005-0000-0000-00002E020000}"/>
    <cellStyle name="20% - Accent2 8 3 2" xfId="2550" xr:uid="{00000000-0005-0000-0000-00002F020000}"/>
    <cellStyle name="20% - Accent2 8 4" xfId="2551" xr:uid="{00000000-0005-0000-0000-000030020000}"/>
    <cellStyle name="20% - Accent2 8 5" xfId="2552" xr:uid="{00000000-0005-0000-0000-000031020000}"/>
    <cellStyle name="20% - Accent2 9" xfId="137" xr:uid="{00000000-0005-0000-0000-000032020000}"/>
    <cellStyle name="20% - Accent2 9 2" xfId="2553" xr:uid="{00000000-0005-0000-0000-000033020000}"/>
    <cellStyle name="20% - Accent2 9 2 2" xfId="2554" xr:uid="{00000000-0005-0000-0000-000034020000}"/>
    <cellStyle name="20% - Accent2 9 3" xfId="2555" xr:uid="{00000000-0005-0000-0000-000035020000}"/>
    <cellStyle name="20% - Accent2 9 4" xfId="2556" xr:uid="{00000000-0005-0000-0000-000036020000}"/>
    <cellStyle name="20% - Accent3 10" xfId="138" xr:uid="{00000000-0005-0000-0000-000037020000}"/>
    <cellStyle name="20% - Accent3 10 2" xfId="2557" xr:uid="{00000000-0005-0000-0000-000038020000}"/>
    <cellStyle name="20% - Accent3 10 2 2" xfId="2558" xr:uid="{00000000-0005-0000-0000-000039020000}"/>
    <cellStyle name="20% - Accent3 10 3" xfId="2559" xr:uid="{00000000-0005-0000-0000-00003A020000}"/>
    <cellStyle name="20% - Accent3 10 4" xfId="2560" xr:uid="{00000000-0005-0000-0000-00003B020000}"/>
    <cellStyle name="20% - Accent3 11" xfId="139" xr:uid="{00000000-0005-0000-0000-00003C020000}"/>
    <cellStyle name="20% - Accent3 11 2" xfId="2561" xr:uid="{00000000-0005-0000-0000-00003D020000}"/>
    <cellStyle name="20% - Accent3 11 2 2" xfId="2562" xr:uid="{00000000-0005-0000-0000-00003E020000}"/>
    <cellStyle name="20% - Accent3 11 3" xfId="2563" xr:uid="{00000000-0005-0000-0000-00003F020000}"/>
    <cellStyle name="20% - Accent3 11 4" xfId="2564" xr:uid="{00000000-0005-0000-0000-000040020000}"/>
    <cellStyle name="20% - Accent3 12" xfId="140" xr:uid="{00000000-0005-0000-0000-000041020000}"/>
    <cellStyle name="20% - Accent3 12 2" xfId="2565" xr:uid="{00000000-0005-0000-0000-000042020000}"/>
    <cellStyle name="20% - Accent3 12 3" xfId="2566" xr:uid="{00000000-0005-0000-0000-000043020000}"/>
    <cellStyle name="20% - Accent3 13" xfId="141" xr:uid="{00000000-0005-0000-0000-000044020000}"/>
    <cellStyle name="20% - Accent3 13 2" xfId="2567" xr:uid="{00000000-0005-0000-0000-000045020000}"/>
    <cellStyle name="20% - Accent3 14" xfId="142" xr:uid="{00000000-0005-0000-0000-000046020000}"/>
    <cellStyle name="20% - Accent3 15" xfId="143" xr:uid="{00000000-0005-0000-0000-000047020000}"/>
    <cellStyle name="20% - Accent3 15 2" xfId="144" xr:uid="{00000000-0005-0000-0000-000048020000}"/>
    <cellStyle name="20% - Accent3 15 3" xfId="145" xr:uid="{00000000-0005-0000-0000-000049020000}"/>
    <cellStyle name="20% - Accent3 15 4" xfId="146" xr:uid="{00000000-0005-0000-0000-00004A020000}"/>
    <cellStyle name="20% - Accent3 15 5" xfId="147" xr:uid="{00000000-0005-0000-0000-00004B020000}"/>
    <cellStyle name="20% - Accent3 16" xfId="148" xr:uid="{00000000-0005-0000-0000-00004C020000}"/>
    <cellStyle name="20% - Accent3 16 2" xfId="149" xr:uid="{00000000-0005-0000-0000-00004D020000}"/>
    <cellStyle name="20% - Accent3 16 3" xfId="150" xr:uid="{00000000-0005-0000-0000-00004E020000}"/>
    <cellStyle name="20% - Accent3 16 4" xfId="151" xr:uid="{00000000-0005-0000-0000-00004F020000}"/>
    <cellStyle name="20% - Accent3 16 5" xfId="152" xr:uid="{00000000-0005-0000-0000-000050020000}"/>
    <cellStyle name="20% - Accent3 17" xfId="153" xr:uid="{00000000-0005-0000-0000-000051020000}"/>
    <cellStyle name="20% - Accent3 17 2" xfId="154" xr:uid="{00000000-0005-0000-0000-000052020000}"/>
    <cellStyle name="20% - Accent3 17 3" xfId="155" xr:uid="{00000000-0005-0000-0000-000053020000}"/>
    <cellStyle name="20% - Accent3 17 4" xfId="156" xr:uid="{00000000-0005-0000-0000-000054020000}"/>
    <cellStyle name="20% - Accent3 17 5" xfId="157" xr:uid="{00000000-0005-0000-0000-000055020000}"/>
    <cellStyle name="20% - Accent3 18" xfId="158" xr:uid="{00000000-0005-0000-0000-000056020000}"/>
    <cellStyle name="20% - Accent3 19" xfId="159" xr:uid="{00000000-0005-0000-0000-000057020000}"/>
    <cellStyle name="20% - Accent3 2" xfId="160" xr:uid="{00000000-0005-0000-0000-000058020000}"/>
    <cellStyle name="20% - Accent3 2 2" xfId="161" xr:uid="{00000000-0005-0000-0000-000059020000}"/>
    <cellStyle name="20% - Accent3 2 2 2" xfId="162" xr:uid="{00000000-0005-0000-0000-00005A020000}"/>
    <cellStyle name="20% - Accent3 2 2 2 2" xfId="163" xr:uid="{00000000-0005-0000-0000-00005B020000}"/>
    <cellStyle name="20% - Accent3 2 2 2 2 2" xfId="2568" xr:uid="{00000000-0005-0000-0000-00005C020000}"/>
    <cellStyle name="20% - Accent3 2 2 2 2 2 2" xfId="2569" xr:uid="{00000000-0005-0000-0000-00005D020000}"/>
    <cellStyle name="20% - Accent3 2 2 2 2 2 2 2" xfId="2570" xr:uid="{00000000-0005-0000-0000-00005E020000}"/>
    <cellStyle name="20% - Accent3 2 2 2 2 2 3" xfId="2571" xr:uid="{00000000-0005-0000-0000-00005F020000}"/>
    <cellStyle name="20% - Accent3 2 2 2 2 3" xfId="2572" xr:uid="{00000000-0005-0000-0000-000060020000}"/>
    <cellStyle name="20% - Accent3 2 2 2 2 3 2" xfId="2573" xr:uid="{00000000-0005-0000-0000-000061020000}"/>
    <cellStyle name="20% - Accent3 2 2 2 2 4" xfId="2574" xr:uid="{00000000-0005-0000-0000-000062020000}"/>
    <cellStyle name="20% - Accent3 2 2 2 2 5" xfId="2575" xr:uid="{00000000-0005-0000-0000-000063020000}"/>
    <cellStyle name="20% - Accent3 2 2 2 3" xfId="164" xr:uid="{00000000-0005-0000-0000-000064020000}"/>
    <cellStyle name="20% - Accent3 2 2 2 3 2" xfId="2576" xr:uid="{00000000-0005-0000-0000-000065020000}"/>
    <cellStyle name="20% - Accent3 2 2 2 3 2 2" xfId="2577" xr:uid="{00000000-0005-0000-0000-000066020000}"/>
    <cellStyle name="20% - Accent3 2 2 2 3 3" xfId="2578" xr:uid="{00000000-0005-0000-0000-000067020000}"/>
    <cellStyle name="20% - Accent3 2 2 2 4" xfId="165" xr:uid="{00000000-0005-0000-0000-000068020000}"/>
    <cellStyle name="20% - Accent3 2 2 2 4 2" xfId="2579" xr:uid="{00000000-0005-0000-0000-000069020000}"/>
    <cellStyle name="20% - Accent3 2 2 2 5" xfId="166" xr:uid="{00000000-0005-0000-0000-00006A020000}"/>
    <cellStyle name="20% - Accent3 2 2 2 6" xfId="2580" xr:uid="{00000000-0005-0000-0000-00006B020000}"/>
    <cellStyle name="20% - Accent3 2 2 3" xfId="167" xr:uid="{00000000-0005-0000-0000-00006C020000}"/>
    <cellStyle name="20% - Accent3 2 2 3 2" xfId="2581" xr:uid="{00000000-0005-0000-0000-00006D020000}"/>
    <cellStyle name="20% - Accent3 2 2 3 2 2" xfId="2582" xr:uid="{00000000-0005-0000-0000-00006E020000}"/>
    <cellStyle name="20% - Accent3 2 2 3 2 2 2" xfId="2583" xr:uid="{00000000-0005-0000-0000-00006F020000}"/>
    <cellStyle name="20% - Accent3 2 2 3 2 3" xfId="2584" xr:uid="{00000000-0005-0000-0000-000070020000}"/>
    <cellStyle name="20% - Accent3 2 2 3 3" xfId="2585" xr:uid="{00000000-0005-0000-0000-000071020000}"/>
    <cellStyle name="20% - Accent3 2 2 3 3 2" xfId="2586" xr:uid="{00000000-0005-0000-0000-000072020000}"/>
    <cellStyle name="20% - Accent3 2 2 3 4" xfId="2587" xr:uid="{00000000-0005-0000-0000-000073020000}"/>
    <cellStyle name="20% - Accent3 2 2 3 5" xfId="2588" xr:uid="{00000000-0005-0000-0000-000074020000}"/>
    <cellStyle name="20% - Accent3 2 2 4" xfId="168" xr:uid="{00000000-0005-0000-0000-000075020000}"/>
    <cellStyle name="20% - Accent3 2 2 4 2" xfId="2589" xr:uid="{00000000-0005-0000-0000-000076020000}"/>
    <cellStyle name="20% - Accent3 2 2 4 2 2" xfId="2590" xr:uid="{00000000-0005-0000-0000-000077020000}"/>
    <cellStyle name="20% - Accent3 2 2 4 3" xfId="2591" xr:uid="{00000000-0005-0000-0000-000078020000}"/>
    <cellStyle name="20% - Accent3 2 2 5" xfId="169" xr:uid="{00000000-0005-0000-0000-000079020000}"/>
    <cellStyle name="20% - Accent3 2 2 5 2" xfId="2592" xr:uid="{00000000-0005-0000-0000-00007A020000}"/>
    <cellStyle name="20% - Accent3 2 2 6" xfId="2593" xr:uid="{00000000-0005-0000-0000-00007B020000}"/>
    <cellStyle name="20% - Accent3 2 2 7" xfId="2594" xr:uid="{00000000-0005-0000-0000-00007C020000}"/>
    <cellStyle name="20% - Accent3 2 3" xfId="170" xr:uid="{00000000-0005-0000-0000-00007D020000}"/>
    <cellStyle name="20% - Accent3 2 3 2" xfId="2595" xr:uid="{00000000-0005-0000-0000-00007E020000}"/>
    <cellStyle name="20% - Accent3 2 3 2 2" xfId="2596" xr:uid="{00000000-0005-0000-0000-00007F020000}"/>
    <cellStyle name="20% - Accent3 2 3 2 2 2" xfId="2597" xr:uid="{00000000-0005-0000-0000-000080020000}"/>
    <cellStyle name="20% - Accent3 2 3 2 2 2 2" xfId="2598" xr:uid="{00000000-0005-0000-0000-000081020000}"/>
    <cellStyle name="20% - Accent3 2 3 2 2 3" xfId="2599" xr:uid="{00000000-0005-0000-0000-000082020000}"/>
    <cellStyle name="20% - Accent3 2 3 2 3" xfId="2600" xr:uid="{00000000-0005-0000-0000-000083020000}"/>
    <cellStyle name="20% - Accent3 2 3 2 3 2" xfId="2601" xr:uid="{00000000-0005-0000-0000-000084020000}"/>
    <cellStyle name="20% - Accent3 2 3 2 4" xfId="2602" xr:uid="{00000000-0005-0000-0000-000085020000}"/>
    <cellStyle name="20% - Accent3 2 3 3" xfId="2603" xr:uid="{00000000-0005-0000-0000-000086020000}"/>
    <cellStyle name="20% - Accent3 2 3 3 2" xfId="2604" xr:uid="{00000000-0005-0000-0000-000087020000}"/>
    <cellStyle name="20% - Accent3 2 3 3 2 2" xfId="2605" xr:uid="{00000000-0005-0000-0000-000088020000}"/>
    <cellStyle name="20% - Accent3 2 3 3 3" xfId="2606" xr:uid="{00000000-0005-0000-0000-000089020000}"/>
    <cellStyle name="20% - Accent3 2 3 4" xfId="2607" xr:uid="{00000000-0005-0000-0000-00008A020000}"/>
    <cellStyle name="20% - Accent3 2 3 4 2" xfId="2608" xr:uid="{00000000-0005-0000-0000-00008B020000}"/>
    <cellStyle name="20% - Accent3 2 3 5" xfId="2609" xr:uid="{00000000-0005-0000-0000-00008C020000}"/>
    <cellStyle name="20% - Accent3 2 3 6" xfId="2610" xr:uid="{00000000-0005-0000-0000-00008D020000}"/>
    <cellStyle name="20% - Accent3 2 4" xfId="171" xr:uid="{00000000-0005-0000-0000-00008E020000}"/>
    <cellStyle name="20% - Accent3 2 4 2" xfId="2611" xr:uid="{00000000-0005-0000-0000-00008F020000}"/>
    <cellStyle name="20% - Accent3 2 4 2 2" xfId="2612" xr:uid="{00000000-0005-0000-0000-000090020000}"/>
    <cellStyle name="20% - Accent3 2 4 2 2 2" xfId="2613" xr:uid="{00000000-0005-0000-0000-000091020000}"/>
    <cellStyle name="20% - Accent3 2 4 2 3" xfId="2614" xr:uid="{00000000-0005-0000-0000-000092020000}"/>
    <cellStyle name="20% - Accent3 2 4 3" xfId="2615" xr:uid="{00000000-0005-0000-0000-000093020000}"/>
    <cellStyle name="20% - Accent3 2 4 3 2" xfId="2616" xr:uid="{00000000-0005-0000-0000-000094020000}"/>
    <cellStyle name="20% - Accent3 2 4 4" xfId="2617" xr:uid="{00000000-0005-0000-0000-000095020000}"/>
    <cellStyle name="20% - Accent3 2 4 5" xfId="2618" xr:uid="{00000000-0005-0000-0000-000096020000}"/>
    <cellStyle name="20% - Accent3 2 5" xfId="172" xr:uid="{00000000-0005-0000-0000-000097020000}"/>
    <cellStyle name="20% - Accent3 2 5 2" xfId="2619" xr:uid="{00000000-0005-0000-0000-000098020000}"/>
    <cellStyle name="20% - Accent3 2 5 2 2" xfId="2620" xr:uid="{00000000-0005-0000-0000-000099020000}"/>
    <cellStyle name="20% - Accent3 2 5 3" xfId="2621" xr:uid="{00000000-0005-0000-0000-00009A020000}"/>
    <cellStyle name="20% - Accent3 2 5 4" xfId="2622" xr:uid="{00000000-0005-0000-0000-00009B020000}"/>
    <cellStyle name="20% - Accent3 2 6" xfId="173" xr:uid="{00000000-0005-0000-0000-00009C020000}"/>
    <cellStyle name="20% - Accent3 2 6 2" xfId="2623" xr:uid="{00000000-0005-0000-0000-00009D020000}"/>
    <cellStyle name="20% - Accent3 2 6 3" xfId="2624" xr:uid="{00000000-0005-0000-0000-00009E020000}"/>
    <cellStyle name="20% - Accent3 2 7" xfId="174" xr:uid="{00000000-0005-0000-0000-00009F020000}"/>
    <cellStyle name="20% - Accent3 2 8" xfId="175" xr:uid="{00000000-0005-0000-0000-0000A0020000}"/>
    <cellStyle name="20% - Accent3 2 9" xfId="176" xr:uid="{00000000-0005-0000-0000-0000A1020000}"/>
    <cellStyle name="20% - Accent3 20" xfId="177" xr:uid="{00000000-0005-0000-0000-0000A2020000}"/>
    <cellStyle name="20% - Accent3 21" xfId="178" xr:uid="{00000000-0005-0000-0000-0000A3020000}"/>
    <cellStyle name="20% - Accent3 22" xfId="179" xr:uid="{00000000-0005-0000-0000-0000A4020000}"/>
    <cellStyle name="20% - Accent3 23" xfId="180" xr:uid="{00000000-0005-0000-0000-0000A5020000}"/>
    <cellStyle name="20% - Accent3 24" xfId="181" xr:uid="{00000000-0005-0000-0000-0000A6020000}"/>
    <cellStyle name="20% - Accent3 25" xfId="182" xr:uid="{00000000-0005-0000-0000-0000A7020000}"/>
    <cellStyle name="20% - Accent3 26" xfId="183" xr:uid="{00000000-0005-0000-0000-0000A8020000}"/>
    <cellStyle name="20% - Accent3 27" xfId="184" xr:uid="{00000000-0005-0000-0000-0000A9020000}"/>
    <cellStyle name="20% - Accent3 28" xfId="185" xr:uid="{00000000-0005-0000-0000-0000AA020000}"/>
    <cellStyle name="20% - Accent3 29" xfId="186" xr:uid="{00000000-0005-0000-0000-0000AB020000}"/>
    <cellStyle name="20% - Accent3 3" xfId="187" xr:uid="{00000000-0005-0000-0000-0000AC020000}"/>
    <cellStyle name="20% - Accent3 3 2" xfId="2625" xr:uid="{00000000-0005-0000-0000-0000AD020000}"/>
    <cellStyle name="20% - Accent3 3 2 2" xfId="2626" xr:uid="{00000000-0005-0000-0000-0000AE020000}"/>
    <cellStyle name="20% - Accent3 3 2 2 2" xfId="2627" xr:uid="{00000000-0005-0000-0000-0000AF020000}"/>
    <cellStyle name="20% - Accent3 3 2 2 2 2" xfId="2628" xr:uid="{00000000-0005-0000-0000-0000B0020000}"/>
    <cellStyle name="20% - Accent3 3 2 2 2 2 2" xfId="2629" xr:uid="{00000000-0005-0000-0000-0000B1020000}"/>
    <cellStyle name="20% - Accent3 3 2 2 2 2 2 2" xfId="2630" xr:uid="{00000000-0005-0000-0000-0000B2020000}"/>
    <cellStyle name="20% - Accent3 3 2 2 2 2 3" xfId="2631" xr:uid="{00000000-0005-0000-0000-0000B3020000}"/>
    <cellStyle name="20% - Accent3 3 2 2 2 3" xfId="2632" xr:uid="{00000000-0005-0000-0000-0000B4020000}"/>
    <cellStyle name="20% - Accent3 3 2 2 2 3 2" xfId="2633" xr:uid="{00000000-0005-0000-0000-0000B5020000}"/>
    <cellStyle name="20% - Accent3 3 2 2 2 4" xfId="2634" xr:uid="{00000000-0005-0000-0000-0000B6020000}"/>
    <cellStyle name="20% - Accent3 3 2 2 3" xfId="2635" xr:uid="{00000000-0005-0000-0000-0000B7020000}"/>
    <cellStyle name="20% - Accent3 3 2 2 3 2" xfId="2636" xr:uid="{00000000-0005-0000-0000-0000B8020000}"/>
    <cellStyle name="20% - Accent3 3 2 2 3 2 2" xfId="2637" xr:uid="{00000000-0005-0000-0000-0000B9020000}"/>
    <cellStyle name="20% - Accent3 3 2 2 3 3" xfId="2638" xr:uid="{00000000-0005-0000-0000-0000BA020000}"/>
    <cellStyle name="20% - Accent3 3 2 2 4" xfId="2639" xr:uid="{00000000-0005-0000-0000-0000BB020000}"/>
    <cellStyle name="20% - Accent3 3 2 2 4 2" xfId="2640" xr:uid="{00000000-0005-0000-0000-0000BC020000}"/>
    <cellStyle name="20% - Accent3 3 2 2 5" xfId="2641" xr:uid="{00000000-0005-0000-0000-0000BD020000}"/>
    <cellStyle name="20% - Accent3 3 2 2 6" xfId="2642" xr:uid="{00000000-0005-0000-0000-0000BE020000}"/>
    <cellStyle name="20% - Accent3 3 2 3" xfId="2643" xr:uid="{00000000-0005-0000-0000-0000BF020000}"/>
    <cellStyle name="20% - Accent3 3 2 3 2" xfId="2644" xr:uid="{00000000-0005-0000-0000-0000C0020000}"/>
    <cellStyle name="20% - Accent3 3 2 3 2 2" xfId="2645" xr:uid="{00000000-0005-0000-0000-0000C1020000}"/>
    <cellStyle name="20% - Accent3 3 2 3 2 2 2" xfId="2646" xr:uid="{00000000-0005-0000-0000-0000C2020000}"/>
    <cellStyle name="20% - Accent3 3 2 3 2 3" xfId="2647" xr:uid="{00000000-0005-0000-0000-0000C3020000}"/>
    <cellStyle name="20% - Accent3 3 2 3 3" xfId="2648" xr:uid="{00000000-0005-0000-0000-0000C4020000}"/>
    <cellStyle name="20% - Accent3 3 2 3 3 2" xfId="2649" xr:uid="{00000000-0005-0000-0000-0000C5020000}"/>
    <cellStyle name="20% - Accent3 3 2 3 4" xfId="2650" xr:uid="{00000000-0005-0000-0000-0000C6020000}"/>
    <cellStyle name="20% - Accent3 3 2 4" xfId="2651" xr:uid="{00000000-0005-0000-0000-0000C7020000}"/>
    <cellStyle name="20% - Accent3 3 2 4 2" xfId="2652" xr:uid="{00000000-0005-0000-0000-0000C8020000}"/>
    <cellStyle name="20% - Accent3 3 2 4 2 2" xfId="2653" xr:uid="{00000000-0005-0000-0000-0000C9020000}"/>
    <cellStyle name="20% - Accent3 3 2 4 3" xfId="2654" xr:uid="{00000000-0005-0000-0000-0000CA020000}"/>
    <cellStyle name="20% - Accent3 3 2 5" xfId="2655" xr:uid="{00000000-0005-0000-0000-0000CB020000}"/>
    <cellStyle name="20% - Accent3 3 2 5 2" xfId="2656" xr:uid="{00000000-0005-0000-0000-0000CC020000}"/>
    <cellStyle name="20% - Accent3 3 2 6" xfId="2657" xr:uid="{00000000-0005-0000-0000-0000CD020000}"/>
    <cellStyle name="20% - Accent3 3 2 7" xfId="2658" xr:uid="{00000000-0005-0000-0000-0000CE020000}"/>
    <cellStyle name="20% - Accent3 3 3" xfId="2659" xr:uid="{00000000-0005-0000-0000-0000CF020000}"/>
    <cellStyle name="20% - Accent3 3 3 2" xfId="2660" xr:uid="{00000000-0005-0000-0000-0000D0020000}"/>
    <cellStyle name="20% - Accent3 3 3 2 2" xfId="2661" xr:uid="{00000000-0005-0000-0000-0000D1020000}"/>
    <cellStyle name="20% - Accent3 3 3 2 2 2" xfId="2662" xr:uid="{00000000-0005-0000-0000-0000D2020000}"/>
    <cellStyle name="20% - Accent3 3 3 2 2 2 2" xfId="2663" xr:uid="{00000000-0005-0000-0000-0000D3020000}"/>
    <cellStyle name="20% - Accent3 3 3 2 2 3" xfId="2664" xr:uid="{00000000-0005-0000-0000-0000D4020000}"/>
    <cellStyle name="20% - Accent3 3 3 2 3" xfId="2665" xr:uid="{00000000-0005-0000-0000-0000D5020000}"/>
    <cellStyle name="20% - Accent3 3 3 2 3 2" xfId="2666" xr:uid="{00000000-0005-0000-0000-0000D6020000}"/>
    <cellStyle name="20% - Accent3 3 3 2 4" xfId="2667" xr:uid="{00000000-0005-0000-0000-0000D7020000}"/>
    <cellStyle name="20% - Accent3 3 3 3" xfId="2668" xr:uid="{00000000-0005-0000-0000-0000D8020000}"/>
    <cellStyle name="20% - Accent3 3 3 3 2" xfId="2669" xr:uid="{00000000-0005-0000-0000-0000D9020000}"/>
    <cellStyle name="20% - Accent3 3 3 3 2 2" xfId="2670" xr:uid="{00000000-0005-0000-0000-0000DA020000}"/>
    <cellStyle name="20% - Accent3 3 3 3 3" xfId="2671" xr:uid="{00000000-0005-0000-0000-0000DB020000}"/>
    <cellStyle name="20% - Accent3 3 3 4" xfId="2672" xr:uid="{00000000-0005-0000-0000-0000DC020000}"/>
    <cellStyle name="20% - Accent3 3 3 4 2" xfId="2673" xr:uid="{00000000-0005-0000-0000-0000DD020000}"/>
    <cellStyle name="20% - Accent3 3 3 5" xfId="2674" xr:uid="{00000000-0005-0000-0000-0000DE020000}"/>
    <cellStyle name="20% - Accent3 3 3 6" xfId="2675" xr:uid="{00000000-0005-0000-0000-0000DF020000}"/>
    <cellStyle name="20% - Accent3 3 4" xfId="2676" xr:uid="{00000000-0005-0000-0000-0000E0020000}"/>
    <cellStyle name="20% - Accent3 3 4 2" xfId="2677" xr:uid="{00000000-0005-0000-0000-0000E1020000}"/>
    <cellStyle name="20% - Accent3 3 4 2 2" xfId="2678" xr:uid="{00000000-0005-0000-0000-0000E2020000}"/>
    <cellStyle name="20% - Accent3 3 4 2 2 2" xfId="2679" xr:uid="{00000000-0005-0000-0000-0000E3020000}"/>
    <cellStyle name="20% - Accent3 3 4 2 3" xfId="2680" xr:uid="{00000000-0005-0000-0000-0000E4020000}"/>
    <cellStyle name="20% - Accent3 3 4 3" xfId="2681" xr:uid="{00000000-0005-0000-0000-0000E5020000}"/>
    <cellStyle name="20% - Accent3 3 4 3 2" xfId="2682" xr:uid="{00000000-0005-0000-0000-0000E6020000}"/>
    <cellStyle name="20% - Accent3 3 4 4" xfId="2683" xr:uid="{00000000-0005-0000-0000-0000E7020000}"/>
    <cellStyle name="20% - Accent3 3 4 5" xfId="2684" xr:uid="{00000000-0005-0000-0000-0000E8020000}"/>
    <cellStyle name="20% - Accent3 3 5" xfId="2685" xr:uid="{00000000-0005-0000-0000-0000E9020000}"/>
    <cellStyle name="20% - Accent3 3 5 2" xfId="2686" xr:uid="{00000000-0005-0000-0000-0000EA020000}"/>
    <cellStyle name="20% - Accent3 3 5 2 2" xfId="2687" xr:uid="{00000000-0005-0000-0000-0000EB020000}"/>
    <cellStyle name="20% - Accent3 3 5 3" xfId="2688" xr:uid="{00000000-0005-0000-0000-0000EC020000}"/>
    <cellStyle name="20% - Accent3 3 6" xfId="2689" xr:uid="{00000000-0005-0000-0000-0000ED020000}"/>
    <cellStyle name="20% - Accent3 3 6 2" xfId="2690" xr:uid="{00000000-0005-0000-0000-0000EE020000}"/>
    <cellStyle name="20% - Accent3 3 7" xfId="2691" xr:uid="{00000000-0005-0000-0000-0000EF020000}"/>
    <cellStyle name="20% - Accent3 3 8" xfId="2692" xr:uid="{00000000-0005-0000-0000-0000F0020000}"/>
    <cellStyle name="20% - Accent3 3 9" xfId="2693" xr:uid="{00000000-0005-0000-0000-0000F1020000}"/>
    <cellStyle name="20% - Accent3 30" xfId="188" xr:uid="{00000000-0005-0000-0000-0000F2020000}"/>
    <cellStyle name="20% - Accent3 31" xfId="189" xr:uid="{00000000-0005-0000-0000-0000F3020000}"/>
    <cellStyle name="20% - Accent3 32" xfId="190" xr:uid="{00000000-0005-0000-0000-0000F4020000}"/>
    <cellStyle name="20% - Accent3 33" xfId="191" xr:uid="{00000000-0005-0000-0000-0000F5020000}"/>
    <cellStyle name="20% - Accent3 34" xfId="192" xr:uid="{00000000-0005-0000-0000-0000F6020000}"/>
    <cellStyle name="20% - Accent3 35" xfId="193" xr:uid="{00000000-0005-0000-0000-0000F7020000}"/>
    <cellStyle name="20% - Accent3 4" xfId="194" xr:uid="{00000000-0005-0000-0000-0000F8020000}"/>
    <cellStyle name="20% - Accent3 4 2" xfId="2694" xr:uid="{00000000-0005-0000-0000-0000F9020000}"/>
    <cellStyle name="20% - Accent3 4 2 2" xfId="2695" xr:uid="{00000000-0005-0000-0000-0000FA020000}"/>
    <cellStyle name="20% - Accent3 4 2 2 2" xfId="2696" xr:uid="{00000000-0005-0000-0000-0000FB020000}"/>
    <cellStyle name="20% - Accent3 4 2 2 2 2" xfId="2697" xr:uid="{00000000-0005-0000-0000-0000FC020000}"/>
    <cellStyle name="20% - Accent3 4 2 2 2 2 2" xfId="2698" xr:uid="{00000000-0005-0000-0000-0000FD020000}"/>
    <cellStyle name="20% - Accent3 4 2 2 2 3" xfId="2699" xr:uid="{00000000-0005-0000-0000-0000FE020000}"/>
    <cellStyle name="20% - Accent3 4 2 2 3" xfId="2700" xr:uid="{00000000-0005-0000-0000-0000FF020000}"/>
    <cellStyle name="20% - Accent3 4 2 2 3 2" xfId="2701" xr:uid="{00000000-0005-0000-0000-000000030000}"/>
    <cellStyle name="20% - Accent3 4 2 2 4" xfId="2702" xr:uid="{00000000-0005-0000-0000-000001030000}"/>
    <cellStyle name="20% - Accent3 4 2 3" xfId="2703" xr:uid="{00000000-0005-0000-0000-000002030000}"/>
    <cellStyle name="20% - Accent3 4 2 3 2" xfId="2704" xr:uid="{00000000-0005-0000-0000-000003030000}"/>
    <cellStyle name="20% - Accent3 4 2 3 2 2" xfId="2705" xr:uid="{00000000-0005-0000-0000-000004030000}"/>
    <cellStyle name="20% - Accent3 4 2 3 3" xfId="2706" xr:uid="{00000000-0005-0000-0000-000005030000}"/>
    <cellStyle name="20% - Accent3 4 2 4" xfId="2707" xr:uid="{00000000-0005-0000-0000-000006030000}"/>
    <cellStyle name="20% - Accent3 4 2 4 2" xfId="2708" xr:uid="{00000000-0005-0000-0000-000007030000}"/>
    <cellStyle name="20% - Accent3 4 2 5" xfId="2709" xr:uid="{00000000-0005-0000-0000-000008030000}"/>
    <cellStyle name="20% - Accent3 4 2 6" xfId="2710" xr:uid="{00000000-0005-0000-0000-000009030000}"/>
    <cellStyle name="20% - Accent3 4 3" xfId="2711" xr:uid="{00000000-0005-0000-0000-00000A030000}"/>
    <cellStyle name="20% - Accent3 4 3 2" xfId="2712" xr:uid="{00000000-0005-0000-0000-00000B030000}"/>
    <cellStyle name="20% - Accent3 4 3 2 2" xfId="2713" xr:uid="{00000000-0005-0000-0000-00000C030000}"/>
    <cellStyle name="20% - Accent3 4 3 2 2 2" xfId="2714" xr:uid="{00000000-0005-0000-0000-00000D030000}"/>
    <cellStyle name="20% - Accent3 4 3 2 3" xfId="2715" xr:uid="{00000000-0005-0000-0000-00000E030000}"/>
    <cellStyle name="20% - Accent3 4 3 3" xfId="2716" xr:uid="{00000000-0005-0000-0000-00000F030000}"/>
    <cellStyle name="20% - Accent3 4 3 3 2" xfId="2717" xr:uid="{00000000-0005-0000-0000-000010030000}"/>
    <cellStyle name="20% - Accent3 4 3 4" xfId="2718" xr:uid="{00000000-0005-0000-0000-000011030000}"/>
    <cellStyle name="20% - Accent3 4 3 5" xfId="2719" xr:uid="{00000000-0005-0000-0000-000012030000}"/>
    <cellStyle name="20% - Accent3 4 4" xfId="2720" xr:uid="{00000000-0005-0000-0000-000013030000}"/>
    <cellStyle name="20% - Accent3 4 4 2" xfId="2721" xr:uid="{00000000-0005-0000-0000-000014030000}"/>
    <cellStyle name="20% - Accent3 4 4 2 2" xfId="2722" xr:uid="{00000000-0005-0000-0000-000015030000}"/>
    <cellStyle name="20% - Accent3 4 4 3" xfId="2723" xr:uid="{00000000-0005-0000-0000-000016030000}"/>
    <cellStyle name="20% - Accent3 4 5" xfId="2724" xr:uid="{00000000-0005-0000-0000-000017030000}"/>
    <cellStyle name="20% - Accent3 4 5 2" xfId="2725" xr:uid="{00000000-0005-0000-0000-000018030000}"/>
    <cellStyle name="20% - Accent3 4 6" xfId="2726" xr:uid="{00000000-0005-0000-0000-000019030000}"/>
    <cellStyle name="20% - Accent3 4 7" xfId="2727" xr:uid="{00000000-0005-0000-0000-00001A030000}"/>
    <cellStyle name="20% - Accent3 5" xfId="195" xr:uid="{00000000-0005-0000-0000-00001B030000}"/>
    <cellStyle name="20% - Accent3 5 2" xfId="2728" xr:uid="{00000000-0005-0000-0000-00001C030000}"/>
    <cellStyle name="20% - Accent3 5 2 2" xfId="2729" xr:uid="{00000000-0005-0000-0000-00001D030000}"/>
    <cellStyle name="20% - Accent3 5 2 2 2" xfId="2730" xr:uid="{00000000-0005-0000-0000-00001E030000}"/>
    <cellStyle name="20% - Accent3 5 2 2 2 2" xfId="2731" xr:uid="{00000000-0005-0000-0000-00001F030000}"/>
    <cellStyle name="20% - Accent3 5 2 2 3" xfId="2732" xr:uid="{00000000-0005-0000-0000-000020030000}"/>
    <cellStyle name="20% - Accent3 5 2 3" xfId="2733" xr:uid="{00000000-0005-0000-0000-000021030000}"/>
    <cellStyle name="20% - Accent3 5 2 3 2" xfId="2734" xr:uid="{00000000-0005-0000-0000-000022030000}"/>
    <cellStyle name="20% - Accent3 5 2 4" xfId="2735" xr:uid="{00000000-0005-0000-0000-000023030000}"/>
    <cellStyle name="20% - Accent3 5 2 5" xfId="2736" xr:uid="{00000000-0005-0000-0000-000024030000}"/>
    <cellStyle name="20% - Accent3 5 3" xfId="2737" xr:uid="{00000000-0005-0000-0000-000025030000}"/>
    <cellStyle name="20% - Accent3 5 3 2" xfId="2738" xr:uid="{00000000-0005-0000-0000-000026030000}"/>
    <cellStyle name="20% - Accent3 5 3 2 2" xfId="2739" xr:uid="{00000000-0005-0000-0000-000027030000}"/>
    <cellStyle name="20% - Accent3 5 3 3" xfId="2740" xr:uid="{00000000-0005-0000-0000-000028030000}"/>
    <cellStyle name="20% - Accent3 5 4" xfId="2741" xr:uid="{00000000-0005-0000-0000-000029030000}"/>
    <cellStyle name="20% - Accent3 5 4 2" xfId="2742" xr:uid="{00000000-0005-0000-0000-00002A030000}"/>
    <cellStyle name="20% - Accent3 5 5" xfId="2743" xr:uid="{00000000-0005-0000-0000-00002B030000}"/>
    <cellStyle name="20% - Accent3 5 6" xfId="2744" xr:uid="{00000000-0005-0000-0000-00002C030000}"/>
    <cellStyle name="20% - Accent3 6" xfId="196" xr:uid="{00000000-0005-0000-0000-00002D030000}"/>
    <cellStyle name="20% - Accent3 6 2" xfId="2745" xr:uid="{00000000-0005-0000-0000-00002E030000}"/>
    <cellStyle name="20% - Accent3 6 2 2" xfId="2746" xr:uid="{00000000-0005-0000-0000-00002F030000}"/>
    <cellStyle name="20% - Accent3 6 2 2 2" xfId="2747" xr:uid="{00000000-0005-0000-0000-000030030000}"/>
    <cellStyle name="20% - Accent3 6 2 3" xfId="2748" xr:uid="{00000000-0005-0000-0000-000031030000}"/>
    <cellStyle name="20% - Accent3 6 2 4" xfId="2749" xr:uid="{00000000-0005-0000-0000-000032030000}"/>
    <cellStyle name="20% - Accent3 6 2 5" xfId="2750" xr:uid="{00000000-0005-0000-0000-000033030000}"/>
    <cellStyle name="20% - Accent3 6 3" xfId="2751" xr:uid="{00000000-0005-0000-0000-000034030000}"/>
    <cellStyle name="20% - Accent3 6 3 2" xfId="2752" xr:uid="{00000000-0005-0000-0000-000035030000}"/>
    <cellStyle name="20% - Accent3 6 4" xfId="2753" xr:uid="{00000000-0005-0000-0000-000036030000}"/>
    <cellStyle name="20% - Accent3 6 5" xfId="2754" xr:uid="{00000000-0005-0000-0000-000037030000}"/>
    <cellStyle name="20% - Accent3 7" xfId="197" xr:uid="{00000000-0005-0000-0000-000038030000}"/>
    <cellStyle name="20% - Accent3 7 2" xfId="2755" xr:uid="{00000000-0005-0000-0000-000039030000}"/>
    <cellStyle name="20% - Accent3 7 2 2" xfId="2756" xr:uid="{00000000-0005-0000-0000-00003A030000}"/>
    <cellStyle name="20% - Accent3 7 2 2 2" xfId="2757" xr:uid="{00000000-0005-0000-0000-00003B030000}"/>
    <cellStyle name="20% - Accent3 7 2 3" xfId="2758" xr:uid="{00000000-0005-0000-0000-00003C030000}"/>
    <cellStyle name="20% - Accent3 7 3" xfId="2759" xr:uid="{00000000-0005-0000-0000-00003D030000}"/>
    <cellStyle name="20% - Accent3 7 3 2" xfId="2760" xr:uid="{00000000-0005-0000-0000-00003E030000}"/>
    <cellStyle name="20% - Accent3 7 4" xfId="2761" xr:uid="{00000000-0005-0000-0000-00003F030000}"/>
    <cellStyle name="20% - Accent3 7 5" xfId="2762" xr:uid="{00000000-0005-0000-0000-000040030000}"/>
    <cellStyle name="20% - Accent3 8" xfId="198" xr:uid="{00000000-0005-0000-0000-000041030000}"/>
    <cellStyle name="20% - Accent3 8 2" xfId="2763" xr:uid="{00000000-0005-0000-0000-000042030000}"/>
    <cellStyle name="20% - Accent3 8 2 2" xfId="2764" xr:uid="{00000000-0005-0000-0000-000043030000}"/>
    <cellStyle name="20% - Accent3 8 2 2 2" xfId="2765" xr:uid="{00000000-0005-0000-0000-000044030000}"/>
    <cellStyle name="20% - Accent3 8 2 3" xfId="2766" xr:uid="{00000000-0005-0000-0000-000045030000}"/>
    <cellStyle name="20% - Accent3 8 3" xfId="2767" xr:uid="{00000000-0005-0000-0000-000046030000}"/>
    <cellStyle name="20% - Accent3 8 3 2" xfId="2768" xr:uid="{00000000-0005-0000-0000-000047030000}"/>
    <cellStyle name="20% - Accent3 8 4" xfId="2769" xr:uid="{00000000-0005-0000-0000-000048030000}"/>
    <cellStyle name="20% - Accent3 8 5" xfId="2770" xr:uid="{00000000-0005-0000-0000-000049030000}"/>
    <cellStyle name="20% - Accent3 9" xfId="199" xr:uid="{00000000-0005-0000-0000-00004A030000}"/>
    <cellStyle name="20% - Accent3 9 2" xfId="2771" xr:uid="{00000000-0005-0000-0000-00004B030000}"/>
    <cellStyle name="20% - Accent3 9 2 2" xfId="2772" xr:uid="{00000000-0005-0000-0000-00004C030000}"/>
    <cellStyle name="20% - Accent3 9 3" xfId="2773" xr:uid="{00000000-0005-0000-0000-00004D030000}"/>
    <cellStyle name="20% - Accent3 9 4" xfId="2774" xr:uid="{00000000-0005-0000-0000-00004E030000}"/>
    <cellStyle name="20% - Accent4 10" xfId="200" xr:uid="{00000000-0005-0000-0000-00004F030000}"/>
    <cellStyle name="20% - Accent4 10 2" xfId="2775" xr:uid="{00000000-0005-0000-0000-000050030000}"/>
    <cellStyle name="20% - Accent4 10 2 2" xfId="2776" xr:uid="{00000000-0005-0000-0000-000051030000}"/>
    <cellStyle name="20% - Accent4 10 3" xfId="2777" xr:uid="{00000000-0005-0000-0000-000052030000}"/>
    <cellStyle name="20% - Accent4 10 4" xfId="2778" xr:uid="{00000000-0005-0000-0000-000053030000}"/>
    <cellStyle name="20% - Accent4 11" xfId="201" xr:uid="{00000000-0005-0000-0000-000054030000}"/>
    <cellStyle name="20% - Accent4 11 2" xfId="2779" xr:uid="{00000000-0005-0000-0000-000055030000}"/>
    <cellStyle name="20% - Accent4 11 2 2" xfId="2780" xr:uid="{00000000-0005-0000-0000-000056030000}"/>
    <cellStyle name="20% - Accent4 11 3" xfId="2781" xr:uid="{00000000-0005-0000-0000-000057030000}"/>
    <cellStyle name="20% - Accent4 11 4" xfId="2782" xr:uid="{00000000-0005-0000-0000-000058030000}"/>
    <cellStyle name="20% - Accent4 12" xfId="202" xr:uid="{00000000-0005-0000-0000-000059030000}"/>
    <cellStyle name="20% - Accent4 12 2" xfId="2783" xr:uid="{00000000-0005-0000-0000-00005A030000}"/>
    <cellStyle name="20% - Accent4 12 2 2" xfId="2784" xr:uid="{00000000-0005-0000-0000-00005B030000}"/>
    <cellStyle name="20% - Accent4 12 3" xfId="2785" xr:uid="{00000000-0005-0000-0000-00005C030000}"/>
    <cellStyle name="20% - Accent4 12 4" xfId="2786" xr:uid="{00000000-0005-0000-0000-00005D030000}"/>
    <cellStyle name="20% - Accent4 13" xfId="203" xr:uid="{00000000-0005-0000-0000-00005E030000}"/>
    <cellStyle name="20% - Accent4 13 2" xfId="2787" xr:uid="{00000000-0005-0000-0000-00005F030000}"/>
    <cellStyle name="20% - Accent4 13 3" xfId="2788" xr:uid="{00000000-0005-0000-0000-000060030000}"/>
    <cellStyle name="20% - Accent4 14" xfId="204" xr:uid="{00000000-0005-0000-0000-000061030000}"/>
    <cellStyle name="20% - Accent4 14 2" xfId="2789" xr:uid="{00000000-0005-0000-0000-000062030000}"/>
    <cellStyle name="20% - Accent4 15" xfId="205" xr:uid="{00000000-0005-0000-0000-000063030000}"/>
    <cellStyle name="20% - Accent4 15 2" xfId="206" xr:uid="{00000000-0005-0000-0000-000064030000}"/>
    <cellStyle name="20% - Accent4 15 3" xfId="207" xr:uid="{00000000-0005-0000-0000-000065030000}"/>
    <cellStyle name="20% - Accent4 15 4" xfId="208" xr:uid="{00000000-0005-0000-0000-000066030000}"/>
    <cellStyle name="20% - Accent4 15 5" xfId="209" xr:uid="{00000000-0005-0000-0000-000067030000}"/>
    <cellStyle name="20% - Accent4 16" xfId="210" xr:uid="{00000000-0005-0000-0000-000068030000}"/>
    <cellStyle name="20% - Accent4 16 2" xfId="211" xr:uid="{00000000-0005-0000-0000-000069030000}"/>
    <cellStyle name="20% - Accent4 16 3" xfId="212" xr:uid="{00000000-0005-0000-0000-00006A030000}"/>
    <cellStyle name="20% - Accent4 16 4" xfId="213" xr:uid="{00000000-0005-0000-0000-00006B030000}"/>
    <cellStyle name="20% - Accent4 16 5" xfId="214" xr:uid="{00000000-0005-0000-0000-00006C030000}"/>
    <cellStyle name="20% - Accent4 17" xfId="215" xr:uid="{00000000-0005-0000-0000-00006D030000}"/>
    <cellStyle name="20% - Accent4 17 2" xfId="216" xr:uid="{00000000-0005-0000-0000-00006E030000}"/>
    <cellStyle name="20% - Accent4 17 3" xfId="217" xr:uid="{00000000-0005-0000-0000-00006F030000}"/>
    <cellStyle name="20% - Accent4 17 4" xfId="218" xr:uid="{00000000-0005-0000-0000-000070030000}"/>
    <cellStyle name="20% - Accent4 17 5" xfId="219" xr:uid="{00000000-0005-0000-0000-000071030000}"/>
    <cellStyle name="20% - Accent4 18" xfId="220" xr:uid="{00000000-0005-0000-0000-000072030000}"/>
    <cellStyle name="20% - Accent4 19" xfId="221" xr:uid="{00000000-0005-0000-0000-000073030000}"/>
    <cellStyle name="20% - Accent4 2" xfId="222" xr:uid="{00000000-0005-0000-0000-000074030000}"/>
    <cellStyle name="20% - Accent4 2 10" xfId="2790" xr:uid="{00000000-0005-0000-0000-000075030000}"/>
    <cellStyle name="20% - Accent4 2 11" xfId="2791" xr:uid="{00000000-0005-0000-0000-000076030000}"/>
    <cellStyle name="20% - Accent4 2 12" xfId="2792" xr:uid="{00000000-0005-0000-0000-000077030000}"/>
    <cellStyle name="20% - Accent4 2 13" xfId="2793" xr:uid="{00000000-0005-0000-0000-000078030000}"/>
    <cellStyle name="20% - Accent4 2 2" xfId="223" xr:uid="{00000000-0005-0000-0000-000079030000}"/>
    <cellStyle name="20% - Accent4 2 2 10" xfId="2794" xr:uid="{00000000-0005-0000-0000-00007A030000}"/>
    <cellStyle name="20% - Accent4 2 2 2" xfId="224" xr:uid="{00000000-0005-0000-0000-00007B030000}"/>
    <cellStyle name="20% - Accent4 2 2 2 2" xfId="225" xr:uid="{00000000-0005-0000-0000-00007C030000}"/>
    <cellStyle name="20% - Accent4 2 2 2 2 2" xfId="2795" xr:uid="{00000000-0005-0000-0000-00007D030000}"/>
    <cellStyle name="20% - Accent4 2 2 2 2 2 2" xfId="2796" xr:uid="{00000000-0005-0000-0000-00007E030000}"/>
    <cellStyle name="20% - Accent4 2 2 2 2 2 2 2" xfId="2797" xr:uid="{00000000-0005-0000-0000-00007F030000}"/>
    <cellStyle name="20% - Accent4 2 2 2 2 2 3" xfId="2798" xr:uid="{00000000-0005-0000-0000-000080030000}"/>
    <cellStyle name="20% - Accent4 2 2 2 2 3" xfId="2799" xr:uid="{00000000-0005-0000-0000-000081030000}"/>
    <cellStyle name="20% - Accent4 2 2 2 2 3 2" xfId="2800" xr:uid="{00000000-0005-0000-0000-000082030000}"/>
    <cellStyle name="20% - Accent4 2 2 2 2 4" xfId="2801" xr:uid="{00000000-0005-0000-0000-000083030000}"/>
    <cellStyle name="20% - Accent4 2 2 2 2 5" xfId="2802" xr:uid="{00000000-0005-0000-0000-000084030000}"/>
    <cellStyle name="20% - Accent4 2 2 2 2 6" xfId="2803" xr:uid="{00000000-0005-0000-0000-000085030000}"/>
    <cellStyle name="20% - Accent4 2 2 2 3" xfId="226" xr:uid="{00000000-0005-0000-0000-000086030000}"/>
    <cellStyle name="20% - Accent4 2 2 2 3 2" xfId="2804" xr:uid="{00000000-0005-0000-0000-000087030000}"/>
    <cellStyle name="20% - Accent4 2 2 2 3 2 2" xfId="2805" xr:uid="{00000000-0005-0000-0000-000088030000}"/>
    <cellStyle name="20% - Accent4 2 2 2 3 3" xfId="2806" xr:uid="{00000000-0005-0000-0000-000089030000}"/>
    <cellStyle name="20% - Accent4 2 2 2 4" xfId="227" xr:uid="{00000000-0005-0000-0000-00008A030000}"/>
    <cellStyle name="20% - Accent4 2 2 2 4 2" xfId="2807" xr:uid="{00000000-0005-0000-0000-00008B030000}"/>
    <cellStyle name="20% - Accent4 2 2 2 5" xfId="228" xr:uid="{00000000-0005-0000-0000-00008C030000}"/>
    <cellStyle name="20% - Accent4 2 2 2 6" xfId="2808" xr:uid="{00000000-0005-0000-0000-00008D030000}"/>
    <cellStyle name="20% - Accent4 2 2 2 7" xfId="2809" xr:uid="{00000000-0005-0000-0000-00008E030000}"/>
    <cellStyle name="20% - Accent4 2 2 3" xfId="229" xr:uid="{00000000-0005-0000-0000-00008F030000}"/>
    <cellStyle name="20% - Accent4 2 2 3 2" xfId="2810" xr:uid="{00000000-0005-0000-0000-000090030000}"/>
    <cellStyle name="20% - Accent4 2 2 3 2 2" xfId="2811" xr:uid="{00000000-0005-0000-0000-000091030000}"/>
    <cellStyle name="20% - Accent4 2 2 3 2 2 2" xfId="2812" xr:uid="{00000000-0005-0000-0000-000092030000}"/>
    <cellStyle name="20% - Accent4 2 2 3 2 3" xfId="2813" xr:uid="{00000000-0005-0000-0000-000093030000}"/>
    <cellStyle name="20% - Accent4 2 2 3 3" xfId="2814" xr:uid="{00000000-0005-0000-0000-000094030000}"/>
    <cellStyle name="20% - Accent4 2 2 3 3 2" xfId="2815" xr:uid="{00000000-0005-0000-0000-000095030000}"/>
    <cellStyle name="20% - Accent4 2 2 3 4" xfId="2816" xr:uid="{00000000-0005-0000-0000-000096030000}"/>
    <cellStyle name="20% - Accent4 2 2 3 5" xfId="2817" xr:uid="{00000000-0005-0000-0000-000097030000}"/>
    <cellStyle name="20% - Accent4 2 2 3 6" xfId="2818" xr:uid="{00000000-0005-0000-0000-000098030000}"/>
    <cellStyle name="20% - Accent4 2 2 4" xfId="230" xr:uid="{00000000-0005-0000-0000-000099030000}"/>
    <cellStyle name="20% - Accent4 2 2 4 2" xfId="2819" xr:uid="{00000000-0005-0000-0000-00009A030000}"/>
    <cellStyle name="20% - Accent4 2 2 4 2 2" xfId="2820" xr:uid="{00000000-0005-0000-0000-00009B030000}"/>
    <cellStyle name="20% - Accent4 2 2 4 3" xfId="2821" xr:uid="{00000000-0005-0000-0000-00009C030000}"/>
    <cellStyle name="20% - Accent4 2 2 4 4" xfId="2822" xr:uid="{00000000-0005-0000-0000-00009D030000}"/>
    <cellStyle name="20% - Accent4 2 2 5" xfId="231" xr:uid="{00000000-0005-0000-0000-00009E030000}"/>
    <cellStyle name="20% - Accent4 2 2 5 2" xfId="2823" xr:uid="{00000000-0005-0000-0000-00009F030000}"/>
    <cellStyle name="20% - Accent4 2 2 5 3" xfId="2824" xr:uid="{00000000-0005-0000-0000-0000A0030000}"/>
    <cellStyle name="20% - Accent4 2 2 6" xfId="2825" xr:uid="{00000000-0005-0000-0000-0000A1030000}"/>
    <cellStyle name="20% - Accent4 2 2 6 2" xfId="2826" xr:uid="{00000000-0005-0000-0000-0000A2030000}"/>
    <cellStyle name="20% - Accent4 2 2 7" xfId="2827" xr:uid="{00000000-0005-0000-0000-0000A3030000}"/>
    <cellStyle name="20% - Accent4 2 2 8" xfId="2828" xr:uid="{00000000-0005-0000-0000-0000A4030000}"/>
    <cellStyle name="20% - Accent4 2 2 9" xfId="2829" xr:uid="{00000000-0005-0000-0000-0000A5030000}"/>
    <cellStyle name="20% - Accent4 2 3" xfId="232" xr:uid="{00000000-0005-0000-0000-0000A6030000}"/>
    <cellStyle name="20% - Accent4 2 3 2" xfId="2830" xr:uid="{00000000-0005-0000-0000-0000A7030000}"/>
    <cellStyle name="20% - Accent4 2 3 2 2" xfId="2831" xr:uid="{00000000-0005-0000-0000-0000A8030000}"/>
    <cellStyle name="20% - Accent4 2 3 2 2 2" xfId="2832" xr:uid="{00000000-0005-0000-0000-0000A9030000}"/>
    <cellStyle name="20% - Accent4 2 3 2 2 2 2" xfId="2833" xr:uid="{00000000-0005-0000-0000-0000AA030000}"/>
    <cellStyle name="20% - Accent4 2 3 2 2 3" xfId="2834" xr:uid="{00000000-0005-0000-0000-0000AB030000}"/>
    <cellStyle name="20% - Accent4 2 3 2 2 4" xfId="2835" xr:uid="{00000000-0005-0000-0000-0000AC030000}"/>
    <cellStyle name="20% - Accent4 2 3 2 3" xfId="2836" xr:uid="{00000000-0005-0000-0000-0000AD030000}"/>
    <cellStyle name="20% - Accent4 2 3 2 3 2" xfId="2837" xr:uid="{00000000-0005-0000-0000-0000AE030000}"/>
    <cellStyle name="20% - Accent4 2 3 2 4" xfId="2838" xr:uid="{00000000-0005-0000-0000-0000AF030000}"/>
    <cellStyle name="20% - Accent4 2 3 2 5" xfId="2839" xr:uid="{00000000-0005-0000-0000-0000B0030000}"/>
    <cellStyle name="20% - Accent4 2 3 3" xfId="2840" xr:uid="{00000000-0005-0000-0000-0000B1030000}"/>
    <cellStyle name="20% - Accent4 2 3 3 2" xfId="2841" xr:uid="{00000000-0005-0000-0000-0000B2030000}"/>
    <cellStyle name="20% - Accent4 2 3 3 2 2" xfId="2842" xr:uid="{00000000-0005-0000-0000-0000B3030000}"/>
    <cellStyle name="20% - Accent4 2 3 3 3" xfId="2843" xr:uid="{00000000-0005-0000-0000-0000B4030000}"/>
    <cellStyle name="20% - Accent4 2 3 3 4" xfId="2844" xr:uid="{00000000-0005-0000-0000-0000B5030000}"/>
    <cellStyle name="20% - Accent4 2 3 4" xfId="2845" xr:uid="{00000000-0005-0000-0000-0000B6030000}"/>
    <cellStyle name="20% - Accent4 2 3 4 2" xfId="2846" xr:uid="{00000000-0005-0000-0000-0000B7030000}"/>
    <cellStyle name="20% - Accent4 2 3 5" xfId="2847" xr:uid="{00000000-0005-0000-0000-0000B8030000}"/>
    <cellStyle name="20% - Accent4 2 3 6" xfId="2848" xr:uid="{00000000-0005-0000-0000-0000B9030000}"/>
    <cellStyle name="20% - Accent4 2 3 7" xfId="2849" xr:uid="{00000000-0005-0000-0000-0000BA030000}"/>
    <cellStyle name="20% - Accent4 2 4" xfId="233" xr:uid="{00000000-0005-0000-0000-0000BB030000}"/>
    <cellStyle name="20% - Accent4 2 4 2" xfId="2850" xr:uid="{00000000-0005-0000-0000-0000BC030000}"/>
    <cellStyle name="20% - Accent4 2 4 2 2" xfId="2851" xr:uid="{00000000-0005-0000-0000-0000BD030000}"/>
    <cellStyle name="20% - Accent4 2 4 2 2 2" xfId="2852" xr:uid="{00000000-0005-0000-0000-0000BE030000}"/>
    <cellStyle name="20% - Accent4 2 4 2 2 2 2" xfId="2853" xr:uid="{00000000-0005-0000-0000-0000BF030000}"/>
    <cellStyle name="20% - Accent4 2 4 2 2 3" xfId="2854" xr:uid="{00000000-0005-0000-0000-0000C0030000}"/>
    <cellStyle name="20% - Accent4 2 4 2 2 4" xfId="2855" xr:uid="{00000000-0005-0000-0000-0000C1030000}"/>
    <cellStyle name="20% - Accent4 2 4 2 3" xfId="2856" xr:uid="{00000000-0005-0000-0000-0000C2030000}"/>
    <cellStyle name="20% - Accent4 2 4 2 3 2" xfId="2857" xr:uid="{00000000-0005-0000-0000-0000C3030000}"/>
    <cellStyle name="20% - Accent4 2 4 2 4" xfId="2858" xr:uid="{00000000-0005-0000-0000-0000C4030000}"/>
    <cellStyle name="20% - Accent4 2 4 2 5" xfId="2859" xr:uid="{00000000-0005-0000-0000-0000C5030000}"/>
    <cellStyle name="20% - Accent4 2 4 3" xfId="2860" xr:uid="{00000000-0005-0000-0000-0000C6030000}"/>
    <cellStyle name="20% - Accent4 2 4 3 2" xfId="2861" xr:uid="{00000000-0005-0000-0000-0000C7030000}"/>
    <cellStyle name="20% - Accent4 2 4 3 2 2" xfId="2862" xr:uid="{00000000-0005-0000-0000-0000C8030000}"/>
    <cellStyle name="20% - Accent4 2 4 3 3" xfId="2863" xr:uid="{00000000-0005-0000-0000-0000C9030000}"/>
    <cellStyle name="20% - Accent4 2 4 3 4" xfId="2864" xr:uid="{00000000-0005-0000-0000-0000CA030000}"/>
    <cellStyle name="20% - Accent4 2 4 4" xfId="2865" xr:uid="{00000000-0005-0000-0000-0000CB030000}"/>
    <cellStyle name="20% - Accent4 2 4 4 2" xfId="2866" xr:uid="{00000000-0005-0000-0000-0000CC030000}"/>
    <cellStyle name="20% - Accent4 2 4 5" xfId="2867" xr:uid="{00000000-0005-0000-0000-0000CD030000}"/>
    <cellStyle name="20% - Accent4 2 4 6" xfId="2868" xr:uid="{00000000-0005-0000-0000-0000CE030000}"/>
    <cellStyle name="20% - Accent4 2 4 7" xfId="2869" xr:uid="{00000000-0005-0000-0000-0000CF030000}"/>
    <cellStyle name="20% - Accent4 2 5" xfId="234" xr:uid="{00000000-0005-0000-0000-0000D0030000}"/>
    <cellStyle name="20% - Accent4 2 5 2" xfId="2870" xr:uid="{00000000-0005-0000-0000-0000D1030000}"/>
    <cellStyle name="20% - Accent4 2 5 2 2" xfId="2871" xr:uid="{00000000-0005-0000-0000-0000D2030000}"/>
    <cellStyle name="20% - Accent4 2 5 2 2 2" xfId="2872" xr:uid="{00000000-0005-0000-0000-0000D3030000}"/>
    <cellStyle name="20% - Accent4 2 5 2 3" xfId="2873" xr:uid="{00000000-0005-0000-0000-0000D4030000}"/>
    <cellStyle name="20% - Accent4 2 5 2 4" xfId="2874" xr:uid="{00000000-0005-0000-0000-0000D5030000}"/>
    <cellStyle name="20% - Accent4 2 5 3" xfId="2875" xr:uid="{00000000-0005-0000-0000-0000D6030000}"/>
    <cellStyle name="20% - Accent4 2 5 3 2" xfId="2876" xr:uid="{00000000-0005-0000-0000-0000D7030000}"/>
    <cellStyle name="20% - Accent4 2 5 4" xfId="2877" xr:uid="{00000000-0005-0000-0000-0000D8030000}"/>
    <cellStyle name="20% - Accent4 2 5 5" xfId="2878" xr:uid="{00000000-0005-0000-0000-0000D9030000}"/>
    <cellStyle name="20% - Accent4 2 5 6" xfId="2879" xr:uid="{00000000-0005-0000-0000-0000DA030000}"/>
    <cellStyle name="20% - Accent4 2 6" xfId="235" xr:uid="{00000000-0005-0000-0000-0000DB030000}"/>
    <cellStyle name="20% - Accent4 2 6 2" xfId="2880" xr:uid="{00000000-0005-0000-0000-0000DC030000}"/>
    <cellStyle name="20% - Accent4 2 6 2 2" xfId="2881" xr:uid="{00000000-0005-0000-0000-0000DD030000}"/>
    <cellStyle name="20% - Accent4 2 6 3" xfId="2882" xr:uid="{00000000-0005-0000-0000-0000DE030000}"/>
    <cellStyle name="20% - Accent4 2 6 4" xfId="2883" xr:uid="{00000000-0005-0000-0000-0000DF030000}"/>
    <cellStyle name="20% - Accent4 2 6 5" xfId="2884" xr:uid="{00000000-0005-0000-0000-0000E0030000}"/>
    <cellStyle name="20% - Accent4 2 7" xfId="236" xr:uid="{00000000-0005-0000-0000-0000E1030000}"/>
    <cellStyle name="20% - Accent4 2 7 2" xfId="2885" xr:uid="{00000000-0005-0000-0000-0000E2030000}"/>
    <cellStyle name="20% - Accent4 2 7 3" xfId="2886" xr:uid="{00000000-0005-0000-0000-0000E3030000}"/>
    <cellStyle name="20% - Accent4 2 7 4" xfId="2887" xr:uid="{00000000-0005-0000-0000-0000E4030000}"/>
    <cellStyle name="20% - Accent4 2 8" xfId="237" xr:uid="{00000000-0005-0000-0000-0000E5030000}"/>
    <cellStyle name="20% - Accent4 2 8 2" xfId="2888" xr:uid="{00000000-0005-0000-0000-0000E6030000}"/>
    <cellStyle name="20% - Accent4 2 8 3" xfId="2889" xr:uid="{00000000-0005-0000-0000-0000E7030000}"/>
    <cellStyle name="20% - Accent4 2 9" xfId="238" xr:uid="{00000000-0005-0000-0000-0000E8030000}"/>
    <cellStyle name="20% - Accent4 2 9 2" xfId="2890" xr:uid="{00000000-0005-0000-0000-0000E9030000}"/>
    <cellStyle name="20% - Accent4 20" xfId="239" xr:uid="{00000000-0005-0000-0000-0000EA030000}"/>
    <cellStyle name="20% - Accent4 21" xfId="240" xr:uid="{00000000-0005-0000-0000-0000EB030000}"/>
    <cellStyle name="20% - Accent4 22" xfId="241" xr:uid="{00000000-0005-0000-0000-0000EC030000}"/>
    <cellStyle name="20% - Accent4 23" xfId="242" xr:uid="{00000000-0005-0000-0000-0000ED030000}"/>
    <cellStyle name="20% - Accent4 24" xfId="243" xr:uid="{00000000-0005-0000-0000-0000EE030000}"/>
    <cellStyle name="20% - Accent4 25" xfId="244" xr:uid="{00000000-0005-0000-0000-0000EF030000}"/>
    <cellStyle name="20% - Accent4 26" xfId="245" xr:uid="{00000000-0005-0000-0000-0000F0030000}"/>
    <cellStyle name="20% - Accent4 27" xfId="246" xr:uid="{00000000-0005-0000-0000-0000F1030000}"/>
    <cellStyle name="20% - Accent4 28" xfId="247" xr:uid="{00000000-0005-0000-0000-0000F2030000}"/>
    <cellStyle name="20% - Accent4 29" xfId="248" xr:uid="{00000000-0005-0000-0000-0000F3030000}"/>
    <cellStyle name="20% - Accent4 3" xfId="249" xr:uid="{00000000-0005-0000-0000-0000F4030000}"/>
    <cellStyle name="20% - Accent4 3 2" xfId="2891" xr:uid="{00000000-0005-0000-0000-0000F5030000}"/>
    <cellStyle name="20% - Accent4 3 2 2" xfId="2892" xr:uid="{00000000-0005-0000-0000-0000F6030000}"/>
    <cellStyle name="20% - Accent4 3 2 2 2" xfId="2893" xr:uid="{00000000-0005-0000-0000-0000F7030000}"/>
    <cellStyle name="20% - Accent4 3 2 2 2 2" xfId="2894" xr:uid="{00000000-0005-0000-0000-0000F8030000}"/>
    <cellStyle name="20% - Accent4 3 2 2 2 2 2" xfId="2895" xr:uid="{00000000-0005-0000-0000-0000F9030000}"/>
    <cellStyle name="20% - Accent4 3 2 2 2 2 2 2" xfId="2896" xr:uid="{00000000-0005-0000-0000-0000FA030000}"/>
    <cellStyle name="20% - Accent4 3 2 2 2 2 3" xfId="2897" xr:uid="{00000000-0005-0000-0000-0000FB030000}"/>
    <cellStyle name="20% - Accent4 3 2 2 2 3" xfId="2898" xr:uid="{00000000-0005-0000-0000-0000FC030000}"/>
    <cellStyle name="20% - Accent4 3 2 2 2 3 2" xfId="2899" xr:uid="{00000000-0005-0000-0000-0000FD030000}"/>
    <cellStyle name="20% - Accent4 3 2 2 2 4" xfId="2900" xr:uid="{00000000-0005-0000-0000-0000FE030000}"/>
    <cellStyle name="20% - Accent4 3 2 2 2 5" xfId="2901" xr:uid="{00000000-0005-0000-0000-0000FF030000}"/>
    <cellStyle name="20% - Accent4 3 2 2 3" xfId="2902" xr:uid="{00000000-0005-0000-0000-000000040000}"/>
    <cellStyle name="20% - Accent4 3 2 2 3 2" xfId="2903" xr:uid="{00000000-0005-0000-0000-000001040000}"/>
    <cellStyle name="20% - Accent4 3 2 2 3 2 2" xfId="2904" xr:uid="{00000000-0005-0000-0000-000002040000}"/>
    <cellStyle name="20% - Accent4 3 2 2 3 3" xfId="2905" xr:uid="{00000000-0005-0000-0000-000003040000}"/>
    <cellStyle name="20% - Accent4 3 2 2 4" xfId="2906" xr:uid="{00000000-0005-0000-0000-000004040000}"/>
    <cellStyle name="20% - Accent4 3 2 2 4 2" xfId="2907" xr:uid="{00000000-0005-0000-0000-000005040000}"/>
    <cellStyle name="20% - Accent4 3 2 2 5" xfId="2908" xr:uid="{00000000-0005-0000-0000-000006040000}"/>
    <cellStyle name="20% - Accent4 3 2 2 6" xfId="2909" xr:uid="{00000000-0005-0000-0000-000007040000}"/>
    <cellStyle name="20% - Accent4 3 2 2 7" xfId="2910" xr:uid="{00000000-0005-0000-0000-000008040000}"/>
    <cellStyle name="20% - Accent4 3 2 3" xfId="2911" xr:uid="{00000000-0005-0000-0000-000009040000}"/>
    <cellStyle name="20% - Accent4 3 2 3 2" xfId="2912" xr:uid="{00000000-0005-0000-0000-00000A040000}"/>
    <cellStyle name="20% - Accent4 3 2 3 2 2" xfId="2913" xr:uid="{00000000-0005-0000-0000-00000B040000}"/>
    <cellStyle name="20% - Accent4 3 2 3 2 2 2" xfId="2914" xr:uid="{00000000-0005-0000-0000-00000C040000}"/>
    <cellStyle name="20% - Accent4 3 2 3 2 3" xfId="2915" xr:uid="{00000000-0005-0000-0000-00000D040000}"/>
    <cellStyle name="20% - Accent4 3 2 3 3" xfId="2916" xr:uid="{00000000-0005-0000-0000-00000E040000}"/>
    <cellStyle name="20% - Accent4 3 2 3 3 2" xfId="2917" xr:uid="{00000000-0005-0000-0000-00000F040000}"/>
    <cellStyle name="20% - Accent4 3 2 3 4" xfId="2918" xr:uid="{00000000-0005-0000-0000-000010040000}"/>
    <cellStyle name="20% - Accent4 3 2 3 5" xfId="2919" xr:uid="{00000000-0005-0000-0000-000011040000}"/>
    <cellStyle name="20% - Accent4 3 2 4" xfId="2920" xr:uid="{00000000-0005-0000-0000-000012040000}"/>
    <cellStyle name="20% - Accent4 3 2 4 2" xfId="2921" xr:uid="{00000000-0005-0000-0000-000013040000}"/>
    <cellStyle name="20% - Accent4 3 2 4 2 2" xfId="2922" xr:uid="{00000000-0005-0000-0000-000014040000}"/>
    <cellStyle name="20% - Accent4 3 2 4 3" xfId="2923" xr:uid="{00000000-0005-0000-0000-000015040000}"/>
    <cellStyle name="20% - Accent4 3 2 4 4" xfId="2924" xr:uid="{00000000-0005-0000-0000-000016040000}"/>
    <cellStyle name="20% - Accent4 3 2 5" xfId="2925" xr:uid="{00000000-0005-0000-0000-000017040000}"/>
    <cellStyle name="20% - Accent4 3 2 5 2" xfId="2926" xr:uid="{00000000-0005-0000-0000-000018040000}"/>
    <cellStyle name="20% - Accent4 3 2 6" xfId="2927" xr:uid="{00000000-0005-0000-0000-000019040000}"/>
    <cellStyle name="20% - Accent4 3 2 7" xfId="2928" xr:uid="{00000000-0005-0000-0000-00001A040000}"/>
    <cellStyle name="20% - Accent4 3 2 8" xfId="2929" xr:uid="{00000000-0005-0000-0000-00001B040000}"/>
    <cellStyle name="20% - Accent4 3 2 9" xfId="2930" xr:uid="{00000000-0005-0000-0000-00001C040000}"/>
    <cellStyle name="20% - Accent4 3 3" xfId="2931" xr:uid="{00000000-0005-0000-0000-00001D040000}"/>
    <cellStyle name="20% - Accent4 3 3 2" xfId="2932" xr:uid="{00000000-0005-0000-0000-00001E040000}"/>
    <cellStyle name="20% - Accent4 3 3 2 2" xfId="2933" xr:uid="{00000000-0005-0000-0000-00001F040000}"/>
    <cellStyle name="20% - Accent4 3 3 2 2 2" xfId="2934" xr:uid="{00000000-0005-0000-0000-000020040000}"/>
    <cellStyle name="20% - Accent4 3 3 2 2 2 2" xfId="2935" xr:uid="{00000000-0005-0000-0000-000021040000}"/>
    <cellStyle name="20% - Accent4 3 3 2 2 3" xfId="2936" xr:uid="{00000000-0005-0000-0000-000022040000}"/>
    <cellStyle name="20% - Accent4 3 3 2 2 4" xfId="2937" xr:uid="{00000000-0005-0000-0000-000023040000}"/>
    <cellStyle name="20% - Accent4 3 3 2 3" xfId="2938" xr:uid="{00000000-0005-0000-0000-000024040000}"/>
    <cellStyle name="20% - Accent4 3 3 2 3 2" xfId="2939" xr:uid="{00000000-0005-0000-0000-000025040000}"/>
    <cellStyle name="20% - Accent4 3 3 2 4" xfId="2940" xr:uid="{00000000-0005-0000-0000-000026040000}"/>
    <cellStyle name="20% - Accent4 3 3 2 5" xfId="2941" xr:uid="{00000000-0005-0000-0000-000027040000}"/>
    <cellStyle name="20% - Accent4 3 3 3" xfId="2942" xr:uid="{00000000-0005-0000-0000-000028040000}"/>
    <cellStyle name="20% - Accent4 3 3 3 2" xfId="2943" xr:uid="{00000000-0005-0000-0000-000029040000}"/>
    <cellStyle name="20% - Accent4 3 3 3 2 2" xfId="2944" xr:uid="{00000000-0005-0000-0000-00002A040000}"/>
    <cellStyle name="20% - Accent4 3 3 3 3" xfId="2945" xr:uid="{00000000-0005-0000-0000-00002B040000}"/>
    <cellStyle name="20% - Accent4 3 3 3 4" xfId="2946" xr:uid="{00000000-0005-0000-0000-00002C040000}"/>
    <cellStyle name="20% - Accent4 3 3 4" xfId="2947" xr:uid="{00000000-0005-0000-0000-00002D040000}"/>
    <cellStyle name="20% - Accent4 3 3 4 2" xfId="2948" xr:uid="{00000000-0005-0000-0000-00002E040000}"/>
    <cellStyle name="20% - Accent4 3 3 4 3" xfId="2949" xr:uid="{00000000-0005-0000-0000-00002F040000}"/>
    <cellStyle name="20% - Accent4 3 3 4 4" xfId="2950" xr:uid="{00000000-0005-0000-0000-000030040000}"/>
    <cellStyle name="20% - Accent4 3 3 5" xfId="2951" xr:uid="{00000000-0005-0000-0000-000031040000}"/>
    <cellStyle name="20% - Accent4 3 3 5 2" xfId="2952" xr:uid="{00000000-0005-0000-0000-000032040000}"/>
    <cellStyle name="20% - Accent4 3 3 6" xfId="2953" xr:uid="{00000000-0005-0000-0000-000033040000}"/>
    <cellStyle name="20% - Accent4 3 3 7" xfId="2954" xr:uid="{00000000-0005-0000-0000-000034040000}"/>
    <cellStyle name="20% - Accent4 3 3 8" xfId="2955" xr:uid="{00000000-0005-0000-0000-000035040000}"/>
    <cellStyle name="20% - Accent4 3 3 9" xfId="2956" xr:uid="{00000000-0005-0000-0000-000036040000}"/>
    <cellStyle name="20% - Accent4 3 4" xfId="2957" xr:uid="{00000000-0005-0000-0000-000037040000}"/>
    <cellStyle name="20% - Accent4 3 4 2" xfId="2958" xr:uid="{00000000-0005-0000-0000-000038040000}"/>
    <cellStyle name="20% - Accent4 3 4 2 2" xfId="2959" xr:uid="{00000000-0005-0000-0000-000039040000}"/>
    <cellStyle name="20% - Accent4 3 4 2 2 2" xfId="2960" xr:uid="{00000000-0005-0000-0000-00003A040000}"/>
    <cellStyle name="20% - Accent4 3 4 2 2 2 2" xfId="2961" xr:uid="{00000000-0005-0000-0000-00003B040000}"/>
    <cellStyle name="20% - Accent4 3 4 2 2 3" xfId="2962" xr:uid="{00000000-0005-0000-0000-00003C040000}"/>
    <cellStyle name="20% - Accent4 3 4 2 2 4" xfId="2963" xr:uid="{00000000-0005-0000-0000-00003D040000}"/>
    <cellStyle name="20% - Accent4 3 4 2 3" xfId="2964" xr:uid="{00000000-0005-0000-0000-00003E040000}"/>
    <cellStyle name="20% - Accent4 3 4 2 3 2" xfId="2965" xr:uid="{00000000-0005-0000-0000-00003F040000}"/>
    <cellStyle name="20% - Accent4 3 4 2 4" xfId="2966" xr:uid="{00000000-0005-0000-0000-000040040000}"/>
    <cellStyle name="20% - Accent4 3 4 2 5" xfId="2967" xr:uid="{00000000-0005-0000-0000-000041040000}"/>
    <cellStyle name="20% - Accent4 3 4 3" xfId="2968" xr:uid="{00000000-0005-0000-0000-000042040000}"/>
    <cellStyle name="20% - Accent4 3 4 3 2" xfId="2969" xr:uid="{00000000-0005-0000-0000-000043040000}"/>
    <cellStyle name="20% - Accent4 3 4 3 2 2" xfId="2970" xr:uid="{00000000-0005-0000-0000-000044040000}"/>
    <cellStyle name="20% - Accent4 3 4 3 3" xfId="2971" xr:uid="{00000000-0005-0000-0000-000045040000}"/>
    <cellStyle name="20% - Accent4 3 4 3 4" xfId="2972" xr:uid="{00000000-0005-0000-0000-000046040000}"/>
    <cellStyle name="20% - Accent4 3 4 4" xfId="2973" xr:uid="{00000000-0005-0000-0000-000047040000}"/>
    <cellStyle name="20% - Accent4 3 4 4 2" xfId="2974" xr:uid="{00000000-0005-0000-0000-000048040000}"/>
    <cellStyle name="20% - Accent4 3 4 4 3" xfId="2975" xr:uid="{00000000-0005-0000-0000-000049040000}"/>
    <cellStyle name="20% - Accent4 3 4 4 4" xfId="2976" xr:uid="{00000000-0005-0000-0000-00004A040000}"/>
    <cellStyle name="20% - Accent4 3 4 5" xfId="2977" xr:uid="{00000000-0005-0000-0000-00004B040000}"/>
    <cellStyle name="20% - Accent4 3 4 5 2" xfId="2978" xr:uid="{00000000-0005-0000-0000-00004C040000}"/>
    <cellStyle name="20% - Accent4 3 4 6" xfId="2979" xr:uid="{00000000-0005-0000-0000-00004D040000}"/>
    <cellStyle name="20% - Accent4 3 4 7" xfId="2980" xr:uid="{00000000-0005-0000-0000-00004E040000}"/>
    <cellStyle name="20% - Accent4 3 4 8" xfId="2981" xr:uid="{00000000-0005-0000-0000-00004F040000}"/>
    <cellStyle name="20% - Accent4 3 4 9" xfId="2982" xr:uid="{00000000-0005-0000-0000-000050040000}"/>
    <cellStyle name="20% - Accent4 3 5" xfId="2983" xr:uid="{00000000-0005-0000-0000-000051040000}"/>
    <cellStyle name="20% - Accent4 3 5 2" xfId="2984" xr:uid="{00000000-0005-0000-0000-000052040000}"/>
    <cellStyle name="20% - Accent4 3 5 2 2" xfId="2985" xr:uid="{00000000-0005-0000-0000-000053040000}"/>
    <cellStyle name="20% - Accent4 3 5 2 2 2" xfId="2986" xr:uid="{00000000-0005-0000-0000-000054040000}"/>
    <cellStyle name="20% - Accent4 3 5 2 3" xfId="2987" xr:uid="{00000000-0005-0000-0000-000055040000}"/>
    <cellStyle name="20% - Accent4 3 5 2 4" xfId="2988" xr:uid="{00000000-0005-0000-0000-000056040000}"/>
    <cellStyle name="20% - Accent4 3 5 3" xfId="2989" xr:uid="{00000000-0005-0000-0000-000057040000}"/>
    <cellStyle name="20% - Accent4 3 5 3 2" xfId="2990" xr:uid="{00000000-0005-0000-0000-000058040000}"/>
    <cellStyle name="20% - Accent4 3 5 4" xfId="2991" xr:uid="{00000000-0005-0000-0000-000059040000}"/>
    <cellStyle name="20% - Accent4 3 5 5" xfId="2992" xr:uid="{00000000-0005-0000-0000-00005A040000}"/>
    <cellStyle name="20% - Accent4 3 6" xfId="2993" xr:uid="{00000000-0005-0000-0000-00005B040000}"/>
    <cellStyle name="20% - Accent4 3 6 2" xfId="2994" xr:uid="{00000000-0005-0000-0000-00005C040000}"/>
    <cellStyle name="20% - Accent4 3 6 2 2" xfId="2995" xr:uid="{00000000-0005-0000-0000-00005D040000}"/>
    <cellStyle name="20% - Accent4 3 6 3" xfId="2996" xr:uid="{00000000-0005-0000-0000-00005E040000}"/>
    <cellStyle name="20% - Accent4 3 6 4" xfId="2997" xr:uid="{00000000-0005-0000-0000-00005F040000}"/>
    <cellStyle name="20% - Accent4 3 7" xfId="2998" xr:uid="{00000000-0005-0000-0000-000060040000}"/>
    <cellStyle name="20% - Accent4 3 7 2" xfId="2999" xr:uid="{00000000-0005-0000-0000-000061040000}"/>
    <cellStyle name="20% - Accent4 3 7 3" xfId="3000" xr:uid="{00000000-0005-0000-0000-000062040000}"/>
    <cellStyle name="20% - Accent4 3 7 4" xfId="3001" xr:uid="{00000000-0005-0000-0000-000063040000}"/>
    <cellStyle name="20% - Accent4 3 8" xfId="3002" xr:uid="{00000000-0005-0000-0000-000064040000}"/>
    <cellStyle name="20% - Accent4 3 9" xfId="3003" xr:uid="{00000000-0005-0000-0000-000065040000}"/>
    <cellStyle name="20% - Accent4 30" xfId="250" xr:uid="{00000000-0005-0000-0000-000066040000}"/>
    <cellStyle name="20% - Accent4 31" xfId="251" xr:uid="{00000000-0005-0000-0000-000067040000}"/>
    <cellStyle name="20% - Accent4 32" xfId="252" xr:uid="{00000000-0005-0000-0000-000068040000}"/>
    <cellStyle name="20% - Accent4 33" xfId="253" xr:uid="{00000000-0005-0000-0000-000069040000}"/>
    <cellStyle name="20% - Accent4 34" xfId="254" xr:uid="{00000000-0005-0000-0000-00006A040000}"/>
    <cellStyle name="20% - Accent4 35" xfId="255" xr:uid="{00000000-0005-0000-0000-00006B040000}"/>
    <cellStyle name="20% - Accent4 4" xfId="256" xr:uid="{00000000-0005-0000-0000-00006C040000}"/>
    <cellStyle name="20% - Accent4 4 2" xfId="3004" xr:uid="{00000000-0005-0000-0000-00006D040000}"/>
    <cellStyle name="20% - Accent4 4 2 2" xfId="3005" xr:uid="{00000000-0005-0000-0000-00006E040000}"/>
    <cellStyle name="20% - Accent4 4 2 2 2" xfId="3006" xr:uid="{00000000-0005-0000-0000-00006F040000}"/>
    <cellStyle name="20% - Accent4 4 2 2 2 2" xfId="3007" xr:uid="{00000000-0005-0000-0000-000070040000}"/>
    <cellStyle name="20% - Accent4 4 2 2 2 2 2" xfId="3008" xr:uid="{00000000-0005-0000-0000-000071040000}"/>
    <cellStyle name="20% - Accent4 4 2 2 2 2 2 2" xfId="3009" xr:uid="{00000000-0005-0000-0000-000072040000}"/>
    <cellStyle name="20% - Accent4 4 2 2 2 2 3" xfId="3010" xr:uid="{00000000-0005-0000-0000-000073040000}"/>
    <cellStyle name="20% - Accent4 4 2 2 2 3" xfId="3011" xr:uid="{00000000-0005-0000-0000-000074040000}"/>
    <cellStyle name="20% - Accent4 4 2 2 2 3 2" xfId="3012" xr:uid="{00000000-0005-0000-0000-000075040000}"/>
    <cellStyle name="20% - Accent4 4 2 2 2 4" xfId="3013" xr:uid="{00000000-0005-0000-0000-000076040000}"/>
    <cellStyle name="20% - Accent4 4 2 2 2 5" xfId="3014" xr:uid="{00000000-0005-0000-0000-000077040000}"/>
    <cellStyle name="20% - Accent4 4 2 2 3" xfId="3015" xr:uid="{00000000-0005-0000-0000-000078040000}"/>
    <cellStyle name="20% - Accent4 4 2 2 3 2" xfId="3016" xr:uid="{00000000-0005-0000-0000-000079040000}"/>
    <cellStyle name="20% - Accent4 4 2 2 3 2 2" xfId="3017" xr:uid="{00000000-0005-0000-0000-00007A040000}"/>
    <cellStyle name="20% - Accent4 4 2 2 3 3" xfId="3018" xr:uid="{00000000-0005-0000-0000-00007B040000}"/>
    <cellStyle name="20% - Accent4 4 2 2 4" xfId="3019" xr:uid="{00000000-0005-0000-0000-00007C040000}"/>
    <cellStyle name="20% - Accent4 4 2 2 4 2" xfId="3020" xr:uid="{00000000-0005-0000-0000-00007D040000}"/>
    <cellStyle name="20% - Accent4 4 2 2 5" xfId="3021" xr:uid="{00000000-0005-0000-0000-00007E040000}"/>
    <cellStyle name="20% - Accent4 4 2 2 6" xfId="3022" xr:uid="{00000000-0005-0000-0000-00007F040000}"/>
    <cellStyle name="20% - Accent4 4 2 3" xfId="3023" xr:uid="{00000000-0005-0000-0000-000080040000}"/>
    <cellStyle name="20% - Accent4 4 2 3 2" xfId="3024" xr:uid="{00000000-0005-0000-0000-000081040000}"/>
    <cellStyle name="20% - Accent4 4 2 3 2 2" xfId="3025" xr:uid="{00000000-0005-0000-0000-000082040000}"/>
    <cellStyle name="20% - Accent4 4 2 3 2 2 2" xfId="3026" xr:uid="{00000000-0005-0000-0000-000083040000}"/>
    <cellStyle name="20% - Accent4 4 2 3 2 3" xfId="3027" xr:uid="{00000000-0005-0000-0000-000084040000}"/>
    <cellStyle name="20% - Accent4 4 2 3 3" xfId="3028" xr:uid="{00000000-0005-0000-0000-000085040000}"/>
    <cellStyle name="20% - Accent4 4 2 3 3 2" xfId="3029" xr:uid="{00000000-0005-0000-0000-000086040000}"/>
    <cellStyle name="20% - Accent4 4 2 3 4" xfId="3030" xr:uid="{00000000-0005-0000-0000-000087040000}"/>
    <cellStyle name="20% - Accent4 4 2 3 5" xfId="3031" xr:uid="{00000000-0005-0000-0000-000088040000}"/>
    <cellStyle name="20% - Accent4 4 2 4" xfId="3032" xr:uid="{00000000-0005-0000-0000-000089040000}"/>
    <cellStyle name="20% - Accent4 4 2 4 2" xfId="3033" xr:uid="{00000000-0005-0000-0000-00008A040000}"/>
    <cellStyle name="20% - Accent4 4 2 4 2 2" xfId="3034" xr:uid="{00000000-0005-0000-0000-00008B040000}"/>
    <cellStyle name="20% - Accent4 4 2 4 3" xfId="3035" xr:uid="{00000000-0005-0000-0000-00008C040000}"/>
    <cellStyle name="20% - Accent4 4 2 4 4" xfId="3036" xr:uid="{00000000-0005-0000-0000-00008D040000}"/>
    <cellStyle name="20% - Accent4 4 2 5" xfId="3037" xr:uid="{00000000-0005-0000-0000-00008E040000}"/>
    <cellStyle name="20% - Accent4 4 2 5 2" xfId="3038" xr:uid="{00000000-0005-0000-0000-00008F040000}"/>
    <cellStyle name="20% - Accent4 4 2 6" xfId="3039" xr:uid="{00000000-0005-0000-0000-000090040000}"/>
    <cellStyle name="20% - Accent4 4 2 7" xfId="3040" xr:uid="{00000000-0005-0000-0000-000091040000}"/>
    <cellStyle name="20% - Accent4 4 2 8" xfId="3041" xr:uid="{00000000-0005-0000-0000-000092040000}"/>
    <cellStyle name="20% - Accent4 4 2 9" xfId="3042" xr:uid="{00000000-0005-0000-0000-000093040000}"/>
    <cellStyle name="20% - Accent4 4 3" xfId="3043" xr:uid="{00000000-0005-0000-0000-000094040000}"/>
    <cellStyle name="20% - Accent4 4 3 2" xfId="3044" xr:uid="{00000000-0005-0000-0000-000095040000}"/>
    <cellStyle name="20% - Accent4 4 3 2 2" xfId="3045" xr:uid="{00000000-0005-0000-0000-000096040000}"/>
    <cellStyle name="20% - Accent4 4 3 2 2 2" xfId="3046" xr:uid="{00000000-0005-0000-0000-000097040000}"/>
    <cellStyle name="20% - Accent4 4 3 2 2 2 2" xfId="3047" xr:uid="{00000000-0005-0000-0000-000098040000}"/>
    <cellStyle name="20% - Accent4 4 3 2 2 3" xfId="3048" xr:uid="{00000000-0005-0000-0000-000099040000}"/>
    <cellStyle name="20% - Accent4 4 3 2 2 4" xfId="3049" xr:uid="{00000000-0005-0000-0000-00009A040000}"/>
    <cellStyle name="20% - Accent4 4 3 2 3" xfId="3050" xr:uid="{00000000-0005-0000-0000-00009B040000}"/>
    <cellStyle name="20% - Accent4 4 3 2 3 2" xfId="3051" xr:uid="{00000000-0005-0000-0000-00009C040000}"/>
    <cellStyle name="20% - Accent4 4 3 2 4" xfId="3052" xr:uid="{00000000-0005-0000-0000-00009D040000}"/>
    <cellStyle name="20% - Accent4 4 3 2 5" xfId="3053" xr:uid="{00000000-0005-0000-0000-00009E040000}"/>
    <cellStyle name="20% - Accent4 4 3 3" xfId="3054" xr:uid="{00000000-0005-0000-0000-00009F040000}"/>
    <cellStyle name="20% - Accent4 4 3 3 2" xfId="3055" xr:uid="{00000000-0005-0000-0000-0000A0040000}"/>
    <cellStyle name="20% - Accent4 4 3 3 2 2" xfId="3056" xr:uid="{00000000-0005-0000-0000-0000A1040000}"/>
    <cellStyle name="20% - Accent4 4 3 3 3" xfId="3057" xr:uid="{00000000-0005-0000-0000-0000A2040000}"/>
    <cellStyle name="20% - Accent4 4 3 3 4" xfId="3058" xr:uid="{00000000-0005-0000-0000-0000A3040000}"/>
    <cellStyle name="20% - Accent4 4 3 4" xfId="3059" xr:uid="{00000000-0005-0000-0000-0000A4040000}"/>
    <cellStyle name="20% - Accent4 4 3 4 2" xfId="3060" xr:uid="{00000000-0005-0000-0000-0000A5040000}"/>
    <cellStyle name="20% - Accent4 4 3 4 3" xfId="3061" xr:uid="{00000000-0005-0000-0000-0000A6040000}"/>
    <cellStyle name="20% - Accent4 4 3 4 4" xfId="3062" xr:uid="{00000000-0005-0000-0000-0000A7040000}"/>
    <cellStyle name="20% - Accent4 4 3 5" xfId="3063" xr:uid="{00000000-0005-0000-0000-0000A8040000}"/>
    <cellStyle name="20% - Accent4 4 3 5 2" xfId="3064" xr:uid="{00000000-0005-0000-0000-0000A9040000}"/>
    <cellStyle name="20% - Accent4 4 3 6" xfId="3065" xr:uid="{00000000-0005-0000-0000-0000AA040000}"/>
    <cellStyle name="20% - Accent4 4 3 7" xfId="3066" xr:uid="{00000000-0005-0000-0000-0000AB040000}"/>
    <cellStyle name="20% - Accent4 4 3 8" xfId="3067" xr:uid="{00000000-0005-0000-0000-0000AC040000}"/>
    <cellStyle name="20% - Accent4 4 3 9" xfId="3068" xr:uid="{00000000-0005-0000-0000-0000AD040000}"/>
    <cellStyle name="20% - Accent4 4 4" xfId="3069" xr:uid="{00000000-0005-0000-0000-0000AE040000}"/>
    <cellStyle name="20% - Accent4 4 4 2" xfId="3070" xr:uid="{00000000-0005-0000-0000-0000AF040000}"/>
    <cellStyle name="20% - Accent4 4 4 2 2" xfId="3071" xr:uid="{00000000-0005-0000-0000-0000B0040000}"/>
    <cellStyle name="20% - Accent4 4 4 2 2 2" xfId="3072" xr:uid="{00000000-0005-0000-0000-0000B1040000}"/>
    <cellStyle name="20% - Accent4 4 4 2 2 2 2" xfId="3073" xr:uid="{00000000-0005-0000-0000-0000B2040000}"/>
    <cellStyle name="20% - Accent4 4 4 2 2 3" xfId="3074" xr:uid="{00000000-0005-0000-0000-0000B3040000}"/>
    <cellStyle name="20% - Accent4 4 4 2 2 4" xfId="3075" xr:uid="{00000000-0005-0000-0000-0000B4040000}"/>
    <cellStyle name="20% - Accent4 4 4 2 3" xfId="3076" xr:uid="{00000000-0005-0000-0000-0000B5040000}"/>
    <cellStyle name="20% - Accent4 4 4 2 3 2" xfId="3077" xr:uid="{00000000-0005-0000-0000-0000B6040000}"/>
    <cellStyle name="20% - Accent4 4 4 2 4" xfId="3078" xr:uid="{00000000-0005-0000-0000-0000B7040000}"/>
    <cellStyle name="20% - Accent4 4 4 2 5" xfId="3079" xr:uid="{00000000-0005-0000-0000-0000B8040000}"/>
    <cellStyle name="20% - Accent4 4 4 3" xfId="3080" xr:uid="{00000000-0005-0000-0000-0000B9040000}"/>
    <cellStyle name="20% - Accent4 4 4 3 2" xfId="3081" xr:uid="{00000000-0005-0000-0000-0000BA040000}"/>
    <cellStyle name="20% - Accent4 4 4 3 2 2" xfId="3082" xr:uid="{00000000-0005-0000-0000-0000BB040000}"/>
    <cellStyle name="20% - Accent4 4 4 3 3" xfId="3083" xr:uid="{00000000-0005-0000-0000-0000BC040000}"/>
    <cellStyle name="20% - Accent4 4 4 3 4" xfId="3084" xr:uid="{00000000-0005-0000-0000-0000BD040000}"/>
    <cellStyle name="20% - Accent4 4 4 4" xfId="3085" xr:uid="{00000000-0005-0000-0000-0000BE040000}"/>
    <cellStyle name="20% - Accent4 4 4 4 2" xfId="3086" xr:uid="{00000000-0005-0000-0000-0000BF040000}"/>
    <cellStyle name="20% - Accent4 4 4 5" xfId="3087" xr:uid="{00000000-0005-0000-0000-0000C0040000}"/>
    <cellStyle name="20% - Accent4 4 4 6" xfId="3088" xr:uid="{00000000-0005-0000-0000-0000C1040000}"/>
    <cellStyle name="20% - Accent4 4 5" xfId="3089" xr:uid="{00000000-0005-0000-0000-0000C2040000}"/>
    <cellStyle name="20% - Accent4 4 5 2" xfId="3090" xr:uid="{00000000-0005-0000-0000-0000C3040000}"/>
    <cellStyle name="20% - Accent4 4 5 2 2" xfId="3091" xr:uid="{00000000-0005-0000-0000-0000C4040000}"/>
    <cellStyle name="20% - Accent4 4 5 2 2 2" xfId="3092" xr:uid="{00000000-0005-0000-0000-0000C5040000}"/>
    <cellStyle name="20% - Accent4 4 5 2 3" xfId="3093" xr:uid="{00000000-0005-0000-0000-0000C6040000}"/>
    <cellStyle name="20% - Accent4 4 5 2 4" xfId="3094" xr:uid="{00000000-0005-0000-0000-0000C7040000}"/>
    <cellStyle name="20% - Accent4 4 5 3" xfId="3095" xr:uid="{00000000-0005-0000-0000-0000C8040000}"/>
    <cellStyle name="20% - Accent4 4 5 3 2" xfId="3096" xr:uid="{00000000-0005-0000-0000-0000C9040000}"/>
    <cellStyle name="20% - Accent4 4 5 4" xfId="3097" xr:uid="{00000000-0005-0000-0000-0000CA040000}"/>
    <cellStyle name="20% - Accent4 4 5 5" xfId="3098" xr:uid="{00000000-0005-0000-0000-0000CB040000}"/>
    <cellStyle name="20% - Accent4 4 6" xfId="3099" xr:uid="{00000000-0005-0000-0000-0000CC040000}"/>
    <cellStyle name="20% - Accent4 4 6 2" xfId="3100" xr:uid="{00000000-0005-0000-0000-0000CD040000}"/>
    <cellStyle name="20% - Accent4 4 6 2 2" xfId="3101" xr:uid="{00000000-0005-0000-0000-0000CE040000}"/>
    <cellStyle name="20% - Accent4 4 6 3" xfId="3102" xr:uid="{00000000-0005-0000-0000-0000CF040000}"/>
    <cellStyle name="20% - Accent4 4 6 4" xfId="3103" xr:uid="{00000000-0005-0000-0000-0000D0040000}"/>
    <cellStyle name="20% - Accent4 4 7" xfId="3104" xr:uid="{00000000-0005-0000-0000-0000D1040000}"/>
    <cellStyle name="20% - Accent4 4 7 2" xfId="3105" xr:uid="{00000000-0005-0000-0000-0000D2040000}"/>
    <cellStyle name="20% - Accent4 4 7 3" xfId="3106" xr:uid="{00000000-0005-0000-0000-0000D3040000}"/>
    <cellStyle name="20% - Accent4 4 7 4" xfId="3107" xr:uid="{00000000-0005-0000-0000-0000D4040000}"/>
    <cellStyle name="20% - Accent4 4 8" xfId="3108" xr:uid="{00000000-0005-0000-0000-0000D5040000}"/>
    <cellStyle name="20% - Accent4 4 9" xfId="3109" xr:uid="{00000000-0005-0000-0000-0000D6040000}"/>
    <cellStyle name="20% - Accent4 5" xfId="257" xr:uid="{00000000-0005-0000-0000-0000D7040000}"/>
    <cellStyle name="20% - Accent4 5 2" xfId="3110" xr:uid="{00000000-0005-0000-0000-0000D8040000}"/>
    <cellStyle name="20% - Accent4 5 2 2" xfId="3111" xr:uid="{00000000-0005-0000-0000-0000D9040000}"/>
    <cellStyle name="20% - Accent4 5 2 2 2" xfId="3112" xr:uid="{00000000-0005-0000-0000-0000DA040000}"/>
    <cellStyle name="20% - Accent4 5 2 2 2 2" xfId="3113" xr:uid="{00000000-0005-0000-0000-0000DB040000}"/>
    <cellStyle name="20% - Accent4 5 2 2 2 2 2" xfId="3114" xr:uid="{00000000-0005-0000-0000-0000DC040000}"/>
    <cellStyle name="20% - Accent4 5 2 2 2 3" xfId="3115" xr:uid="{00000000-0005-0000-0000-0000DD040000}"/>
    <cellStyle name="20% - Accent4 5 2 2 3" xfId="3116" xr:uid="{00000000-0005-0000-0000-0000DE040000}"/>
    <cellStyle name="20% - Accent4 5 2 2 3 2" xfId="3117" xr:uid="{00000000-0005-0000-0000-0000DF040000}"/>
    <cellStyle name="20% - Accent4 5 2 2 4" xfId="3118" xr:uid="{00000000-0005-0000-0000-0000E0040000}"/>
    <cellStyle name="20% - Accent4 5 2 3" xfId="3119" xr:uid="{00000000-0005-0000-0000-0000E1040000}"/>
    <cellStyle name="20% - Accent4 5 2 3 2" xfId="3120" xr:uid="{00000000-0005-0000-0000-0000E2040000}"/>
    <cellStyle name="20% - Accent4 5 2 3 2 2" xfId="3121" xr:uid="{00000000-0005-0000-0000-0000E3040000}"/>
    <cellStyle name="20% - Accent4 5 2 3 3" xfId="3122" xr:uid="{00000000-0005-0000-0000-0000E4040000}"/>
    <cellStyle name="20% - Accent4 5 2 4" xfId="3123" xr:uid="{00000000-0005-0000-0000-0000E5040000}"/>
    <cellStyle name="20% - Accent4 5 2 4 2" xfId="3124" xr:uid="{00000000-0005-0000-0000-0000E6040000}"/>
    <cellStyle name="20% - Accent4 5 2 5" xfId="3125" xr:uid="{00000000-0005-0000-0000-0000E7040000}"/>
    <cellStyle name="20% - Accent4 5 2 6" xfId="3126" xr:uid="{00000000-0005-0000-0000-0000E8040000}"/>
    <cellStyle name="20% - Accent4 5 3" xfId="3127" xr:uid="{00000000-0005-0000-0000-0000E9040000}"/>
    <cellStyle name="20% - Accent4 5 3 2" xfId="3128" xr:uid="{00000000-0005-0000-0000-0000EA040000}"/>
    <cellStyle name="20% - Accent4 5 3 2 2" xfId="3129" xr:uid="{00000000-0005-0000-0000-0000EB040000}"/>
    <cellStyle name="20% - Accent4 5 3 2 2 2" xfId="3130" xr:uid="{00000000-0005-0000-0000-0000EC040000}"/>
    <cellStyle name="20% - Accent4 5 3 2 3" xfId="3131" xr:uid="{00000000-0005-0000-0000-0000ED040000}"/>
    <cellStyle name="20% - Accent4 5 3 3" xfId="3132" xr:uid="{00000000-0005-0000-0000-0000EE040000}"/>
    <cellStyle name="20% - Accent4 5 3 3 2" xfId="3133" xr:uid="{00000000-0005-0000-0000-0000EF040000}"/>
    <cellStyle name="20% - Accent4 5 3 4" xfId="3134" xr:uid="{00000000-0005-0000-0000-0000F0040000}"/>
    <cellStyle name="20% - Accent4 5 4" xfId="3135" xr:uid="{00000000-0005-0000-0000-0000F1040000}"/>
    <cellStyle name="20% - Accent4 5 4 2" xfId="3136" xr:uid="{00000000-0005-0000-0000-0000F2040000}"/>
    <cellStyle name="20% - Accent4 5 4 2 2" xfId="3137" xr:uid="{00000000-0005-0000-0000-0000F3040000}"/>
    <cellStyle name="20% - Accent4 5 4 3" xfId="3138" xr:uid="{00000000-0005-0000-0000-0000F4040000}"/>
    <cellStyle name="20% - Accent4 5 5" xfId="3139" xr:uid="{00000000-0005-0000-0000-0000F5040000}"/>
    <cellStyle name="20% - Accent4 5 5 2" xfId="3140" xr:uid="{00000000-0005-0000-0000-0000F6040000}"/>
    <cellStyle name="20% - Accent4 5 6" xfId="3141" xr:uid="{00000000-0005-0000-0000-0000F7040000}"/>
    <cellStyle name="20% - Accent4 5 7" xfId="3142" xr:uid="{00000000-0005-0000-0000-0000F8040000}"/>
    <cellStyle name="20% - Accent4 5 8" xfId="3143" xr:uid="{00000000-0005-0000-0000-0000F9040000}"/>
    <cellStyle name="20% - Accent4 6" xfId="258" xr:uid="{00000000-0005-0000-0000-0000FA040000}"/>
    <cellStyle name="20% - Accent4 6 2" xfId="3144" xr:uid="{00000000-0005-0000-0000-0000FB040000}"/>
    <cellStyle name="20% - Accent4 6 2 2" xfId="3145" xr:uid="{00000000-0005-0000-0000-0000FC040000}"/>
    <cellStyle name="20% - Accent4 6 2 2 2" xfId="3146" xr:uid="{00000000-0005-0000-0000-0000FD040000}"/>
    <cellStyle name="20% - Accent4 6 2 2 2 2" xfId="3147" xr:uid="{00000000-0005-0000-0000-0000FE040000}"/>
    <cellStyle name="20% - Accent4 6 2 2 3" xfId="3148" xr:uid="{00000000-0005-0000-0000-0000FF040000}"/>
    <cellStyle name="20% - Accent4 6 2 3" xfId="3149" xr:uid="{00000000-0005-0000-0000-000000050000}"/>
    <cellStyle name="20% - Accent4 6 2 3 2" xfId="3150" xr:uid="{00000000-0005-0000-0000-000001050000}"/>
    <cellStyle name="20% - Accent4 6 2 4" xfId="3151" xr:uid="{00000000-0005-0000-0000-000002050000}"/>
    <cellStyle name="20% - Accent4 6 2 5" xfId="3152" xr:uid="{00000000-0005-0000-0000-000003050000}"/>
    <cellStyle name="20% - Accent4 6 3" xfId="3153" xr:uid="{00000000-0005-0000-0000-000004050000}"/>
    <cellStyle name="20% - Accent4 6 3 2" xfId="3154" xr:uid="{00000000-0005-0000-0000-000005050000}"/>
    <cellStyle name="20% - Accent4 6 3 2 2" xfId="3155" xr:uid="{00000000-0005-0000-0000-000006050000}"/>
    <cellStyle name="20% - Accent4 6 3 3" xfId="3156" xr:uid="{00000000-0005-0000-0000-000007050000}"/>
    <cellStyle name="20% - Accent4 6 4" xfId="3157" xr:uid="{00000000-0005-0000-0000-000008050000}"/>
    <cellStyle name="20% - Accent4 6 4 2" xfId="3158" xr:uid="{00000000-0005-0000-0000-000009050000}"/>
    <cellStyle name="20% - Accent4 6 5" xfId="3159" xr:uid="{00000000-0005-0000-0000-00000A050000}"/>
    <cellStyle name="20% - Accent4 6 6" xfId="3160" xr:uid="{00000000-0005-0000-0000-00000B050000}"/>
    <cellStyle name="20% - Accent4 7" xfId="259" xr:uid="{00000000-0005-0000-0000-00000C050000}"/>
    <cellStyle name="20% - Accent4 7 2" xfId="3161" xr:uid="{00000000-0005-0000-0000-00000D050000}"/>
    <cellStyle name="20% - Accent4 7 2 2" xfId="3162" xr:uid="{00000000-0005-0000-0000-00000E050000}"/>
    <cellStyle name="20% - Accent4 7 2 2 2" xfId="3163" xr:uid="{00000000-0005-0000-0000-00000F050000}"/>
    <cellStyle name="20% - Accent4 7 2 3" xfId="3164" xr:uid="{00000000-0005-0000-0000-000010050000}"/>
    <cellStyle name="20% - Accent4 7 3" xfId="3165" xr:uid="{00000000-0005-0000-0000-000011050000}"/>
    <cellStyle name="20% - Accent4 7 3 2" xfId="3166" xr:uid="{00000000-0005-0000-0000-000012050000}"/>
    <cellStyle name="20% - Accent4 7 4" xfId="3167" xr:uid="{00000000-0005-0000-0000-000013050000}"/>
    <cellStyle name="20% - Accent4 7 5" xfId="3168" xr:uid="{00000000-0005-0000-0000-000014050000}"/>
    <cellStyle name="20% - Accent4 8" xfId="260" xr:uid="{00000000-0005-0000-0000-000015050000}"/>
    <cellStyle name="20% - Accent4 8 2" xfId="3169" xr:uid="{00000000-0005-0000-0000-000016050000}"/>
    <cellStyle name="20% - Accent4 8 2 2" xfId="3170" xr:uid="{00000000-0005-0000-0000-000017050000}"/>
    <cellStyle name="20% - Accent4 8 2 2 2" xfId="3171" xr:uid="{00000000-0005-0000-0000-000018050000}"/>
    <cellStyle name="20% - Accent4 8 2 3" xfId="3172" xr:uid="{00000000-0005-0000-0000-000019050000}"/>
    <cellStyle name="20% - Accent4 8 3" xfId="3173" xr:uid="{00000000-0005-0000-0000-00001A050000}"/>
    <cellStyle name="20% - Accent4 8 3 2" xfId="3174" xr:uid="{00000000-0005-0000-0000-00001B050000}"/>
    <cellStyle name="20% - Accent4 8 4" xfId="3175" xr:uid="{00000000-0005-0000-0000-00001C050000}"/>
    <cellStyle name="20% - Accent4 8 5" xfId="3176" xr:uid="{00000000-0005-0000-0000-00001D050000}"/>
    <cellStyle name="20% - Accent4 9" xfId="261" xr:uid="{00000000-0005-0000-0000-00001E050000}"/>
    <cellStyle name="20% - Accent4 9 2" xfId="3177" xr:uid="{00000000-0005-0000-0000-00001F050000}"/>
    <cellStyle name="20% - Accent4 9 2 2" xfId="3178" xr:uid="{00000000-0005-0000-0000-000020050000}"/>
    <cellStyle name="20% - Accent4 9 2 2 2" xfId="3179" xr:uid="{00000000-0005-0000-0000-000021050000}"/>
    <cellStyle name="20% - Accent4 9 2 3" xfId="3180" xr:uid="{00000000-0005-0000-0000-000022050000}"/>
    <cellStyle name="20% - Accent4 9 3" xfId="3181" xr:uid="{00000000-0005-0000-0000-000023050000}"/>
    <cellStyle name="20% - Accent4 9 3 2" xfId="3182" xr:uid="{00000000-0005-0000-0000-000024050000}"/>
    <cellStyle name="20% - Accent4 9 4" xfId="3183" xr:uid="{00000000-0005-0000-0000-000025050000}"/>
    <cellStyle name="20% - Accent4 9 5" xfId="3184" xr:uid="{00000000-0005-0000-0000-000026050000}"/>
    <cellStyle name="20% - Accent5 10" xfId="262" xr:uid="{00000000-0005-0000-0000-000027050000}"/>
    <cellStyle name="20% - Accent5 10 2" xfId="3185" xr:uid="{00000000-0005-0000-0000-000028050000}"/>
    <cellStyle name="20% - Accent5 10 2 2" xfId="3186" xr:uid="{00000000-0005-0000-0000-000029050000}"/>
    <cellStyle name="20% - Accent5 10 3" xfId="3187" xr:uid="{00000000-0005-0000-0000-00002A050000}"/>
    <cellStyle name="20% - Accent5 10 4" xfId="3188" xr:uid="{00000000-0005-0000-0000-00002B050000}"/>
    <cellStyle name="20% - Accent5 11" xfId="263" xr:uid="{00000000-0005-0000-0000-00002C050000}"/>
    <cellStyle name="20% - Accent5 11 2" xfId="3189" xr:uid="{00000000-0005-0000-0000-00002D050000}"/>
    <cellStyle name="20% - Accent5 11 2 2" xfId="3190" xr:uid="{00000000-0005-0000-0000-00002E050000}"/>
    <cellStyle name="20% - Accent5 11 3" xfId="3191" xr:uid="{00000000-0005-0000-0000-00002F050000}"/>
    <cellStyle name="20% - Accent5 11 4" xfId="3192" xr:uid="{00000000-0005-0000-0000-000030050000}"/>
    <cellStyle name="20% - Accent5 12" xfId="264" xr:uid="{00000000-0005-0000-0000-000031050000}"/>
    <cellStyle name="20% - Accent5 12 2" xfId="3193" xr:uid="{00000000-0005-0000-0000-000032050000}"/>
    <cellStyle name="20% - Accent5 12 3" xfId="3194" xr:uid="{00000000-0005-0000-0000-000033050000}"/>
    <cellStyle name="20% - Accent5 13" xfId="265" xr:uid="{00000000-0005-0000-0000-000034050000}"/>
    <cellStyle name="20% - Accent5 13 2" xfId="3195" xr:uid="{00000000-0005-0000-0000-000035050000}"/>
    <cellStyle name="20% - Accent5 14" xfId="266" xr:uid="{00000000-0005-0000-0000-000036050000}"/>
    <cellStyle name="20% - Accent5 15" xfId="267" xr:uid="{00000000-0005-0000-0000-000037050000}"/>
    <cellStyle name="20% - Accent5 15 2" xfId="268" xr:uid="{00000000-0005-0000-0000-000038050000}"/>
    <cellStyle name="20% - Accent5 15 3" xfId="269" xr:uid="{00000000-0005-0000-0000-000039050000}"/>
    <cellStyle name="20% - Accent5 15 4" xfId="270" xr:uid="{00000000-0005-0000-0000-00003A050000}"/>
    <cellStyle name="20% - Accent5 15 5" xfId="271" xr:uid="{00000000-0005-0000-0000-00003B050000}"/>
    <cellStyle name="20% - Accent5 16" xfId="272" xr:uid="{00000000-0005-0000-0000-00003C050000}"/>
    <cellStyle name="20% - Accent5 16 2" xfId="273" xr:uid="{00000000-0005-0000-0000-00003D050000}"/>
    <cellStyle name="20% - Accent5 16 3" xfId="274" xr:uid="{00000000-0005-0000-0000-00003E050000}"/>
    <cellStyle name="20% - Accent5 16 4" xfId="275" xr:uid="{00000000-0005-0000-0000-00003F050000}"/>
    <cellStyle name="20% - Accent5 16 5" xfId="276" xr:uid="{00000000-0005-0000-0000-000040050000}"/>
    <cellStyle name="20% - Accent5 17" xfId="277" xr:uid="{00000000-0005-0000-0000-000041050000}"/>
    <cellStyle name="20% - Accent5 17 2" xfId="278" xr:uid="{00000000-0005-0000-0000-000042050000}"/>
    <cellStyle name="20% - Accent5 17 3" xfId="279" xr:uid="{00000000-0005-0000-0000-000043050000}"/>
    <cellStyle name="20% - Accent5 17 4" xfId="280" xr:uid="{00000000-0005-0000-0000-000044050000}"/>
    <cellStyle name="20% - Accent5 17 5" xfId="281" xr:uid="{00000000-0005-0000-0000-000045050000}"/>
    <cellStyle name="20% - Accent5 18" xfId="282" xr:uid="{00000000-0005-0000-0000-000046050000}"/>
    <cellStyle name="20% - Accent5 19" xfId="283" xr:uid="{00000000-0005-0000-0000-000047050000}"/>
    <cellStyle name="20% - Accent5 2" xfId="284" xr:uid="{00000000-0005-0000-0000-000048050000}"/>
    <cellStyle name="20% - Accent5 2 2" xfId="285" xr:uid="{00000000-0005-0000-0000-000049050000}"/>
    <cellStyle name="20% - Accent5 2 2 2" xfId="286" xr:uid="{00000000-0005-0000-0000-00004A050000}"/>
    <cellStyle name="20% - Accent5 2 2 2 2" xfId="287" xr:uid="{00000000-0005-0000-0000-00004B050000}"/>
    <cellStyle name="20% - Accent5 2 2 2 2 2" xfId="3196" xr:uid="{00000000-0005-0000-0000-00004C050000}"/>
    <cellStyle name="20% - Accent5 2 2 2 2 2 2" xfId="3197" xr:uid="{00000000-0005-0000-0000-00004D050000}"/>
    <cellStyle name="20% - Accent5 2 2 2 2 2 2 2" xfId="3198" xr:uid="{00000000-0005-0000-0000-00004E050000}"/>
    <cellStyle name="20% - Accent5 2 2 2 2 2 3" xfId="3199" xr:uid="{00000000-0005-0000-0000-00004F050000}"/>
    <cellStyle name="20% - Accent5 2 2 2 2 3" xfId="3200" xr:uid="{00000000-0005-0000-0000-000050050000}"/>
    <cellStyle name="20% - Accent5 2 2 2 2 3 2" xfId="3201" xr:uid="{00000000-0005-0000-0000-000051050000}"/>
    <cellStyle name="20% - Accent5 2 2 2 2 4" xfId="3202" xr:uid="{00000000-0005-0000-0000-000052050000}"/>
    <cellStyle name="20% - Accent5 2 2 2 2 5" xfId="3203" xr:uid="{00000000-0005-0000-0000-000053050000}"/>
    <cellStyle name="20% - Accent5 2 2 2 3" xfId="288" xr:uid="{00000000-0005-0000-0000-000054050000}"/>
    <cellStyle name="20% - Accent5 2 2 2 3 2" xfId="3204" xr:uid="{00000000-0005-0000-0000-000055050000}"/>
    <cellStyle name="20% - Accent5 2 2 2 3 2 2" xfId="3205" xr:uid="{00000000-0005-0000-0000-000056050000}"/>
    <cellStyle name="20% - Accent5 2 2 2 3 3" xfId="3206" xr:uid="{00000000-0005-0000-0000-000057050000}"/>
    <cellStyle name="20% - Accent5 2 2 2 4" xfId="289" xr:uid="{00000000-0005-0000-0000-000058050000}"/>
    <cellStyle name="20% - Accent5 2 2 2 4 2" xfId="3207" xr:uid="{00000000-0005-0000-0000-000059050000}"/>
    <cellStyle name="20% - Accent5 2 2 2 5" xfId="290" xr:uid="{00000000-0005-0000-0000-00005A050000}"/>
    <cellStyle name="20% - Accent5 2 2 2 6" xfId="3208" xr:uid="{00000000-0005-0000-0000-00005B050000}"/>
    <cellStyle name="20% - Accent5 2 2 3" xfId="291" xr:uid="{00000000-0005-0000-0000-00005C050000}"/>
    <cellStyle name="20% - Accent5 2 2 3 2" xfId="3209" xr:uid="{00000000-0005-0000-0000-00005D050000}"/>
    <cellStyle name="20% - Accent5 2 2 3 2 2" xfId="3210" xr:uid="{00000000-0005-0000-0000-00005E050000}"/>
    <cellStyle name="20% - Accent5 2 2 3 2 2 2" xfId="3211" xr:uid="{00000000-0005-0000-0000-00005F050000}"/>
    <cellStyle name="20% - Accent5 2 2 3 2 3" xfId="3212" xr:uid="{00000000-0005-0000-0000-000060050000}"/>
    <cellStyle name="20% - Accent5 2 2 3 3" xfId="3213" xr:uid="{00000000-0005-0000-0000-000061050000}"/>
    <cellStyle name="20% - Accent5 2 2 3 3 2" xfId="3214" xr:uid="{00000000-0005-0000-0000-000062050000}"/>
    <cellStyle name="20% - Accent5 2 2 3 4" xfId="3215" xr:uid="{00000000-0005-0000-0000-000063050000}"/>
    <cellStyle name="20% - Accent5 2 2 3 5" xfId="3216" xr:uid="{00000000-0005-0000-0000-000064050000}"/>
    <cellStyle name="20% - Accent5 2 2 4" xfId="292" xr:uid="{00000000-0005-0000-0000-000065050000}"/>
    <cellStyle name="20% - Accent5 2 2 4 2" xfId="3217" xr:uid="{00000000-0005-0000-0000-000066050000}"/>
    <cellStyle name="20% - Accent5 2 2 4 2 2" xfId="3218" xr:uid="{00000000-0005-0000-0000-000067050000}"/>
    <cellStyle name="20% - Accent5 2 2 4 3" xfId="3219" xr:uid="{00000000-0005-0000-0000-000068050000}"/>
    <cellStyle name="20% - Accent5 2 2 5" xfId="293" xr:uid="{00000000-0005-0000-0000-000069050000}"/>
    <cellStyle name="20% - Accent5 2 2 5 2" xfId="3220" xr:uid="{00000000-0005-0000-0000-00006A050000}"/>
    <cellStyle name="20% - Accent5 2 2 6" xfId="3221" xr:uid="{00000000-0005-0000-0000-00006B050000}"/>
    <cellStyle name="20% - Accent5 2 2 7" xfId="3222" xr:uid="{00000000-0005-0000-0000-00006C050000}"/>
    <cellStyle name="20% - Accent5 2 3" xfId="294" xr:uid="{00000000-0005-0000-0000-00006D050000}"/>
    <cellStyle name="20% - Accent5 2 3 2" xfId="3223" xr:uid="{00000000-0005-0000-0000-00006E050000}"/>
    <cellStyle name="20% - Accent5 2 3 2 2" xfId="3224" xr:uid="{00000000-0005-0000-0000-00006F050000}"/>
    <cellStyle name="20% - Accent5 2 3 2 2 2" xfId="3225" xr:uid="{00000000-0005-0000-0000-000070050000}"/>
    <cellStyle name="20% - Accent5 2 3 2 2 2 2" xfId="3226" xr:uid="{00000000-0005-0000-0000-000071050000}"/>
    <cellStyle name="20% - Accent5 2 3 2 2 3" xfId="3227" xr:uid="{00000000-0005-0000-0000-000072050000}"/>
    <cellStyle name="20% - Accent5 2 3 2 3" xfId="3228" xr:uid="{00000000-0005-0000-0000-000073050000}"/>
    <cellStyle name="20% - Accent5 2 3 2 3 2" xfId="3229" xr:uid="{00000000-0005-0000-0000-000074050000}"/>
    <cellStyle name="20% - Accent5 2 3 2 4" xfId="3230" xr:uid="{00000000-0005-0000-0000-000075050000}"/>
    <cellStyle name="20% - Accent5 2 3 3" xfId="3231" xr:uid="{00000000-0005-0000-0000-000076050000}"/>
    <cellStyle name="20% - Accent5 2 3 3 2" xfId="3232" xr:uid="{00000000-0005-0000-0000-000077050000}"/>
    <cellStyle name="20% - Accent5 2 3 3 2 2" xfId="3233" xr:uid="{00000000-0005-0000-0000-000078050000}"/>
    <cellStyle name="20% - Accent5 2 3 3 3" xfId="3234" xr:uid="{00000000-0005-0000-0000-000079050000}"/>
    <cellStyle name="20% - Accent5 2 3 4" xfId="3235" xr:uid="{00000000-0005-0000-0000-00007A050000}"/>
    <cellStyle name="20% - Accent5 2 3 4 2" xfId="3236" xr:uid="{00000000-0005-0000-0000-00007B050000}"/>
    <cellStyle name="20% - Accent5 2 3 5" xfId="3237" xr:uid="{00000000-0005-0000-0000-00007C050000}"/>
    <cellStyle name="20% - Accent5 2 3 6" xfId="3238" xr:uid="{00000000-0005-0000-0000-00007D050000}"/>
    <cellStyle name="20% - Accent5 2 4" xfId="295" xr:uid="{00000000-0005-0000-0000-00007E050000}"/>
    <cellStyle name="20% - Accent5 2 4 2" xfId="3239" xr:uid="{00000000-0005-0000-0000-00007F050000}"/>
    <cellStyle name="20% - Accent5 2 4 2 2" xfId="3240" xr:uid="{00000000-0005-0000-0000-000080050000}"/>
    <cellStyle name="20% - Accent5 2 4 2 2 2" xfId="3241" xr:uid="{00000000-0005-0000-0000-000081050000}"/>
    <cellStyle name="20% - Accent5 2 4 2 3" xfId="3242" xr:uid="{00000000-0005-0000-0000-000082050000}"/>
    <cellStyle name="20% - Accent5 2 4 3" xfId="3243" xr:uid="{00000000-0005-0000-0000-000083050000}"/>
    <cellStyle name="20% - Accent5 2 4 3 2" xfId="3244" xr:uid="{00000000-0005-0000-0000-000084050000}"/>
    <cellStyle name="20% - Accent5 2 4 4" xfId="3245" xr:uid="{00000000-0005-0000-0000-000085050000}"/>
    <cellStyle name="20% - Accent5 2 4 5" xfId="3246" xr:uid="{00000000-0005-0000-0000-000086050000}"/>
    <cellStyle name="20% - Accent5 2 5" xfId="296" xr:uid="{00000000-0005-0000-0000-000087050000}"/>
    <cellStyle name="20% - Accent5 2 5 2" xfId="3247" xr:uid="{00000000-0005-0000-0000-000088050000}"/>
    <cellStyle name="20% - Accent5 2 5 2 2" xfId="3248" xr:uid="{00000000-0005-0000-0000-000089050000}"/>
    <cellStyle name="20% - Accent5 2 5 3" xfId="3249" xr:uid="{00000000-0005-0000-0000-00008A050000}"/>
    <cellStyle name="20% - Accent5 2 5 4" xfId="3250" xr:uid="{00000000-0005-0000-0000-00008B050000}"/>
    <cellStyle name="20% - Accent5 2 6" xfId="297" xr:uid="{00000000-0005-0000-0000-00008C050000}"/>
    <cellStyle name="20% - Accent5 2 6 2" xfId="3251" xr:uid="{00000000-0005-0000-0000-00008D050000}"/>
    <cellStyle name="20% - Accent5 2 6 3" xfId="3252" xr:uid="{00000000-0005-0000-0000-00008E050000}"/>
    <cellStyle name="20% - Accent5 2 7" xfId="298" xr:uid="{00000000-0005-0000-0000-00008F050000}"/>
    <cellStyle name="20% - Accent5 2 8" xfId="299" xr:uid="{00000000-0005-0000-0000-000090050000}"/>
    <cellStyle name="20% - Accent5 2 9" xfId="300" xr:uid="{00000000-0005-0000-0000-000091050000}"/>
    <cellStyle name="20% - Accent5 20" xfId="301" xr:uid="{00000000-0005-0000-0000-000092050000}"/>
    <cellStyle name="20% - Accent5 21" xfId="302" xr:uid="{00000000-0005-0000-0000-000093050000}"/>
    <cellStyle name="20% - Accent5 22" xfId="303" xr:uid="{00000000-0005-0000-0000-000094050000}"/>
    <cellStyle name="20% - Accent5 23" xfId="304" xr:uid="{00000000-0005-0000-0000-000095050000}"/>
    <cellStyle name="20% - Accent5 24" xfId="305" xr:uid="{00000000-0005-0000-0000-000096050000}"/>
    <cellStyle name="20% - Accent5 25" xfId="306" xr:uid="{00000000-0005-0000-0000-000097050000}"/>
    <cellStyle name="20% - Accent5 26" xfId="307" xr:uid="{00000000-0005-0000-0000-000098050000}"/>
    <cellStyle name="20% - Accent5 27" xfId="308" xr:uid="{00000000-0005-0000-0000-000099050000}"/>
    <cellStyle name="20% - Accent5 28" xfId="309" xr:uid="{00000000-0005-0000-0000-00009A050000}"/>
    <cellStyle name="20% - Accent5 29" xfId="310" xr:uid="{00000000-0005-0000-0000-00009B050000}"/>
    <cellStyle name="20% - Accent5 3" xfId="311" xr:uid="{00000000-0005-0000-0000-00009C050000}"/>
    <cellStyle name="20% - Accent5 3 2" xfId="3253" xr:uid="{00000000-0005-0000-0000-00009D050000}"/>
    <cellStyle name="20% - Accent5 3 2 2" xfId="3254" xr:uid="{00000000-0005-0000-0000-00009E050000}"/>
    <cellStyle name="20% - Accent5 3 2 2 2" xfId="3255" xr:uid="{00000000-0005-0000-0000-00009F050000}"/>
    <cellStyle name="20% - Accent5 3 2 2 2 2" xfId="3256" xr:uid="{00000000-0005-0000-0000-0000A0050000}"/>
    <cellStyle name="20% - Accent5 3 2 2 2 2 2" xfId="3257" xr:uid="{00000000-0005-0000-0000-0000A1050000}"/>
    <cellStyle name="20% - Accent5 3 2 2 2 2 2 2" xfId="3258" xr:uid="{00000000-0005-0000-0000-0000A2050000}"/>
    <cellStyle name="20% - Accent5 3 2 2 2 2 3" xfId="3259" xr:uid="{00000000-0005-0000-0000-0000A3050000}"/>
    <cellStyle name="20% - Accent5 3 2 2 2 3" xfId="3260" xr:uid="{00000000-0005-0000-0000-0000A4050000}"/>
    <cellStyle name="20% - Accent5 3 2 2 2 3 2" xfId="3261" xr:uid="{00000000-0005-0000-0000-0000A5050000}"/>
    <cellStyle name="20% - Accent5 3 2 2 2 4" xfId="3262" xr:uid="{00000000-0005-0000-0000-0000A6050000}"/>
    <cellStyle name="20% - Accent5 3 2 2 3" xfId="3263" xr:uid="{00000000-0005-0000-0000-0000A7050000}"/>
    <cellStyle name="20% - Accent5 3 2 2 3 2" xfId="3264" xr:uid="{00000000-0005-0000-0000-0000A8050000}"/>
    <cellStyle name="20% - Accent5 3 2 2 3 2 2" xfId="3265" xr:uid="{00000000-0005-0000-0000-0000A9050000}"/>
    <cellStyle name="20% - Accent5 3 2 2 3 3" xfId="3266" xr:uid="{00000000-0005-0000-0000-0000AA050000}"/>
    <cellStyle name="20% - Accent5 3 2 2 4" xfId="3267" xr:uid="{00000000-0005-0000-0000-0000AB050000}"/>
    <cellStyle name="20% - Accent5 3 2 2 4 2" xfId="3268" xr:uid="{00000000-0005-0000-0000-0000AC050000}"/>
    <cellStyle name="20% - Accent5 3 2 2 5" xfId="3269" xr:uid="{00000000-0005-0000-0000-0000AD050000}"/>
    <cellStyle name="20% - Accent5 3 2 2 6" xfId="3270" xr:uid="{00000000-0005-0000-0000-0000AE050000}"/>
    <cellStyle name="20% - Accent5 3 2 3" xfId="3271" xr:uid="{00000000-0005-0000-0000-0000AF050000}"/>
    <cellStyle name="20% - Accent5 3 2 3 2" xfId="3272" xr:uid="{00000000-0005-0000-0000-0000B0050000}"/>
    <cellStyle name="20% - Accent5 3 2 3 2 2" xfId="3273" xr:uid="{00000000-0005-0000-0000-0000B1050000}"/>
    <cellStyle name="20% - Accent5 3 2 3 2 2 2" xfId="3274" xr:uid="{00000000-0005-0000-0000-0000B2050000}"/>
    <cellStyle name="20% - Accent5 3 2 3 2 3" xfId="3275" xr:uid="{00000000-0005-0000-0000-0000B3050000}"/>
    <cellStyle name="20% - Accent5 3 2 3 3" xfId="3276" xr:uid="{00000000-0005-0000-0000-0000B4050000}"/>
    <cellStyle name="20% - Accent5 3 2 3 3 2" xfId="3277" xr:uid="{00000000-0005-0000-0000-0000B5050000}"/>
    <cellStyle name="20% - Accent5 3 2 3 4" xfId="3278" xr:uid="{00000000-0005-0000-0000-0000B6050000}"/>
    <cellStyle name="20% - Accent5 3 2 4" xfId="3279" xr:uid="{00000000-0005-0000-0000-0000B7050000}"/>
    <cellStyle name="20% - Accent5 3 2 4 2" xfId="3280" xr:uid="{00000000-0005-0000-0000-0000B8050000}"/>
    <cellStyle name="20% - Accent5 3 2 4 2 2" xfId="3281" xr:uid="{00000000-0005-0000-0000-0000B9050000}"/>
    <cellStyle name="20% - Accent5 3 2 4 3" xfId="3282" xr:uid="{00000000-0005-0000-0000-0000BA050000}"/>
    <cellStyle name="20% - Accent5 3 2 5" xfId="3283" xr:uid="{00000000-0005-0000-0000-0000BB050000}"/>
    <cellStyle name="20% - Accent5 3 2 5 2" xfId="3284" xr:uid="{00000000-0005-0000-0000-0000BC050000}"/>
    <cellStyle name="20% - Accent5 3 2 6" xfId="3285" xr:uid="{00000000-0005-0000-0000-0000BD050000}"/>
    <cellStyle name="20% - Accent5 3 2 7" xfId="3286" xr:uid="{00000000-0005-0000-0000-0000BE050000}"/>
    <cellStyle name="20% - Accent5 3 3" xfId="3287" xr:uid="{00000000-0005-0000-0000-0000BF050000}"/>
    <cellStyle name="20% - Accent5 3 3 2" xfId="3288" xr:uid="{00000000-0005-0000-0000-0000C0050000}"/>
    <cellStyle name="20% - Accent5 3 3 2 2" xfId="3289" xr:uid="{00000000-0005-0000-0000-0000C1050000}"/>
    <cellStyle name="20% - Accent5 3 3 2 2 2" xfId="3290" xr:uid="{00000000-0005-0000-0000-0000C2050000}"/>
    <cellStyle name="20% - Accent5 3 3 2 2 2 2" xfId="3291" xr:uid="{00000000-0005-0000-0000-0000C3050000}"/>
    <cellStyle name="20% - Accent5 3 3 2 2 3" xfId="3292" xr:uid="{00000000-0005-0000-0000-0000C4050000}"/>
    <cellStyle name="20% - Accent5 3 3 2 3" xfId="3293" xr:uid="{00000000-0005-0000-0000-0000C5050000}"/>
    <cellStyle name="20% - Accent5 3 3 2 3 2" xfId="3294" xr:uid="{00000000-0005-0000-0000-0000C6050000}"/>
    <cellStyle name="20% - Accent5 3 3 2 4" xfId="3295" xr:uid="{00000000-0005-0000-0000-0000C7050000}"/>
    <cellStyle name="20% - Accent5 3 3 3" xfId="3296" xr:uid="{00000000-0005-0000-0000-0000C8050000}"/>
    <cellStyle name="20% - Accent5 3 3 3 2" xfId="3297" xr:uid="{00000000-0005-0000-0000-0000C9050000}"/>
    <cellStyle name="20% - Accent5 3 3 3 2 2" xfId="3298" xr:uid="{00000000-0005-0000-0000-0000CA050000}"/>
    <cellStyle name="20% - Accent5 3 3 3 3" xfId="3299" xr:uid="{00000000-0005-0000-0000-0000CB050000}"/>
    <cellStyle name="20% - Accent5 3 3 4" xfId="3300" xr:uid="{00000000-0005-0000-0000-0000CC050000}"/>
    <cellStyle name="20% - Accent5 3 3 4 2" xfId="3301" xr:uid="{00000000-0005-0000-0000-0000CD050000}"/>
    <cellStyle name="20% - Accent5 3 3 5" xfId="3302" xr:uid="{00000000-0005-0000-0000-0000CE050000}"/>
    <cellStyle name="20% - Accent5 3 3 6" xfId="3303" xr:uid="{00000000-0005-0000-0000-0000CF050000}"/>
    <cellStyle name="20% - Accent5 3 4" xfId="3304" xr:uid="{00000000-0005-0000-0000-0000D0050000}"/>
    <cellStyle name="20% - Accent5 3 4 2" xfId="3305" xr:uid="{00000000-0005-0000-0000-0000D1050000}"/>
    <cellStyle name="20% - Accent5 3 4 2 2" xfId="3306" xr:uid="{00000000-0005-0000-0000-0000D2050000}"/>
    <cellStyle name="20% - Accent5 3 4 2 2 2" xfId="3307" xr:uid="{00000000-0005-0000-0000-0000D3050000}"/>
    <cellStyle name="20% - Accent5 3 4 2 3" xfId="3308" xr:uid="{00000000-0005-0000-0000-0000D4050000}"/>
    <cellStyle name="20% - Accent5 3 4 3" xfId="3309" xr:uid="{00000000-0005-0000-0000-0000D5050000}"/>
    <cellStyle name="20% - Accent5 3 4 3 2" xfId="3310" xr:uid="{00000000-0005-0000-0000-0000D6050000}"/>
    <cellStyle name="20% - Accent5 3 4 4" xfId="3311" xr:uid="{00000000-0005-0000-0000-0000D7050000}"/>
    <cellStyle name="20% - Accent5 3 4 5" xfId="3312" xr:uid="{00000000-0005-0000-0000-0000D8050000}"/>
    <cellStyle name="20% - Accent5 3 5" xfId="3313" xr:uid="{00000000-0005-0000-0000-0000D9050000}"/>
    <cellStyle name="20% - Accent5 3 5 2" xfId="3314" xr:uid="{00000000-0005-0000-0000-0000DA050000}"/>
    <cellStyle name="20% - Accent5 3 5 2 2" xfId="3315" xr:uid="{00000000-0005-0000-0000-0000DB050000}"/>
    <cellStyle name="20% - Accent5 3 5 3" xfId="3316" xr:uid="{00000000-0005-0000-0000-0000DC050000}"/>
    <cellStyle name="20% - Accent5 3 6" xfId="3317" xr:uid="{00000000-0005-0000-0000-0000DD050000}"/>
    <cellStyle name="20% - Accent5 3 6 2" xfId="3318" xr:uid="{00000000-0005-0000-0000-0000DE050000}"/>
    <cellStyle name="20% - Accent5 3 7" xfId="3319" xr:uid="{00000000-0005-0000-0000-0000DF050000}"/>
    <cellStyle name="20% - Accent5 3 8" xfId="3320" xr:uid="{00000000-0005-0000-0000-0000E0050000}"/>
    <cellStyle name="20% - Accent5 3 9" xfId="3321" xr:uid="{00000000-0005-0000-0000-0000E1050000}"/>
    <cellStyle name="20% - Accent5 30" xfId="312" xr:uid="{00000000-0005-0000-0000-0000E2050000}"/>
    <cellStyle name="20% - Accent5 31" xfId="313" xr:uid="{00000000-0005-0000-0000-0000E3050000}"/>
    <cellStyle name="20% - Accent5 32" xfId="314" xr:uid="{00000000-0005-0000-0000-0000E4050000}"/>
    <cellStyle name="20% - Accent5 33" xfId="315" xr:uid="{00000000-0005-0000-0000-0000E5050000}"/>
    <cellStyle name="20% - Accent5 34" xfId="316" xr:uid="{00000000-0005-0000-0000-0000E6050000}"/>
    <cellStyle name="20% - Accent5 35" xfId="317" xr:uid="{00000000-0005-0000-0000-0000E7050000}"/>
    <cellStyle name="20% - Accent5 4" xfId="318" xr:uid="{00000000-0005-0000-0000-0000E8050000}"/>
    <cellStyle name="20% - Accent5 4 2" xfId="3322" xr:uid="{00000000-0005-0000-0000-0000E9050000}"/>
    <cellStyle name="20% - Accent5 4 2 2" xfId="3323" xr:uid="{00000000-0005-0000-0000-0000EA050000}"/>
    <cellStyle name="20% - Accent5 4 2 2 2" xfId="3324" xr:uid="{00000000-0005-0000-0000-0000EB050000}"/>
    <cellStyle name="20% - Accent5 4 2 2 2 2" xfId="3325" xr:uid="{00000000-0005-0000-0000-0000EC050000}"/>
    <cellStyle name="20% - Accent5 4 2 2 2 2 2" xfId="3326" xr:uid="{00000000-0005-0000-0000-0000ED050000}"/>
    <cellStyle name="20% - Accent5 4 2 2 2 3" xfId="3327" xr:uid="{00000000-0005-0000-0000-0000EE050000}"/>
    <cellStyle name="20% - Accent5 4 2 2 3" xfId="3328" xr:uid="{00000000-0005-0000-0000-0000EF050000}"/>
    <cellStyle name="20% - Accent5 4 2 2 3 2" xfId="3329" xr:uid="{00000000-0005-0000-0000-0000F0050000}"/>
    <cellStyle name="20% - Accent5 4 2 2 4" xfId="3330" xr:uid="{00000000-0005-0000-0000-0000F1050000}"/>
    <cellStyle name="20% - Accent5 4 2 3" xfId="3331" xr:uid="{00000000-0005-0000-0000-0000F2050000}"/>
    <cellStyle name="20% - Accent5 4 2 3 2" xfId="3332" xr:uid="{00000000-0005-0000-0000-0000F3050000}"/>
    <cellStyle name="20% - Accent5 4 2 3 2 2" xfId="3333" xr:uid="{00000000-0005-0000-0000-0000F4050000}"/>
    <cellStyle name="20% - Accent5 4 2 3 3" xfId="3334" xr:uid="{00000000-0005-0000-0000-0000F5050000}"/>
    <cellStyle name="20% - Accent5 4 2 4" xfId="3335" xr:uid="{00000000-0005-0000-0000-0000F6050000}"/>
    <cellStyle name="20% - Accent5 4 2 4 2" xfId="3336" xr:uid="{00000000-0005-0000-0000-0000F7050000}"/>
    <cellStyle name="20% - Accent5 4 2 5" xfId="3337" xr:uid="{00000000-0005-0000-0000-0000F8050000}"/>
    <cellStyle name="20% - Accent5 4 2 6" xfId="3338" xr:uid="{00000000-0005-0000-0000-0000F9050000}"/>
    <cellStyle name="20% - Accent5 4 3" xfId="3339" xr:uid="{00000000-0005-0000-0000-0000FA050000}"/>
    <cellStyle name="20% - Accent5 4 3 2" xfId="3340" xr:uid="{00000000-0005-0000-0000-0000FB050000}"/>
    <cellStyle name="20% - Accent5 4 3 2 2" xfId="3341" xr:uid="{00000000-0005-0000-0000-0000FC050000}"/>
    <cellStyle name="20% - Accent5 4 3 2 2 2" xfId="3342" xr:uid="{00000000-0005-0000-0000-0000FD050000}"/>
    <cellStyle name="20% - Accent5 4 3 2 3" xfId="3343" xr:uid="{00000000-0005-0000-0000-0000FE050000}"/>
    <cellStyle name="20% - Accent5 4 3 3" xfId="3344" xr:uid="{00000000-0005-0000-0000-0000FF050000}"/>
    <cellStyle name="20% - Accent5 4 3 3 2" xfId="3345" xr:uid="{00000000-0005-0000-0000-000000060000}"/>
    <cellStyle name="20% - Accent5 4 3 4" xfId="3346" xr:uid="{00000000-0005-0000-0000-000001060000}"/>
    <cellStyle name="20% - Accent5 4 3 5" xfId="3347" xr:uid="{00000000-0005-0000-0000-000002060000}"/>
    <cellStyle name="20% - Accent5 4 4" xfId="3348" xr:uid="{00000000-0005-0000-0000-000003060000}"/>
    <cellStyle name="20% - Accent5 4 4 2" xfId="3349" xr:uid="{00000000-0005-0000-0000-000004060000}"/>
    <cellStyle name="20% - Accent5 4 4 2 2" xfId="3350" xr:uid="{00000000-0005-0000-0000-000005060000}"/>
    <cellStyle name="20% - Accent5 4 4 3" xfId="3351" xr:uid="{00000000-0005-0000-0000-000006060000}"/>
    <cellStyle name="20% - Accent5 4 5" xfId="3352" xr:uid="{00000000-0005-0000-0000-000007060000}"/>
    <cellStyle name="20% - Accent5 4 5 2" xfId="3353" xr:uid="{00000000-0005-0000-0000-000008060000}"/>
    <cellStyle name="20% - Accent5 4 6" xfId="3354" xr:uid="{00000000-0005-0000-0000-000009060000}"/>
    <cellStyle name="20% - Accent5 4 7" xfId="3355" xr:uid="{00000000-0005-0000-0000-00000A060000}"/>
    <cellStyle name="20% - Accent5 5" xfId="319" xr:uid="{00000000-0005-0000-0000-00000B060000}"/>
    <cellStyle name="20% - Accent5 5 2" xfId="3356" xr:uid="{00000000-0005-0000-0000-00000C060000}"/>
    <cellStyle name="20% - Accent5 5 2 2" xfId="3357" xr:uid="{00000000-0005-0000-0000-00000D060000}"/>
    <cellStyle name="20% - Accent5 5 2 2 2" xfId="3358" xr:uid="{00000000-0005-0000-0000-00000E060000}"/>
    <cellStyle name="20% - Accent5 5 2 2 2 2" xfId="3359" xr:uid="{00000000-0005-0000-0000-00000F060000}"/>
    <cellStyle name="20% - Accent5 5 2 2 3" xfId="3360" xr:uid="{00000000-0005-0000-0000-000010060000}"/>
    <cellStyle name="20% - Accent5 5 2 3" xfId="3361" xr:uid="{00000000-0005-0000-0000-000011060000}"/>
    <cellStyle name="20% - Accent5 5 2 3 2" xfId="3362" xr:uid="{00000000-0005-0000-0000-000012060000}"/>
    <cellStyle name="20% - Accent5 5 2 4" xfId="3363" xr:uid="{00000000-0005-0000-0000-000013060000}"/>
    <cellStyle name="20% - Accent5 5 2 5" xfId="3364" xr:uid="{00000000-0005-0000-0000-000014060000}"/>
    <cellStyle name="20% - Accent5 5 3" xfId="3365" xr:uid="{00000000-0005-0000-0000-000015060000}"/>
    <cellStyle name="20% - Accent5 5 3 2" xfId="3366" xr:uid="{00000000-0005-0000-0000-000016060000}"/>
    <cellStyle name="20% - Accent5 5 3 2 2" xfId="3367" xr:uid="{00000000-0005-0000-0000-000017060000}"/>
    <cellStyle name="20% - Accent5 5 3 3" xfId="3368" xr:uid="{00000000-0005-0000-0000-000018060000}"/>
    <cellStyle name="20% - Accent5 5 4" xfId="3369" xr:uid="{00000000-0005-0000-0000-000019060000}"/>
    <cellStyle name="20% - Accent5 5 4 2" xfId="3370" xr:uid="{00000000-0005-0000-0000-00001A060000}"/>
    <cellStyle name="20% - Accent5 5 5" xfId="3371" xr:uid="{00000000-0005-0000-0000-00001B060000}"/>
    <cellStyle name="20% - Accent5 5 6" xfId="3372" xr:uid="{00000000-0005-0000-0000-00001C060000}"/>
    <cellStyle name="20% - Accent5 6" xfId="320" xr:uid="{00000000-0005-0000-0000-00001D060000}"/>
    <cellStyle name="20% - Accent5 6 2" xfId="3373" xr:uid="{00000000-0005-0000-0000-00001E060000}"/>
    <cellStyle name="20% - Accent5 6 2 2" xfId="3374" xr:uid="{00000000-0005-0000-0000-00001F060000}"/>
    <cellStyle name="20% - Accent5 6 2 2 2" xfId="3375" xr:uid="{00000000-0005-0000-0000-000020060000}"/>
    <cellStyle name="20% - Accent5 6 2 3" xfId="3376" xr:uid="{00000000-0005-0000-0000-000021060000}"/>
    <cellStyle name="20% - Accent5 6 2 4" xfId="3377" xr:uid="{00000000-0005-0000-0000-000022060000}"/>
    <cellStyle name="20% - Accent5 6 2 5" xfId="3378" xr:uid="{00000000-0005-0000-0000-000023060000}"/>
    <cellStyle name="20% - Accent5 6 3" xfId="3379" xr:uid="{00000000-0005-0000-0000-000024060000}"/>
    <cellStyle name="20% - Accent5 6 3 2" xfId="3380" xr:uid="{00000000-0005-0000-0000-000025060000}"/>
    <cellStyle name="20% - Accent5 6 4" xfId="3381" xr:uid="{00000000-0005-0000-0000-000026060000}"/>
    <cellStyle name="20% - Accent5 6 5" xfId="3382" xr:uid="{00000000-0005-0000-0000-000027060000}"/>
    <cellStyle name="20% - Accent5 7" xfId="321" xr:uid="{00000000-0005-0000-0000-000028060000}"/>
    <cellStyle name="20% - Accent5 7 2" xfId="3383" xr:uid="{00000000-0005-0000-0000-000029060000}"/>
    <cellStyle name="20% - Accent5 7 2 2" xfId="3384" xr:uid="{00000000-0005-0000-0000-00002A060000}"/>
    <cellStyle name="20% - Accent5 7 2 2 2" xfId="3385" xr:uid="{00000000-0005-0000-0000-00002B060000}"/>
    <cellStyle name="20% - Accent5 7 2 3" xfId="3386" xr:uid="{00000000-0005-0000-0000-00002C060000}"/>
    <cellStyle name="20% - Accent5 7 3" xfId="3387" xr:uid="{00000000-0005-0000-0000-00002D060000}"/>
    <cellStyle name="20% - Accent5 7 3 2" xfId="3388" xr:uid="{00000000-0005-0000-0000-00002E060000}"/>
    <cellStyle name="20% - Accent5 7 4" xfId="3389" xr:uid="{00000000-0005-0000-0000-00002F060000}"/>
    <cellStyle name="20% - Accent5 7 5" xfId="3390" xr:uid="{00000000-0005-0000-0000-000030060000}"/>
    <cellStyle name="20% - Accent5 8" xfId="322" xr:uid="{00000000-0005-0000-0000-000031060000}"/>
    <cellStyle name="20% - Accent5 8 2" xfId="3391" xr:uid="{00000000-0005-0000-0000-000032060000}"/>
    <cellStyle name="20% - Accent5 8 2 2" xfId="3392" xr:uid="{00000000-0005-0000-0000-000033060000}"/>
    <cellStyle name="20% - Accent5 8 2 2 2" xfId="3393" xr:uid="{00000000-0005-0000-0000-000034060000}"/>
    <cellStyle name="20% - Accent5 8 2 3" xfId="3394" xr:uid="{00000000-0005-0000-0000-000035060000}"/>
    <cellStyle name="20% - Accent5 8 3" xfId="3395" xr:uid="{00000000-0005-0000-0000-000036060000}"/>
    <cellStyle name="20% - Accent5 8 3 2" xfId="3396" xr:uid="{00000000-0005-0000-0000-000037060000}"/>
    <cellStyle name="20% - Accent5 8 4" xfId="3397" xr:uid="{00000000-0005-0000-0000-000038060000}"/>
    <cellStyle name="20% - Accent5 8 5" xfId="3398" xr:uid="{00000000-0005-0000-0000-000039060000}"/>
    <cellStyle name="20% - Accent5 9" xfId="323" xr:uid="{00000000-0005-0000-0000-00003A060000}"/>
    <cellStyle name="20% - Accent5 9 2" xfId="3399" xr:uid="{00000000-0005-0000-0000-00003B060000}"/>
    <cellStyle name="20% - Accent5 9 2 2" xfId="3400" xr:uid="{00000000-0005-0000-0000-00003C060000}"/>
    <cellStyle name="20% - Accent5 9 3" xfId="3401" xr:uid="{00000000-0005-0000-0000-00003D060000}"/>
    <cellStyle name="20% - Accent5 9 4" xfId="3402" xr:uid="{00000000-0005-0000-0000-00003E060000}"/>
    <cellStyle name="20% - Accent6 10" xfId="324" xr:uid="{00000000-0005-0000-0000-00003F060000}"/>
    <cellStyle name="20% - Accent6 10 2" xfId="3403" xr:uid="{00000000-0005-0000-0000-000040060000}"/>
    <cellStyle name="20% - Accent6 10 2 2" xfId="3404" xr:uid="{00000000-0005-0000-0000-000041060000}"/>
    <cellStyle name="20% - Accent6 10 3" xfId="3405" xr:uid="{00000000-0005-0000-0000-000042060000}"/>
    <cellStyle name="20% - Accent6 10 4" xfId="3406" xr:uid="{00000000-0005-0000-0000-000043060000}"/>
    <cellStyle name="20% - Accent6 11" xfId="325" xr:uid="{00000000-0005-0000-0000-000044060000}"/>
    <cellStyle name="20% - Accent6 11 2" xfId="3407" xr:uid="{00000000-0005-0000-0000-000045060000}"/>
    <cellStyle name="20% - Accent6 11 2 2" xfId="3408" xr:uid="{00000000-0005-0000-0000-000046060000}"/>
    <cellStyle name="20% - Accent6 11 3" xfId="3409" xr:uid="{00000000-0005-0000-0000-000047060000}"/>
    <cellStyle name="20% - Accent6 11 4" xfId="3410" xr:uid="{00000000-0005-0000-0000-000048060000}"/>
    <cellStyle name="20% - Accent6 12" xfId="326" xr:uid="{00000000-0005-0000-0000-000049060000}"/>
    <cellStyle name="20% - Accent6 12 2" xfId="3411" xr:uid="{00000000-0005-0000-0000-00004A060000}"/>
    <cellStyle name="20% - Accent6 12 3" xfId="3412" xr:uid="{00000000-0005-0000-0000-00004B060000}"/>
    <cellStyle name="20% - Accent6 13" xfId="327" xr:uid="{00000000-0005-0000-0000-00004C060000}"/>
    <cellStyle name="20% - Accent6 13 2" xfId="3413" xr:uid="{00000000-0005-0000-0000-00004D060000}"/>
    <cellStyle name="20% - Accent6 14" xfId="328" xr:uid="{00000000-0005-0000-0000-00004E060000}"/>
    <cellStyle name="20% - Accent6 15" xfId="329" xr:uid="{00000000-0005-0000-0000-00004F060000}"/>
    <cellStyle name="20% - Accent6 15 2" xfId="330" xr:uid="{00000000-0005-0000-0000-000050060000}"/>
    <cellStyle name="20% - Accent6 15 3" xfId="331" xr:uid="{00000000-0005-0000-0000-000051060000}"/>
    <cellStyle name="20% - Accent6 15 4" xfId="332" xr:uid="{00000000-0005-0000-0000-000052060000}"/>
    <cellStyle name="20% - Accent6 15 5" xfId="333" xr:uid="{00000000-0005-0000-0000-000053060000}"/>
    <cellStyle name="20% - Accent6 16" xfId="334" xr:uid="{00000000-0005-0000-0000-000054060000}"/>
    <cellStyle name="20% - Accent6 16 2" xfId="335" xr:uid="{00000000-0005-0000-0000-000055060000}"/>
    <cellStyle name="20% - Accent6 16 3" xfId="336" xr:uid="{00000000-0005-0000-0000-000056060000}"/>
    <cellStyle name="20% - Accent6 16 4" xfId="337" xr:uid="{00000000-0005-0000-0000-000057060000}"/>
    <cellStyle name="20% - Accent6 16 5" xfId="338" xr:uid="{00000000-0005-0000-0000-000058060000}"/>
    <cellStyle name="20% - Accent6 17" xfId="339" xr:uid="{00000000-0005-0000-0000-000059060000}"/>
    <cellStyle name="20% - Accent6 17 2" xfId="340" xr:uid="{00000000-0005-0000-0000-00005A060000}"/>
    <cellStyle name="20% - Accent6 17 3" xfId="341" xr:uid="{00000000-0005-0000-0000-00005B060000}"/>
    <cellStyle name="20% - Accent6 17 4" xfId="342" xr:uid="{00000000-0005-0000-0000-00005C060000}"/>
    <cellStyle name="20% - Accent6 17 5" xfId="343" xr:uid="{00000000-0005-0000-0000-00005D060000}"/>
    <cellStyle name="20% - Accent6 18" xfId="344" xr:uid="{00000000-0005-0000-0000-00005E060000}"/>
    <cellStyle name="20% - Accent6 19" xfId="345" xr:uid="{00000000-0005-0000-0000-00005F060000}"/>
    <cellStyle name="20% - Accent6 2" xfId="346" xr:uid="{00000000-0005-0000-0000-000060060000}"/>
    <cellStyle name="20% - Accent6 2 2" xfId="347" xr:uid="{00000000-0005-0000-0000-000061060000}"/>
    <cellStyle name="20% - Accent6 2 2 2" xfId="348" xr:uid="{00000000-0005-0000-0000-000062060000}"/>
    <cellStyle name="20% - Accent6 2 2 2 2" xfId="349" xr:uid="{00000000-0005-0000-0000-000063060000}"/>
    <cellStyle name="20% - Accent6 2 2 2 2 2" xfId="3414" xr:uid="{00000000-0005-0000-0000-000064060000}"/>
    <cellStyle name="20% - Accent6 2 2 2 2 2 2" xfId="3415" xr:uid="{00000000-0005-0000-0000-000065060000}"/>
    <cellStyle name="20% - Accent6 2 2 2 2 2 2 2" xfId="3416" xr:uid="{00000000-0005-0000-0000-000066060000}"/>
    <cellStyle name="20% - Accent6 2 2 2 2 2 3" xfId="3417" xr:uid="{00000000-0005-0000-0000-000067060000}"/>
    <cellStyle name="20% - Accent6 2 2 2 2 3" xfId="3418" xr:uid="{00000000-0005-0000-0000-000068060000}"/>
    <cellStyle name="20% - Accent6 2 2 2 2 3 2" xfId="3419" xr:uid="{00000000-0005-0000-0000-000069060000}"/>
    <cellStyle name="20% - Accent6 2 2 2 2 4" xfId="3420" xr:uid="{00000000-0005-0000-0000-00006A060000}"/>
    <cellStyle name="20% - Accent6 2 2 2 2 5" xfId="3421" xr:uid="{00000000-0005-0000-0000-00006B060000}"/>
    <cellStyle name="20% - Accent6 2 2 2 3" xfId="350" xr:uid="{00000000-0005-0000-0000-00006C060000}"/>
    <cellStyle name="20% - Accent6 2 2 2 3 2" xfId="3422" xr:uid="{00000000-0005-0000-0000-00006D060000}"/>
    <cellStyle name="20% - Accent6 2 2 2 3 2 2" xfId="3423" xr:uid="{00000000-0005-0000-0000-00006E060000}"/>
    <cellStyle name="20% - Accent6 2 2 2 3 3" xfId="3424" xr:uid="{00000000-0005-0000-0000-00006F060000}"/>
    <cellStyle name="20% - Accent6 2 2 2 4" xfId="351" xr:uid="{00000000-0005-0000-0000-000070060000}"/>
    <cellStyle name="20% - Accent6 2 2 2 4 2" xfId="3425" xr:uid="{00000000-0005-0000-0000-000071060000}"/>
    <cellStyle name="20% - Accent6 2 2 2 5" xfId="352" xr:uid="{00000000-0005-0000-0000-000072060000}"/>
    <cellStyle name="20% - Accent6 2 2 2 6" xfId="3426" xr:uid="{00000000-0005-0000-0000-000073060000}"/>
    <cellStyle name="20% - Accent6 2 2 3" xfId="353" xr:uid="{00000000-0005-0000-0000-000074060000}"/>
    <cellStyle name="20% - Accent6 2 2 3 2" xfId="3427" xr:uid="{00000000-0005-0000-0000-000075060000}"/>
    <cellStyle name="20% - Accent6 2 2 3 2 2" xfId="3428" xr:uid="{00000000-0005-0000-0000-000076060000}"/>
    <cellStyle name="20% - Accent6 2 2 3 2 2 2" xfId="3429" xr:uid="{00000000-0005-0000-0000-000077060000}"/>
    <cellStyle name="20% - Accent6 2 2 3 2 3" xfId="3430" xr:uid="{00000000-0005-0000-0000-000078060000}"/>
    <cellStyle name="20% - Accent6 2 2 3 3" xfId="3431" xr:uid="{00000000-0005-0000-0000-000079060000}"/>
    <cellStyle name="20% - Accent6 2 2 3 3 2" xfId="3432" xr:uid="{00000000-0005-0000-0000-00007A060000}"/>
    <cellStyle name="20% - Accent6 2 2 3 4" xfId="3433" xr:uid="{00000000-0005-0000-0000-00007B060000}"/>
    <cellStyle name="20% - Accent6 2 2 3 5" xfId="3434" xr:uid="{00000000-0005-0000-0000-00007C060000}"/>
    <cellStyle name="20% - Accent6 2 2 4" xfId="354" xr:uid="{00000000-0005-0000-0000-00007D060000}"/>
    <cellStyle name="20% - Accent6 2 2 4 2" xfId="3435" xr:uid="{00000000-0005-0000-0000-00007E060000}"/>
    <cellStyle name="20% - Accent6 2 2 4 2 2" xfId="3436" xr:uid="{00000000-0005-0000-0000-00007F060000}"/>
    <cellStyle name="20% - Accent6 2 2 4 3" xfId="3437" xr:uid="{00000000-0005-0000-0000-000080060000}"/>
    <cellStyle name="20% - Accent6 2 2 5" xfId="355" xr:uid="{00000000-0005-0000-0000-000081060000}"/>
    <cellStyle name="20% - Accent6 2 2 5 2" xfId="3438" xr:uid="{00000000-0005-0000-0000-000082060000}"/>
    <cellStyle name="20% - Accent6 2 2 6" xfId="3439" xr:uid="{00000000-0005-0000-0000-000083060000}"/>
    <cellStyle name="20% - Accent6 2 2 7" xfId="3440" xr:uid="{00000000-0005-0000-0000-000084060000}"/>
    <cellStyle name="20% - Accent6 2 3" xfId="356" xr:uid="{00000000-0005-0000-0000-000085060000}"/>
    <cellStyle name="20% - Accent6 2 3 2" xfId="3441" xr:uid="{00000000-0005-0000-0000-000086060000}"/>
    <cellStyle name="20% - Accent6 2 3 2 2" xfId="3442" xr:uid="{00000000-0005-0000-0000-000087060000}"/>
    <cellStyle name="20% - Accent6 2 3 2 2 2" xfId="3443" xr:uid="{00000000-0005-0000-0000-000088060000}"/>
    <cellStyle name="20% - Accent6 2 3 2 2 2 2" xfId="3444" xr:uid="{00000000-0005-0000-0000-000089060000}"/>
    <cellStyle name="20% - Accent6 2 3 2 2 3" xfId="3445" xr:uid="{00000000-0005-0000-0000-00008A060000}"/>
    <cellStyle name="20% - Accent6 2 3 2 3" xfId="3446" xr:uid="{00000000-0005-0000-0000-00008B060000}"/>
    <cellStyle name="20% - Accent6 2 3 2 3 2" xfId="3447" xr:uid="{00000000-0005-0000-0000-00008C060000}"/>
    <cellStyle name="20% - Accent6 2 3 2 4" xfId="3448" xr:uid="{00000000-0005-0000-0000-00008D060000}"/>
    <cellStyle name="20% - Accent6 2 3 3" xfId="3449" xr:uid="{00000000-0005-0000-0000-00008E060000}"/>
    <cellStyle name="20% - Accent6 2 3 3 2" xfId="3450" xr:uid="{00000000-0005-0000-0000-00008F060000}"/>
    <cellStyle name="20% - Accent6 2 3 3 2 2" xfId="3451" xr:uid="{00000000-0005-0000-0000-000090060000}"/>
    <cellStyle name="20% - Accent6 2 3 3 3" xfId="3452" xr:uid="{00000000-0005-0000-0000-000091060000}"/>
    <cellStyle name="20% - Accent6 2 3 4" xfId="3453" xr:uid="{00000000-0005-0000-0000-000092060000}"/>
    <cellStyle name="20% - Accent6 2 3 4 2" xfId="3454" xr:uid="{00000000-0005-0000-0000-000093060000}"/>
    <cellStyle name="20% - Accent6 2 3 5" xfId="3455" xr:uid="{00000000-0005-0000-0000-000094060000}"/>
    <cellStyle name="20% - Accent6 2 3 6" xfId="3456" xr:uid="{00000000-0005-0000-0000-000095060000}"/>
    <cellStyle name="20% - Accent6 2 4" xfId="357" xr:uid="{00000000-0005-0000-0000-000096060000}"/>
    <cellStyle name="20% - Accent6 2 4 2" xfId="3457" xr:uid="{00000000-0005-0000-0000-000097060000}"/>
    <cellStyle name="20% - Accent6 2 4 2 2" xfId="3458" xr:uid="{00000000-0005-0000-0000-000098060000}"/>
    <cellStyle name="20% - Accent6 2 4 2 2 2" xfId="3459" xr:uid="{00000000-0005-0000-0000-000099060000}"/>
    <cellStyle name="20% - Accent6 2 4 2 3" xfId="3460" xr:uid="{00000000-0005-0000-0000-00009A060000}"/>
    <cellStyle name="20% - Accent6 2 4 3" xfId="3461" xr:uid="{00000000-0005-0000-0000-00009B060000}"/>
    <cellStyle name="20% - Accent6 2 4 3 2" xfId="3462" xr:uid="{00000000-0005-0000-0000-00009C060000}"/>
    <cellStyle name="20% - Accent6 2 4 4" xfId="3463" xr:uid="{00000000-0005-0000-0000-00009D060000}"/>
    <cellStyle name="20% - Accent6 2 4 5" xfId="3464" xr:uid="{00000000-0005-0000-0000-00009E060000}"/>
    <cellStyle name="20% - Accent6 2 5" xfId="358" xr:uid="{00000000-0005-0000-0000-00009F060000}"/>
    <cellStyle name="20% - Accent6 2 5 2" xfId="3465" xr:uid="{00000000-0005-0000-0000-0000A0060000}"/>
    <cellStyle name="20% - Accent6 2 5 2 2" xfId="3466" xr:uid="{00000000-0005-0000-0000-0000A1060000}"/>
    <cellStyle name="20% - Accent6 2 5 3" xfId="3467" xr:uid="{00000000-0005-0000-0000-0000A2060000}"/>
    <cellStyle name="20% - Accent6 2 5 4" xfId="3468" xr:uid="{00000000-0005-0000-0000-0000A3060000}"/>
    <cellStyle name="20% - Accent6 2 6" xfId="359" xr:uid="{00000000-0005-0000-0000-0000A4060000}"/>
    <cellStyle name="20% - Accent6 2 6 2" xfId="3469" xr:uid="{00000000-0005-0000-0000-0000A5060000}"/>
    <cellStyle name="20% - Accent6 2 6 3" xfId="3470" xr:uid="{00000000-0005-0000-0000-0000A6060000}"/>
    <cellStyle name="20% - Accent6 2 7" xfId="360" xr:uid="{00000000-0005-0000-0000-0000A7060000}"/>
    <cellStyle name="20% - Accent6 2 8" xfId="361" xr:uid="{00000000-0005-0000-0000-0000A8060000}"/>
    <cellStyle name="20% - Accent6 2 9" xfId="362" xr:uid="{00000000-0005-0000-0000-0000A9060000}"/>
    <cellStyle name="20% - Accent6 20" xfId="363" xr:uid="{00000000-0005-0000-0000-0000AA060000}"/>
    <cellStyle name="20% - Accent6 21" xfId="364" xr:uid="{00000000-0005-0000-0000-0000AB060000}"/>
    <cellStyle name="20% - Accent6 22" xfId="365" xr:uid="{00000000-0005-0000-0000-0000AC060000}"/>
    <cellStyle name="20% - Accent6 23" xfId="366" xr:uid="{00000000-0005-0000-0000-0000AD060000}"/>
    <cellStyle name="20% - Accent6 24" xfId="367" xr:uid="{00000000-0005-0000-0000-0000AE060000}"/>
    <cellStyle name="20% - Accent6 25" xfId="368" xr:uid="{00000000-0005-0000-0000-0000AF060000}"/>
    <cellStyle name="20% - Accent6 26" xfId="369" xr:uid="{00000000-0005-0000-0000-0000B0060000}"/>
    <cellStyle name="20% - Accent6 27" xfId="370" xr:uid="{00000000-0005-0000-0000-0000B1060000}"/>
    <cellStyle name="20% - Accent6 28" xfId="371" xr:uid="{00000000-0005-0000-0000-0000B2060000}"/>
    <cellStyle name="20% - Accent6 29" xfId="372" xr:uid="{00000000-0005-0000-0000-0000B3060000}"/>
    <cellStyle name="20% - Accent6 3" xfId="373" xr:uid="{00000000-0005-0000-0000-0000B4060000}"/>
    <cellStyle name="20% - Accent6 3 2" xfId="3471" xr:uid="{00000000-0005-0000-0000-0000B5060000}"/>
    <cellStyle name="20% - Accent6 3 2 2" xfId="3472" xr:uid="{00000000-0005-0000-0000-0000B6060000}"/>
    <cellStyle name="20% - Accent6 3 2 2 2" xfId="3473" xr:uid="{00000000-0005-0000-0000-0000B7060000}"/>
    <cellStyle name="20% - Accent6 3 2 2 2 2" xfId="3474" xr:uid="{00000000-0005-0000-0000-0000B8060000}"/>
    <cellStyle name="20% - Accent6 3 2 2 2 2 2" xfId="3475" xr:uid="{00000000-0005-0000-0000-0000B9060000}"/>
    <cellStyle name="20% - Accent6 3 2 2 2 2 2 2" xfId="3476" xr:uid="{00000000-0005-0000-0000-0000BA060000}"/>
    <cellStyle name="20% - Accent6 3 2 2 2 2 3" xfId="3477" xr:uid="{00000000-0005-0000-0000-0000BB060000}"/>
    <cellStyle name="20% - Accent6 3 2 2 2 3" xfId="3478" xr:uid="{00000000-0005-0000-0000-0000BC060000}"/>
    <cellStyle name="20% - Accent6 3 2 2 2 3 2" xfId="3479" xr:uid="{00000000-0005-0000-0000-0000BD060000}"/>
    <cellStyle name="20% - Accent6 3 2 2 2 4" xfId="3480" xr:uid="{00000000-0005-0000-0000-0000BE060000}"/>
    <cellStyle name="20% - Accent6 3 2 2 3" xfId="3481" xr:uid="{00000000-0005-0000-0000-0000BF060000}"/>
    <cellStyle name="20% - Accent6 3 2 2 3 2" xfId="3482" xr:uid="{00000000-0005-0000-0000-0000C0060000}"/>
    <cellStyle name="20% - Accent6 3 2 2 3 2 2" xfId="3483" xr:uid="{00000000-0005-0000-0000-0000C1060000}"/>
    <cellStyle name="20% - Accent6 3 2 2 3 3" xfId="3484" xr:uid="{00000000-0005-0000-0000-0000C2060000}"/>
    <cellStyle name="20% - Accent6 3 2 2 4" xfId="3485" xr:uid="{00000000-0005-0000-0000-0000C3060000}"/>
    <cellStyle name="20% - Accent6 3 2 2 4 2" xfId="3486" xr:uid="{00000000-0005-0000-0000-0000C4060000}"/>
    <cellStyle name="20% - Accent6 3 2 2 5" xfId="3487" xr:uid="{00000000-0005-0000-0000-0000C5060000}"/>
    <cellStyle name="20% - Accent6 3 2 2 6" xfId="3488" xr:uid="{00000000-0005-0000-0000-0000C6060000}"/>
    <cellStyle name="20% - Accent6 3 2 3" xfId="3489" xr:uid="{00000000-0005-0000-0000-0000C7060000}"/>
    <cellStyle name="20% - Accent6 3 2 3 2" xfId="3490" xr:uid="{00000000-0005-0000-0000-0000C8060000}"/>
    <cellStyle name="20% - Accent6 3 2 3 2 2" xfId="3491" xr:uid="{00000000-0005-0000-0000-0000C9060000}"/>
    <cellStyle name="20% - Accent6 3 2 3 2 2 2" xfId="3492" xr:uid="{00000000-0005-0000-0000-0000CA060000}"/>
    <cellStyle name="20% - Accent6 3 2 3 2 3" xfId="3493" xr:uid="{00000000-0005-0000-0000-0000CB060000}"/>
    <cellStyle name="20% - Accent6 3 2 3 3" xfId="3494" xr:uid="{00000000-0005-0000-0000-0000CC060000}"/>
    <cellStyle name="20% - Accent6 3 2 3 3 2" xfId="3495" xr:uid="{00000000-0005-0000-0000-0000CD060000}"/>
    <cellStyle name="20% - Accent6 3 2 3 4" xfId="3496" xr:uid="{00000000-0005-0000-0000-0000CE060000}"/>
    <cellStyle name="20% - Accent6 3 2 4" xfId="3497" xr:uid="{00000000-0005-0000-0000-0000CF060000}"/>
    <cellStyle name="20% - Accent6 3 2 4 2" xfId="3498" xr:uid="{00000000-0005-0000-0000-0000D0060000}"/>
    <cellStyle name="20% - Accent6 3 2 4 2 2" xfId="3499" xr:uid="{00000000-0005-0000-0000-0000D1060000}"/>
    <cellStyle name="20% - Accent6 3 2 4 3" xfId="3500" xr:uid="{00000000-0005-0000-0000-0000D2060000}"/>
    <cellStyle name="20% - Accent6 3 2 5" xfId="3501" xr:uid="{00000000-0005-0000-0000-0000D3060000}"/>
    <cellStyle name="20% - Accent6 3 2 5 2" xfId="3502" xr:uid="{00000000-0005-0000-0000-0000D4060000}"/>
    <cellStyle name="20% - Accent6 3 2 6" xfId="3503" xr:uid="{00000000-0005-0000-0000-0000D5060000}"/>
    <cellStyle name="20% - Accent6 3 2 7" xfId="3504" xr:uid="{00000000-0005-0000-0000-0000D6060000}"/>
    <cellStyle name="20% - Accent6 3 3" xfId="3505" xr:uid="{00000000-0005-0000-0000-0000D7060000}"/>
    <cellStyle name="20% - Accent6 3 3 2" xfId="3506" xr:uid="{00000000-0005-0000-0000-0000D8060000}"/>
    <cellStyle name="20% - Accent6 3 3 2 2" xfId="3507" xr:uid="{00000000-0005-0000-0000-0000D9060000}"/>
    <cellStyle name="20% - Accent6 3 3 2 2 2" xfId="3508" xr:uid="{00000000-0005-0000-0000-0000DA060000}"/>
    <cellStyle name="20% - Accent6 3 3 2 2 2 2" xfId="3509" xr:uid="{00000000-0005-0000-0000-0000DB060000}"/>
    <cellStyle name="20% - Accent6 3 3 2 2 3" xfId="3510" xr:uid="{00000000-0005-0000-0000-0000DC060000}"/>
    <cellStyle name="20% - Accent6 3 3 2 3" xfId="3511" xr:uid="{00000000-0005-0000-0000-0000DD060000}"/>
    <cellStyle name="20% - Accent6 3 3 2 3 2" xfId="3512" xr:uid="{00000000-0005-0000-0000-0000DE060000}"/>
    <cellStyle name="20% - Accent6 3 3 2 4" xfId="3513" xr:uid="{00000000-0005-0000-0000-0000DF060000}"/>
    <cellStyle name="20% - Accent6 3 3 3" xfId="3514" xr:uid="{00000000-0005-0000-0000-0000E0060000}"/>
    <cellStyle name="20% - Accent6 3 3 3 2" xfId="3515" xr:uid="{00000000-0005-0000-0000-0000E1060000}"/>
    <cellStyle name="20% - Accent6 3 3 3 2 2" xfId="3516" xr:uid="{00000000-0005-0000-0000-0000E2060000}"/>
    <cellStyle name="20% - Accent6 3 3 3 3" xfId="3517" xr:uid="{00000000-0005-0000-0000-0000E3060000}"/>
    <cellStyle name="20% - Accent6 3 3 4" xfId="3518" xr:uid="{00000000-0005-0000-0000-0000E4060000}"/>
    <cellStyle name="20% - Accent6 3 3 4 2" xfId="3519" xr:uid="{00000000-0005-0000-0000-0000E5060000}"/>
    <cellStyle name="20% - Accent6 3 3 5" xfId="3520" xr:uid="{00000000-0005-0000-0000-0000E6060000}"/>
    <cellStyle name="20% - Accent6 3 3 6" xfId="3521" xr:uid="{00000000-0005-0000-0000-0000E7060000}"/>
    <cellStyle name="20% - Accent6 3 4" xfId="3522" xr:uid="{00000000-0005-0000-0000-0000E8060000}"/>
    <cellStyle name="20% - Accent6 3 4 2" xfId="3523" xr:uid="{00000000-0005-0000-0000-0000E9060000}"/>
    <cellStyle name="20% - Accent6 3 4 2 2" xfId="3524" xr:uid="{00000000-0005-0000-0000-0000EA060000}"/>
    <cellStyle name="20% - Accent6 3 4 2 2 2" xfId="3525" xr:uid="{00000000-0005-0000-0000-0000EB060000}"/>
    <cellStyle name="20% - Accent6 3 4 2 3" xfId="3526" xr:uid="{00000000-0005-0000-0000-0000EC060000}"/>
    <cellStyle name="20% - Accent6 3 4 3" xfId="3527" xr:uid="{00000000-0005-0000-0000-0000ED060000}"/>
    <cellStyle name="20% - Accent6 3 4 3 2" xfId="3528" xr:uid="{00000000-0005-0000-0000-0000EE060000}"/>
    <cellStyle name="20% - Accent6 3 4 4" xfId="3529" xr:uid="{00000000-0005-0000-0000-0000EF060000}"/>
    <cellStyle name="20% - Accent6 3 4 5" xfId="3530" xr:uid="{00000000-0005-0000-0000-0000F0060000}"/>
    <cellStyle name="20% - Accent6 3 5" xfId="3531" xr:uid="{00000000-0005-0000-0000-0000F1060000}"/>
    <cellStyle name="20% - Accent6 3 5 2" xfId="3532" xr:uid="{00000000-0005-0000-0000-0000F2060000}"/>
    <cellStyle name="20% - Accent6 3 5 2 2" xfId="3533" xr:uid="{00000000-0005-0000-0000-0000F3060000}"/>
    <cellStyle name="20% - Accent6 3 5 3" xfId="3534" xr:uid="{00000000-0005-0000-0000-0000F4060000}"/>
    <cellStyle name="20% - Accent6 3 6" xfId="3535" xr:uid="{00000000-0005-0000-0000-0000F5060000}"/>
    <cellStyle name="20% - Accent6 3 6 2" xfId="3536" xr:uid="{00000000-0005-0000-0000-0000F6060000}"/>
    <cellStyle name="20% - Accent6 3 7" xfId="3537" xr:uid="{00000000-0005-0000-0000-0000F7060000}"/>
    <cellStyle name="20% - Accent6 3 8" xfId="3538" xr:uid="{00000000-0005-0000-0000-0000F8060000}"/>
    <cellStyle name="20% - Accent6 3 9" xfId="3539" xr:uid="{00000000-0005-0000-0000-0000F9060000}"/>
    <cellStyle name="20% - Accent6 30" xfId="374" xr:uid="{00000000-0005-0000-0000-0000FA060000}"/>
    <cellStyle name="20% - Accent6 31" xfId="375" xr:uid="{00000000-0005-0000-0000-0000FB060000}"/>
    <cellStyle name="20% - Accent6 32" xfId="376" xr:uid="{00000000-0005-0000-0000-0000FC060000}"/>
    <cellStyle name="20% - Accent6 33" xfId="377" xr:uid="{00000000-0005-0000-0000-0000FD060000}"/>
    <cellStyle name="20% - Accent6 34" xfId="378" xr:uid="{00000000-0005-0000-0000-0000FE060000}"/>
    <cellStyle name="20% - Accent6 35" xfId="379" xr:uid="{00000000-0005-0000-0000-0000FF060000}"/>
    <cellStyle name="20% - Accent6 4" xfId="380" xr:uid="{00000000-0005-0000-0000-000000070000}"/>
    <cellStyle name="20% - Accent6 4 2" xfId="3540" xr:uid="{00000000-0005-0000-0000-000001070000}"/>
    <cellStyle name="20% - Accent6 4 2 2" xfId="3541" xr:uid="{00000000-0005-0000-0000-000002070000}"/>
    <cellStyle name="20% - Accent6 4 2 2 2" xfId="3542" xr:uid="{00000000-0005-0000-0000-000003070000}"/>
    <cellStyle name="20% - Accent6 4 2 2 2 2" xfId="3543" xr:uid="{00000000-0005-0000-0000-000004070000}"/>
    <cellStyle name="20% - Accent6 4 2 2 2 2 2" xfId="3544" xr:uid="{00000000-0005-0000-0000-000005070000}"/>
    <cellStyle name="20% - Accent6 4 2 2 2 3" xfId="3545" xr:uid="{00000000-0005-0000-0000-000006070000}"/>
    <cellStyle name="20% - Accent6 4 2 2 3" xfId="3546" xr:uid="{00000000-0005-0000-0000-000007070000}"/>
    <cellStyle name="20% - Accent6 4 2 2 3 2" xfId="3547" xr:uid="{00000000-0005-0000-0000-000008070000}"/>
    <cellStyle name="20% - Accent6 4 2 2 4" xfId="3548" xr:uid="{00000000-0005-0000-0000-000009070000}"/>
    <cellStyle name="20% - Accent6 4 2 3" xfId="3549" xr:uid="{00000000-0005-0000-0000-00000A070000}"/>
    <cellStyle name="20% - Accent6 4 2 3 2" xfId="3550" xr:uid="{00000000-0005-0000-0000-00000B070000}"/>
    <cellStyle name="20% - Accent6 4 2 3 2 2" xfId="3551" xr:uid="{00000000-0005-0000-0000-00000C070000}"/>
    <cellStyle name="20% - Accent6 4 2 3 3" xfId="3552" xr:uid="{00000000-0005-0000-0000-00000D070000}"/>
    <cellStyle name="20% - Accent6 4 2 4" xfId="3553" xr:uid="{00000000-0005-0000-0000-00000E070000}"/>
    <cellStyle name="20% - Accent6 4 2 4 2" xfId="3554" xr:uid="{00000000-0005-0000-0000-00000F070000}"/>
    <cellStyle name="20% - Accent6 4 2 5" xfId="3555" xr:uid="{00000000-0005-0000-0000-000010070000}"/>
    <cellStyle name="20% - Accent6 4 2 6" xfId="3556" xr:uid="{00000000-0005-0000-0000-000011070000}"/>
    <cellStyle name="20% - Accent6 4 3" xfId="3557" xr:uid="{00000000-0005-0000-0000-000012070000}"/>
    <cellStyle name="20% - Accent6 4 3 2" xfId="3558" xr:uid="{00000000-0005-0000-0000-000013070000}"/>
    <cellStyle name="20% - Accent6 4 3 2 2" xfId="3559" xr:uid="{00000000-0005-0000-0000-000014070000}"/>
    <cellStyle name="20% - Accent6 4 3 2 2 2" xfId="3560" xr:uid="{00000000-0005-0000-0000-000015070000}"/>
    <cellStyle name="20% - Accent6 4 3 2 3" xfId="3561" xr:uid="{00000000-0005-0000-0000-000016070000}"/>
    <cellStyle name="20% - Accent6 4 3 3" xfId="3562" xr:uid="{00000000-0005-0000-0000-000017070000}"/>
    <cellStyle name="20% - Accent6 4 3 3 2" xfId="3563" xr:uid="{00000000-0005-0000-0000-000018070000}"/>
    <cellStyle name="20% - Accent6 4 3 4" xfId="3564" xr:uid="{00000000-0005-0000-0000-000019070000}"/>
    <cellStyle name="20% - Accent6 4 3 5" xfId="3565" xr:uid="{00000000-0005-0000-0000-00001A070000}"/>
    <cellStyle name="20% - Accent6 4 4" xfId="3566" xr:uid="{00000000-0005-0000-0000-00001B070000}"/>
    <cellStyle name="20% - Accent6 4 4 2" xfId="3567" xr:uid="{00000000-0005-0000-0000-00001C070000}"/>
    <cellStyle name="20% - Accent6 4 4 2 2" xfId="3568" xr:uid="{00000000-0005-0000-0000-00001D070000}"/>
    <cellStyle name="20% - Accent6 4 4 3" xfId="3569" xr:uid="{00000000-0005-0000-0000-00001E070000}"/>
    <cellStyle name="20% - Accent6 4 5" xfId="3570" xr:uid="{00000000-0005-0000-0000-00001F070000}"/>
    <cellStyle name="20% - Accent6 4 5 2" xfId="3571" xr:uid="{00000000-0005-0000-0000-000020070000}"/>
    <cellStyle name="20% - Accent6 4 6" xfId="3572" xr:uid="{00000000-0005-0000-0000-000021070000}"/>
    <cellStyle name="20% - Accent6 4 7" xfId="3573" xr:uid="{00000000-0005-0000-0000-000022070000}"/>
    <cellStyle name="20% - Accent6 5" xfId="381" xr:uid="{00000000-0005-0000-0000-000023070000}"/>
    <cellStyle name="20% - Accent6 5 2" xfId="3574" xr:uid="{00000000-0005-0000-0000-000024070000}"/>
    <cellStyle name="20% - Accent6 5 2 2" xfId="3575" xr:uid="{00000000-0005-0000-0000-000025070000}"/>
    <cellStyle name="20% - Accent6 5 2 2 2" xfId="3576" xr:uid="{00000000-0005-0000-0000-000026070000}"/>
    <cellStyle name="20% - Accent6 5 2 2 2 2" xfId="3577" xr:uid="{00000000-0005-0000-0000-000027070000}"/>
    <cellStyle name="20% - Accent6 5 2 2 3" xfId="3578" xr:uid="{00000000-0005-0000-0000-000028070000}"/>
    <cellStyle name="20% - Accent6 5 2 3" xfId="3579" xr:uid="{00000000-0005-0000-0000-000029070000}"/>
    <cellStyle name="20% - Accent6 5 2 3 2" xfId="3580" xr:uid="{00000000-0005-0000-0000-00002A070000}"/>
    <cellStyle name="20% - Accent6 5 2 4" xfId="3581" xr:uid="{00000000-0005-0000-0000-00002B070000}"/>
    <cellStyle name="20% - Accent6 5 2 5" xfId="3582" xr:uid="{00000000-0005-0000-0000-00002C070000}"/>
    <cellStyle name="20% - Accent6 5 3" xfId="3583" xr:uid="{00000000-0005-0000-0000-00002D070000}"/>
    <cellStyle name="20% - Accent6 5 3 2" xfId="3584" xr:uid="{00000000-0005-0000-0000-00002E070000}"/>
    <cellStyle name="20% - Accent6 5 3 2 2" xfId="3585" xr:uid="{00000000-0005-0000-0000-00002F070000}"/>
    <cellStyle name="20% - Accent6 5 3 3" xfId="3586" xr:uid="{00000000-0005-0000-0000-000030070000}"/>
    <cellStyle name="20% - Accent6 5 4" xfId="3587" xr:uid="{00000000-0005-0000-0000-000031070000}"/>
    <cellStyle name="20% - Accent6 5 4 2" xfId="3588" xr:uid="{00000000-0005-0000-0000-000032070000}"/>
    <cellStyle name="20% - Accent6 5 5" xfId="3589" xr:uid="{00000000-0005-0000-0000-000033070000}"/>
    <cellStyle name="20% - Accent6 5 6" xfId="3590" xr:uid="{00000000-0005-0000-0000-000034070000}"/>
    <cellStyle name="20% - Accent6 6" xfId="382" xr:uid="{00000000-0005-0000-0000-000035070000}"/>
    <cellStyle name="20% - Accent6 6 2" xfId="3591" xr:uid="{00000000-0005-0000-0000-000036070000}"/>
    <cellStyle name="20% - Accent6 6 2 2" xfId="3592" xr:uid="{00000000-0005-0000-0000-000037070000}"/>
    <cellStyle name="20% - Accent6 6 2 2 2" xfId="3593" xr:uid="{00000000-0005-0000-0000-000038070000}"/>
    <cellStyle name="20% - Accent6 6 2 3" xfId="3594" xr:uid="{00000000-0005-0000-0000-000039070000}"/>
    <cellStyle name="20% - Accent6 6 2 4" xfId="3595" xr:uid="{00000000-0005-0000-0000-00003A070000}"/>
    <cellStyle name="20% - Accent6 6 2 5" xfId="3596" xr:uid="{00000000-0005-0000-0000-00003B070000}"/>
    <cellStyle name="20% - Accent6 6 3" xfId="3597" xr:uid="{00000000-0005-0000-0000-00003C070000}"/>
    <cellStyle name="20% - Accent6 6 3 2" xfId="3598" xr:uid="{00000000-0005-0000-0000-00003D070000}"/>
    <cellStyle name="20% - Accent6 6 4" xfId="3599" xr:uid="{00000000-0005-0000-0000-00003E070000}"/>
    <cellStyle name="20% - Accent6 6 5" xfId="3600" xr:uid="{00000000-0005-0000-0000-00003F070000}"/>
    <cellStyle name="20% - Accent6 7" xfId="383" xr:uid="{00000000-0005-0000-0000-000040070000}"/>
    <cellStyle name="20% - Accent6 7 2" xfId="3601" xr:uid="{00000000-0005-0000-0000-000041070000}"/>
    <cellStyle name="20% - Accent6 7 2 2" xfId="3602" xr:uid="{00000000-0005-0000-0000-000042070000}"/>
    <cellStyle name="20% - Accent6 7 2 2 2" xfId="3603" xr:uid="{00000000-0005-0000-0000-000043070000}"/>
    <cellStyle name="20% - Accent6 7 2 3" xfId="3604" xr:uid="{00000000-0005-0000-0000-000044070000}"/>
    <cellStyle name="20% - Accent6 7 3" xfId="3605" xr:uid="{00000000-0005-0000-0000-000045070000}"/>
    <cellStyle name="20% - Accent6 7 3 2" xfId="3606" xr:uid="{00000000-0005-0000-0000-000046070000}"/>
    <cellStyle name="20% - Accent6 7 4" xfId="3607" xr:uid="{00000000-0005-0000-0000-000047070000}"/>
    <cellStyle name="20% - Accent6 7 5" xfId="3608" xr:uid="{00000000-0005-0000-0000-000048070000}"/>
    <cellStyle name="20% - Accent6 8" xfId="384" xr:uid="{00000000-0005-0000-0000-000049070000}"/>
    <cellStyle name="20% - Accent6 8 2" xfId="3609" xr:uid="{00000000-0005-0000-0000-00004A070000}"/>
    <cellStyle name="20% - Accent6 8 2 2" xfId="3610" xr:uid="{00000000-0005-0000-0000-00004B070000}"/>
    <cellStyle name="20% - Accent6 8 2 2 2" xfId="3611" xr:uid="{00000000-0005-0000-0000-00004C070000}"/>
    <cellStyle name="20% - Accent6 8 2 3" xfId="3612" xr:uid="{00000000-0005-0000-0000-00004D070000}"/>
    <cellStyle name="20% - Accent6 8 3" xfId="3613" xr:uid="{00000000-0005-0000-0000-00004E070000}"/>
    <cellStyle name="20% - Accent6 8 3 2" xfId="3614" xr:uid="{00000000-0005-0000-0000-00004F070000}"/>
    <cellStyle name="20% - Accent6 8 4" xfId="3615" xr:uid="{00000000-0005-0000-0000-000050070000}"/>
    <cellStyle name="20% - Accent6 8 5" xfId="3616" xr:uid="{00000000-0005-0000-0000-000051070000}"/>
    <cellStyle name="20% - Accent6 9" xfId="385" xr:uid="{00000000-0005-0000-0000-000052070000}"/>
    <cellStyle name="20% - Accent6 9 2" xfId="3617" xr:uid="{00000000-0005-0000-0000-000053070000}"/>
    <cellStyle name="20% - Accent6 9 2 2" xfId="3618" xr:uid="{00000000-0005-0000-0000-000054070000}"/>
    <cellStyle name="20% - Accent6 9 3" xfId="3619" xr:uid="{00000000-0005-0000-0000-000055070000}"/>
    <cellStyle name="20% - Accent6 9 4" xfId="3620" xr:uid="{00000000-0005-0000-0000-000056070000}"/>
    <cellStyle name="40% - Accent1 10" xfId="386" xr:uid="{00000000-0005-0000-0000-000057070000}"/>
    <cellStyle name="40% - Accent1 10 2" xfId="3621" xr:uid="{00000000-0005-0000-0000-000058070000}"/>
    <cellStyle name="40% - Accent1 10 2 2" xfId="3622" xr:uid="{00000000-0005-0000-0000-000059070000}"/>
    <cellStyle name="40% - Accent1 10 3" xfId="3623" xr:uid="{00000000-0005-0000-0000-00005A070000}"/>
    <cellStyle name="40% - Accent1 10 4" xfId="3624" xr:uid="{00000000-0005-0000-0000-00005B070000}"/>
    <cellStyle name="40% - Accent1 11" xfId="387" xr:uid="{00000000-0005-0000-0000-00005C070000}"/>
    <cellStyle name="40% - Accent1 11 2" xfId="3625" xr:uid="{00000000-0005-0000-0000-00005D070000}"/>
    <cellStyle name="40% - Accent1 11 2 2" xfId="3626" xr:uid="{00000000-0005-0000-0000-00005E070000}"/>
    <cellStyle name="40% - Accent1 11 3" xfId="3627" xr:uid="{00000000-0005-0000-0000-00005F070000}"/>
    <cellStyle name="40% - Accent1 11 4" xfId="3628" xr:uid="{00000000-0005-0000-0000-000060070000}"/>
    <cellStyle name="40% - Accent1 12" xfId="388" xr:uid="{00000000-0005-0000-0000-000061070000}"/>
    <cellStyle name="40% - Accent1 12 2" xfId="3629" xr:uid="{00000000-0005-0000-0000-000062070000}"/>
    <cellStyle name="40% - Accent1 12 3" xfId="3630" xr:uid="{00000000-0005-0000-0000-000063070000}"/>
    <cellStyle name="40% - Accent1 13" xfId="389" xr:uid="{00000000-0005-0000-0000-000064070000}"/>
    <cellStyle name="40% - Accent1 13 2" xfId="3631" xr:uid="{00000000-0005-0000-0000-000065070000}"/>
    <cellStyle name="40% - Accent1 14" xfId="390" xr:uid="{00000000-0005-0000-0000-000066070000}"/>
    <cellStyle name="40% - Accent1 15" xfId="391" xr:uid="{00000000-0005-0000-0000-000067070000}"/>
    <cellStyle name="40% - Accent1 15 2" xfId="392" xr:uid="{00000000-0005-0000-0000-000068070000}"/>
    <cellStyle name="40% - Accent1 15 3" xfId="393" xr:uid="{00000000-0005-0000-0000-000069070000}"/>
    <cellStyle name="40% - Accent1 15 4" xfId="394" xr:uid="{00000000-0005-0000-0000-00006A070000}"/>
    <cellStyle name="40% - Accent1 15 5" xfId="395" xr:uid="{00000000-0005-0000-0000-00006B070000}"/>
    <cellStyle name="40% - Accent1 16" xfId="396" xr:uid="{00000000-0005-0000-0000-00006C070000}"/>
    <cellStyle name="40% - Accent1 16 2" xfId="397" xr:uid="{00000000-0005-0000-0000-00006D070000}"/>
    <cellStyle name="40% - Accent1 16 3" xfId="398" xr:uid="{00000000-0005-0000-0000-00006E070000}"/>
    <cellStyle name="40% - Accent1 16 4" xfId="399" xr:uid="{00000000-0005-0000-0000-00006F070000}"/>
    <cellStyle name="40% - Accent1 16 5" xfId="400" xr:uid="{00000000-0005-0000-0000-000070070000}"/>
    <cellStyle name="40% - Accent1 17" xfId="401" xr:uid="{00000000-0005-0000-0000-000071070000}"/>
    <cellStyle name="40% - Accent1 17 2" xfId="402" xr:uid="{00000000-0005-0000-0000-000072070000}"/>
    <cellStyle name="40% - Accent1 17 3" xfId="403" xr:uid="{00000000-0005-0000-0000-000073070000}"/>
    <cellStyle name="40% - Accent1 17 4" xfId="404" xr:uid="{00000000-0005-0000-0000-000074070000}"/>
    <cellStyle name="40% - Accent1 17 5" xfId="405" xr:uid="{00000000-0005-0000-0000-000075070000}"/>
    <cellStyle name="40% - Accent1 18" xfId="406" xr:uid="{00000000-0005-0000-0000-000076070000}"/>
    <cellStyle name="40% - Accent1 19" xfId="407" xr:uid="{00000000-0005-0000-0000-000077070000}"/>
    <cellStyle name="40% - Accent1 2" xfId="408" xr:uid="{00000000-0005-0000-0000-000078070000}"/>
    <cellStyle name="40% - Accent1 2 2" xfId="409" xr:uid="{00000000-0005-0000-0000-000079070000}"/>
    <cellStyle name="40% - Accent1 2 2 2" xfId="410" xr:uid="{00000000-0005-0000-0000-00007A070000}"/>
    <cellStyle name="40% - Accent1 2 2 2 2" xfId="411" xr:uid="{00000000-0005-0000-0000-00007B070000}"/>
    <cellStyle name="40% - Accent1 2 2 2 2 2" xfId="3632" xr:uid="{00000000-0005-0000-0000-00007C070000}"/>
    <cellStyle name="40% - Accent1 2 2 2 2 2 2" xfId="3633" xr:uid="{00000000-0005-0000-0000-00007D070000}"/>
    <cellStyle name="40% - Accent1 2 2 2 2 2 2 2" xfId="3634" xr:uid="{00000000-0005-0000-0000-00007E070000}"/>
    <cellStyle name="40% - Accent1 2 2 2 2 2 3" xfId="3635" xr:uid="{00000000-0005-0000-0000-00007F070000}"/>
    <cellStyle name="40% - Accent1 2 2 2 2 3" xfId="3636" xr:uid="{00000000-0005-0000-0000-000080070000}"/>
    <cellStyle name="40% - Accent1 2 2 2 2 3 2" xfId="3637" xr:uid="{00000000-0005-0000-0000-000081070000}"/>
    <cellStyle name="40% - Accent1 2 2 2 2 4" xfId="3638" xr:uid="{00000000-0005-0000-0000-000082070000}"/>
    <cellStyle name="40% - Accent1 2 2 2 2 5" xfId="3639" xr:uid="{00000000-0005-0000-0000-000083070000}"/>
    <cellStyle name="40% - Accent1 2 2 2 3" xfId="412" xr:uid="{00000000-0005-0000-0000-000084070000}"/>
    <cellStyle name="40% - Accent1 2 2 2 3 2" xfId="3640" xr:uid="{00000000-0005-0000-0000-000085070000}"/>
    <cellStyle name="40% - Accent1 2 2 2 3 2 2" xfId="3641" xr:uid="{00000000-0005-0000-0000-000086070000}"/>
    <cellStyle name="40% - Accent1 2 2 2 3 3" xfId="3642" xr:uid="{00000000-0005-0000-0000-000087070000}"/>
    <cellStyle name="40% - Accent1 2 2 2 4" xfId="413" xr:uid="{00000000-0005-0000-0000-000088070000}"/>
    <cellStyle name="40% - Accent1 2 2 2 4 2" xfId="3643" xr:uid="{00000000-0005-0000-0000-000089070000}"/>
    <cellStyle name="40% - Accent1 2 2 2 5" xfId="414" xr:uid="{00000000-0005-0000-0000-00008A070000}"/>
    <cellStyle name="40% - Accent1 2 2 2 6" xfId="3644" xr:uid="{00000000-0005-0000-0000-00008B070000}"/>
    <cellStyle name="40% - Accent1 2 2 3" xfId="415" xr:uid="{00000000-0005-0000-0000-00008C070000}"/>
    <cellStyle name="40% - Accent1 2 2 3 2" xfId="3645" xr:uid="{00000000-0005-0000-0000-00008D070000}"/>
    <cellStyle name="40% - Accent1 2 2 3 2 2" xfId="3646" xr:uid="{00000000-0005-0000-0000-00008E070000}"/>
    <cellStyle name="40% - Accent1 2 2 3 2 2 2" xfId="3647" xr:uid="{00000000-0005-0000-0000-00008F070000}"/>
    <cellStyle name="40% - Accent1 2 2 3 2 3" xfId="3648" xr:uid="{00000000-0005-0000-0000-000090070000}"/>
    <cellStyle name="40% - Accent1 2 2 3 3" xfId="3649" xr:uid="{00000000-0005-0000-0000-000091070000}"/>
    <cellStyle name="40% - Accent1 2 2 3 3 2" xfId="3650" xr:uid="{00000000-0005-0000-0000-000092070000}"/>
    <cellStyle name="40% - Accent1 2 2 3 4" xfId="3651" xr:uid="{00000000-0005-0000-0000-000093070000}"/>
    <cellStyle name="40% - Accent1 2 2 3 5" xfId="3652" xr:uid="{00000000-0005-0000-0000-000094070000}"/>
    <cellStyle name="40% - Accent1 2 2 4" xfId="416" xr:uid="{00000000-0005-0000-0000-000095070000}"/>
    <cellStyle name="40% - Accent1 2 2 4 2" xfId="3653" xr:uid="{00000000-0005-0000-0000-000096070000}"/>
    <cellStyle name="40% - Accent1 2 2 4 2 2" xfId="3654" xr:uid="{00000000-0005-0000-0000-000097070000}"/>
    <cellStyle name="40% - Accent1 2 2 4 3" xfId="3655" xr:uid="{00000000-0005-0000-0000-000098070000}"/>
    <cellStyle name="40% - Accent1 2 2 5" xfId="417" xr:uid="{00000000-0005-0000-0000-000099070000}"/>
    <cellStyle name="40% - Accent1 2 2 5 2" xfId="3656" xr:uid="{00000000-0005-0000-0000-00009A070000}"/>
    <cellStyle name="40% - Accent1 2 2 6" xfId="3657" xr:uid="{00000000-0005-0000-0000-00009B070000}"/>
    <cellStyle name="40% - Accent1 2 2 7" xfId="3658" xr:uid="{00000000-0005-0000-0000-00009C070000}"/>
    <cellStyle name="40% - Accent1 2 3" xfId="418" xr:uid="{00000000-0005-0000-0000-00009D070000}"/>
    <cellStyle name="40% - Accent1 2 3 2" xfId="3659" xr:uid="{00000000-0005-0000-0000-00009E070000}"/>
    <cellStyle name="40% - Accent1 2 3 2 2" xfId="3660" xr:uid="{00000000-0005-0000-0000-00009F070000}"/>
    <cellStyle name="40% - Accent1 2 3 2 2 2" xfId="3661" xr:uid="{00000000-0005-0000-0000-0000A0070000}"/>
    <cellStyle name="40% - Accent1 2 3 2 2 2 2" xfId="3662" xr:uid="{00000000-0005-0000-0000-0000A1070000}"/>
    <cellStyle name="40% - Accent1 2 3 2 2 3" xfId="3663" xr:uid="{00000000-0005-0000-0000-0000A2070000}"/>
    <cellStyle name="40% - Accent1 2 3 2 3" xfId="3664" xr:uid="{00000000-0005-0000-0000-0000A3070000}"/>
    <cellStyle name="40% - Accent1 2 3 2 3 2" xfId="3665" xr:uid="{00000000-0005-0000-0000-0000A4070000}"/>
    <cellStyle name="40% - Accent1 2 3 2 4" xfId="3666" xr:uid="{00000000-0005-0000-0000-0000A5070000}"/>
    <cellStyle name="40% - Accent1 2 3 3" xfId="3667" xr:uid="{00000000-0005-0000-0000-0000A6070000}"/>
    <cellStyle name="40% - Accent1 2 3 3 2" xfId="3668" xr:uid="{00000000-0005-0000-0000-0000A7070000}"/>
    <cellStyle name="40% - Accent1 2 3 3 2 2" xfId="3669" xr:uid="{00000000-0005-0000-0000-0000A8070000}"/>
    <cellStyle name="40% - Accent1 2 3 3 3" xfId="3670" xr:uid="{00000000-0005-0000-0000-0000A9070000}"/>
    <cellStyle name="40% - Accent1 2 3 4" xfId="3671" xr:uid="{00000000-0005-0000-0000-0000AA070000}"/>
    <cellStyle name="40% - Accent1 2 3 4 2" xfId="3672" xr:uid="{00000000-0005-0000-0000-0000AB070000}"/>
    <cellStyle name="40% - Accent1 2 3 5" xfId="3673" xr:uid="{00000000-0005-0000-0000-0000AC070000}"/>
    <cellStyle name="40% - Accent1 2 3 6" xfId="3674" xr:uid="{00000000-0005-0000-0000-0000AD070000}"/>
    <cellStyle name="40% - Accent1 2 4" xfId="419" xr:uid="{00000000-0005-0000-0000-0000AE070000}"/>
    <cellStyle name="40% - Accent1 2 4 2" xfId="3675" xr:uid="{00000000-0005-0000-0000-0000AF070000}"/>
    <cellStyle name="40% - Accent1 2 4 2 2" xfId="3676" xr:uid="{00000000-0005-0000-0000-0000B0070000}"/>
    <cellStyle name="40% - Accent1 2 4 2 2 2" xfId="3677" xr:uid="{00000000-0005-0000-0000-0000B1070000}"/>
    <cellStyle name="40% - Accent1 2 4 2 3" xfId="3678" xr:uid="{00000000-0005-0000-0000-0000B2070000}"/>
    <cellStyle name="40% - Accent1 2 4 3" xfId="3679" xr:uid="{00000000-0005-0000-0000-0000B3070000}"/>
    <cellStyle name="40% - Accent1 2 4 3 2" xfId="3680" xr:uid="{00000000-0005-0000-0000-0000B4070000}"/>
    <cellStyle name="40% - Accent1 2 4 4" xfId="3681" xr:uid="{00000000-0005-0000-0000-0000B5070000}"/>
    <cellStyle name="40% - Accent1 2 4 5" xfId="3682" xr:uid="{00000000-0005-0000-0000-0000B6070000}"/>
    <cellStyle name="40% - Accent1 2 5" xfId="420" xr:uid="{00000000-0005-0000-0000-0000B7070000}"/>
    <cellStyle name="40% - Accent1 2 5 2" xfId="3683" xr:uid="{00000000-0005-0000-0000-0000B8070000}"/>
    <cellStyle name="40% - Accent1 2 5 2 2" xfId="3684" xr:uid="{00000000-0005-0000-0000-0000B9070000}"/>
    <cellStyle name="40% - Accent1 2 5 3" xfId="3685" xr:uid="{00000000-0005-0000-0000-0000BA070000}"/>
    <cellStyle name="40% - Accent1 2 5 4" xfId="3686" xr:uid="{00000000-0005-0000-0000-0000BB070000}"/>
    <cellStyle name="40% - Accent1 2 6" xfId="421" xr:uid="{00000000-0005-0000-0000-0000BC070000}"/>
    <cellStyle name="40% - Accent1 2 6 2" xfId="3687" xr:uid="{00000000-0005-0000-0000-0000BD070000}"/>
    <cellStyle name="40% - Accent1 2 6 3" xfId="3688" xr:uid="{00000000-0005-0000-0000-0000BE070000}"/>
    <cellStyle name="40% - Accent1 2 7" xfId="422" xr:uid="{00000000-0005-0000-0000-0000BF070000}"/>
    <cellStyle name="40% - Accent1 2 8" xfId="423" xr:uid="{00000000-0005-0000-0000-0000C0070000}"/>
    <cellStyle name="40% - Accent1 2 9" xfId="424" xr:uid="{00000000-0005-0000-0000-0000C1070000}"/>
    <cellStyle name="40% - Accent1 20" xfId="425" xr:uid="{00000000-0005-0000-0000-0000C2070000}"/>
    <cellStyle name="40% - Accent1 21" xfId="426" xr:uid="{00000000-0005-0000-0000-0000C3070000}"/>
    <cellStyle name="40% - Accent1 22" xfId="427" xr:uid="{00000000-0005-0000-0000-0000C4070000}"/>
    <cellStyle name="40% - Accent1 23" xfId="428" xr:uid="{00000000-0005-0000-0000-0000C5070000}"/>
    <cellStyle name="40% - Accent1 24" xfId="429" xr:uid="{00000000-0005-0000-0000-0000C6070000}"/>
    <cellStyle name="40% - Accent1 25" xfId="430" xr:uid="{00000000-0005-0000-0000-0000C7070000}"/>
    <cellStyle name="40% - Accent1 26" xfId="431" xr:uid="{00000000-0005-0000-0000-0000C8070000}"/>
    <cellStyle name="40% - Accent1 27" xfId="432" xr:uid="{00000000-0005-0000-0000-0000C9070000}"/>
    <cellStyle name="40% - Accent1 28" xfId="433" xr:uid="{00000000-0005-0000-0000-0000CA070000}"/>
    <cellStyle name="40% - Accent1 29" xfId="434" xr:uid="{00000000-0005-0000-0000-0000CB070000}"/>
    <cellStyle name="40% - Accent1 3" xfId="435" xr:uid="{00000000-0005-0000-0000-0000CC070000}"/>
    <cellStyle name="40% - Accent1 3 2" xfId="3689" xr:uid="{00000000-0005-0000-0000-0000CD070000}"/>
    <cellStyle name="40% - Accent1 3 2 2" xfId="3690" xr:uid="{00000000-0005-0000-0000-0000CE070000}"/>
    <cellStyle name="40% - Accent1 3 2 2 2" xfId="3691" xr:uid="{00000000-0005-0000-0000-0000CF070000}"/>
    <cellStyle name="40% - Accent1 3 2 2 2 2" xfId="3692" xr:uid="{00000000-0005-0000-0000-0000D0070000}"/>
    <cellStyle name="40% - Accent1 3 2 2 2 2 2" xfId="3693" xr:uid="{00000000-0005-0000-0000-0000D1070000}"/>
    <cellStyle name="40% - Accent1 3 2 2 2 2 2 2" xfId="3694" xr:uid="{00000000-0005-0000-0000-0000D2070000}"/>
    <cellStyle name="40% - Accent1 3 2 2 2 2 3" xfId="3695" xr:uid="{00000000-0005-0000-0000-0000D3070000}"/>
    <cellStyle name="40% - Accent1 3 2 2 2 3" xfId="3696" xr:uid="{00000000-0005-0000-0000-0000D4070000}"/>
    <cellStyle name="40% - Accent1 3 2 2 2 3 2" xfId="3697" xr:uid="{00000000-0005-0000-0000-0000D5070000}"/>
    <cellStyle name="40% - Accent1 3 2 2 2 4" xfId="3698" xr:uid="{00000000-0005-0000-0000-0000D6070000}"/>
    <cellStyle name="40% - Accent1 3 2 2 3" xfId="3699" xr:uid="{00000000-0005-0000-0000-0000D7070000}"/>
    <cellStyle name="40% - Accent1 3 2 2 3 2" xfId="3700" xr:uid="{00000000-0005-0000-0000-0000D8070000}"/>
    <cellStyle name="40% - Accent1 3 2 2 3 2 2" xfId="3701" xr:uid="{00000000-0005-0000-0000-0000D9070000}"/>
    <cellStyle name="40% - Accent1 3 2 2 3 3" xfId="3702" xr:uid="{00000000-0005-0000-0000-0000DA070000}"/>
    <cellStyle name="40% - Accent1 3 2 2 4" xfId="3703" xr:uid="{00000000-0005-0000-0000-0000DB070000}"/>
    <cellStyle name="40% - Accent1 3 2 2 4 2" xfId="3704" xr:uid="{00000000-0005-0000-0000-0000DC070000}"/>
    <cellStyle name="40% - Accent1 3 2 2 5" xfId="3705" xr:uid="{00000000-0005-0000-0000-0000DD070000}"/>
    <cellStyle name="40% - Accent1 3 2 2 6" xfId="3706" xr:uid="{00000000-0005-0000-0000-0000DE070000}"/>
    <cellStyle name="40% - Accent1 3 2 3" xfId="3707" xr:uid="{00000000-0005-0000-0000-0000DF070000}"/>
    <cellStyle name="40% - Accent1 3 2 3 2" xfId="3708" xr:uid="{00000000-0005-0000-0000-0000E0070000}"/>
    <cellStyle name="40% - Accent1 3 2 3 2 2" xfId="3709" xr:uid="{00000000-0005-0000-0000-0000E1070000}"/>
    <cellStyle name="40% - Accent1 3 2 3 2 2 2" xfId="3710" xr:uid="{00000000-0005-0000-0000-0000E2070000}"/>
    <cellStyle name="40% - Accent1 3 2 3 2 3" xfId="3711" xr:uid="{00000000-0005-0000-0000-0000E3070000}"/>
    <cellStyle name="40% - Accent1 3 2 3 3" xfId="3712" xr:uid="{00000000-0005-0000-0000-0000E4070000}"/>
    <cellStyle name="40% - Accent1 3 2 3 3 2" xfId="3713" xr:uid="{00000000-0005-0000-0000-0000E5070000}"/>
    <cellStyle name="40% - Accent1 3 2 3 4" xfId="3714" xr:uid="{00000000-0005-0000-0000-0000E6070000}"/>
    <cellStyle name="40% - Accent1 3 2 4" xfId="3715" xr:uid="{00000000-0005-0000-0000-0000E7070000}"/>
    <cellStyle name="40% - Accent1 3 2 4 2" xfId="3716" xr:uid="{00000000-0005-0000-0000-0000E8070000}"/>
    <cellStyle name="40% - Accent1 3 2 4 2 2" xfId="3717" xr:uid="{00000000-0005-0000-0000-0000E9070000}"/>
    <cellStyle name="40% - Accent1 3 2 4 3" xfId="3718" xr:uid="{00000000-0005-0000-0000-0000EA070000}"/>
    <cellStyle name="40% - Accent1 3 2 5" xfId="3719" xr:uid="{00000000-0005-0000-0000-0000EB070000}"/>
    <cellStyle name="40% - Accent1 3 2 5 2" xfId="3720" xr:uid="{00000000-0005-0000-0000-0000EC070000}"/>
    <cellStyle name="40% - Accent1 3 2 6" xfId="3721" xr:uid="{00000000-0005-0000-0000-0000ED070000}"/>
    <cellStyle name="40% - Accent1 3 2 7" xfId="3722" xr:uid="{00000000-0005-0000-0000-0000EE070000}"/>
    <cellStyle name="40% - Accent1 3 3" xfId="3723" xr:uid="{00000000-0005-0000-0000-0000EF070000}"/>
    <cellStyle name="40% - Accent1 3 3 2" xfId="3724" xr:uid="{00000000-0005-0000-0000-0000F0070000}"/>
    <cellStyle name="40% - Accent1 3 3 2 2" xfId="3725" xr:uid="{00000000-0005-0000-0000-0000F1070000}"/>
    <cellStyle name="40% - Accent1 3 3 2 2 2" xfId="3726" xr:uid="{00000000-0005-0000-0000-0000F2070000}"/>
    <cellStyle name="40% - Accent1 3 3 2 2 2 2" xfId="3727" xr:uid="{00000000-0005-0000-0000-0000F3070000}"/>
    <cellStyle name="40% - Accent1 3 3 2 2 3" xfId="3728" xr:uid="{00000000-0005-0000-0000-0000F4070000}"/>
    <cellStyle name="40% - Accent1 3 3 2 3" xfId="3729" xr:uid="{00000000-0005-0000-0000-0000F5070000}"/>
    <cellStyle name="40% - Accent1 3 3 2 3 2" xfId="3730" xr:uid="{00000000-0005-0000-0000-0000F6070000}"/>
    <cellStyle name="40% - Accent1 3 3 2 4" xfId="3731" xr:uid="{00000000-0005-0000-0000-0000F7070000}"/>
    <cellStyle name="40% - Accent1 3 3 3" xfId="3732" xr:uid="{00000000-0005-0000-0000-0000F8070000}"/>
    <cellStyle name="40% - Accent1 3 3 3 2" xfId="3733" xr:uid="{00000000-0005-0000-0000-0000F9070000}"/>
    <cellStyle name="40% - Accent1 3 3 3 2 2" xfId="3734" xr:uid="{00000000-0005-0000-0000-0000FA070000}"/>
    <cellStyle name="40% - Accent1 3 3 3 3" xfId="3735" xr:uid="{00000000-0005-0000-0000-0000FB070000}"/>
    <cellStyle name="40% - Accent1 3 3 4" xfId="3736" xr:uid="{00000000-0005-0000-0000-0000FC070000}"/>
    <cellStyle name="40% - Accent1 3 3 4 2" xfId="3737" xr:uid="{00000000-0005-0000-0000-0000FD070000}"/>
    <cellStyle name="40% - Accent1 3 3 5" xfId="3738" xr:uid="{00000000-0005-0000-0000-0000FE070000}"/>
    <cellStyle name="40% - Accent1 3 3 6" xfId="3739" xr:uid="{00000000-0005-0000-0000-0000FF070000}"/>
    <cellStyle name="40% - Accent1 3 4" xfId="3740" xr:uid="{00000000-0005-0000-0000-000000080000}"/>
    <cellStyle name="40% - Accent1 3 4 2" xfId="3741" xr:uid="{00000000-0005-0000-0000-000001080000}"/>
    <cellStyle name="40% - Accent1 3 4 2 2" xfId="3742" xr:uid="{00000000-0005-0000-0000-000002080000}"/>
    <cellStyle name="40% - Accent1 3 4 2 2 2" xfId="3743" xr:uid="{00000000-0005-0000-0000-000003080000}"/>
    <cellStyle name="40% - Accent1 3 4 2 3" xfId="3744" xr:uid="{00000000-0005-0000-0000-000004080000}"/>
    <cellStyle name="40% - Accent1 3 4 3" xfId="3745" xr:uid="{00000000-0005-0000-0000-000005080000}"/>
    <cellStyle name="40% - Accent1 3 4 3 2" xfId="3746" xr:uid="{00000000-0005-0000-0000-000006080000}"/>
    <cellStyle name="40% - Accent1 3 4 4" xfId="3747" xr:uid="{00000000-0005-0000-0000-000007080000}"/>
    <cellStyle name="40% - Accent1 3 4 5" xfId="3748" xr:uid="{00000000-0005-0000-0000-000008080000}"/>
    <cellStyle name="40% - Accent1 3 5" xfId="3749" xr:uid="{00000000-0005-0000-0000-000009080000}"/>
    <cellStyle name="40% - Accent1 3 5 2" xfId="3750" xr:uid="{00000000-0005-0000-0000-00000A080000}"/>
    <cellStyle name="40% - Accent1 3 5 2 2" xfId="3751" xr:uid="{00000000-0005-0000-0000-00000B080000}"/>
    <cellStyle name="40% - Accent1 3 5 3" xfId="3752" xr:uid="{00000000-0005-0000-0000-00000C080000}"/>
    <cellStyle name="40% - Accent1 3 6" xfId="3753" xr:uid="{00000000-0005-0000-0000-00000D080000}"/>
    <cellStyle name="40% - Accent1 3 6 2" xfId="3754" xr:uid="{00000000-0005-0000-0000-00000E080000}"/>
    <cellStyle name="40% - Accent1 3 7" xfId="3755" xr:uid="{00000000-0005-0000-0000-00000F080000}"/>
    <cellStyle name="40% - Accent1 3 8" xfId="3756" xr:uid="{00000000-0005-0000-0000-000010080000}"/>
    <cellStyle name="40% - Accent1 3 9" xfId="3757" xr:uid="{00000000-0005-0000-0000-000011080000}"/>
    <cellStyle name="40% - Accent1 30" xfId="436" xr:uid="{00000000-0005-0000-0000-000012080000}"/>
    <cellStyle name="40% - Accent1 31" xfId="437" xr:uid="{00000000-0005-0000-0000-000013080000}"/>
    <cellStyle name="40% - Accent1 32" xfId="438" xr:uid="{00000000-0005-0000-0000-000014080000}"/>
    <cellStyle name="40% - Accent1 33" xfId="439" xr:uid="{00000000-0005-0000-0000-000015080000}"/>
    <cellStyle name="40% - Accent1 34" xfId="440" xr:uid="{00000000-0005-0000-0000-000016080000}"/>
    <cellStyle name="40% - Accent1 35" xfId="441" xr:uid="{00000000-0005-0000-0000-000017080000}"/>
    <cellStyle name="40% - Accent1 4" xfId="442" xr:uid="{00000000-0005-0000-0000-000018080000}"/>
    <cellStyle name="40% - Accent1 4 2" xfId="3758" xr:uid="{00000000-0005-0000-0000-000019080000}"/>
    <cellStyle name="40% - Accent1 4 2 2" xfId="3759" xr:uid="{00000000-0005-0000-0000-00001A080000}"/>
    <cellStyle name="40% - Accent1 4 2 2 2" xfId="3760" xr:uid="{00000000-0005-0000-0000-00001B080000}"/>
    <cellStyle name="40% - Accent1 4 2 2 2 2" xfId="3761" xr:uid="{00000000-0005-0000-0000-00001C080000}"/>
    <cellStyle name="40% - Accent1 4 2 2 2 2 2" xfId="3762" xr:uid="{00000000-0005-0000-0000-00001D080000}"/>
    <cellStyle name="40% - Accent1 4 2 2 2 3" xfId="3763" xr:uid="{00000000-0005-0000-0000-00001E080000}"/>
    <cellStyle name="40% - Accent1 4 2 2 3" xfId="3764" xr:uid="{00000000-0005-0000-0000-00001F080000}"/>
    <cellStyle name="40% - Accent1 4 2 2 3 2" xfId="3765" xr:uid="{00000000-0005-0000-0000-000020080000}"/>
    <cellStyle name="40% - Accent1 4 2 2 4" xfId="3766" xr:uid="{00000000-0005-0000-0000-000021080000}"/>
    <cellStyle name="40% - Accent1 4 2 3" xfId="3767" xr:uid="{00000000-0005-0000-0000-000022080000}"/>
    <cellStyle name="40% - Accent1 4 2 3 2" xfId="3768" xr:uid="{00000000-0005-0000-0000-000023080000}"/>
    <cellStyle name="40% - Accent1 4 2 3 2 2" xfId="3769" xr:uid="{00000000-0005-0000-0000-000024080000}"/>
    <cellStyle name="40% - Accent1 4 2 3 3" xfId="3770" xr:uid="{00000000-0005-0000-0000-000025080000}"/>
    <cellStyle name="40% - Accent1 4 2 4" xfId="3771" xr:uid="{00000000-0005-0000-0000-000026080000}"/>
    <cellStyle name="40% - Accent1 4 2 4 2" xfId="3772" xr:uid="{00000000-0005-0000-0000-000027080000}"/>
    <cellStyle name="40% - Accent1 4 2 5" xfId="3773" xr:uid="{00000000-0005-0000-0000-000028080000}"/>
    <cellStyle name="40% - Accent1 4 2 6" xfId="3774" xr:uid="{00000000-0005-0000-0000-000029080000}"/>
    <cellStyle name="40% - Accent1 4 3" xfId="3775" xr:uid="{00000000-0005-0000-0000-00002A080000}"/>
    <cellStyle name="40% - Accent1 4 3 2" xfId="3776" xr:uid="{00000000-0005-0000-0000-00002B080000}"/>
    <cellStyle name="40% - Accent1 4 3 2 2" xfId="3777" xr:uid="{00000000-0005-0000-0000-00002C080000}"/>
    <cellStyle name="40% - Accent1 4 3 2 2 2" xfId="3778" xr:uid="{00000000-0005-0000-0000-00002D080000}"/>
    <cellStyle name="40% - Accent1 4 3 2 3" xfId="3779" xr:uid="{00000000-0005-0000-0000-00002E080000}"/>
    <cellStyle name="40% - Accent1 4 3 3" xfId="3780" xr:uid="{00000000-0005-0000-0000-00002F080000}"/>
    <cellStyle name="40% - Accent1 4 3 3 2" xfId="3781" xr:uid="{00000000-0005-0000-0000-000030080000}"/>
    <cellStyle name="40% - Accent1 4 3 4" xfId="3782" xr:uid="{00000000-0005-0000-0000-000031080000}"/>
    <cellStyle name="40% - Accent1 4 3 5" xfId="3783" xr:uid="{00000000-0005-0000-0000-000032080000}"/>
    <cellStyle name="40% - Accent1 4 4" xfId="3784" xr:uid="{00000000-0005-0000-0000-000033080000}"/>
    <cellStyle name="40% - Accent1 4 4 2" xfId="3785" xr:uid="{00000000-0005-0000-0000-000034080000}"/>
    <cellStyle name="40% - Accent1 4 4 2 2" xfId="3786" xr:uid="{00000000-0005-0000-0000-000035080000}"/>
    <cellStyle name="40% - Accent1 4 4 3" xfId="3787" xr:uid="{00000000-0005-0000-0000-000036080000}"/>
    <cellStyle name="40% - Accent1 4 5" xfId="3788" xr:uid="{00000000-0005-0000-0000-000037080000}"/>
    <cellStyle name="40% - Accent1 4 5 2" xfId="3789" xr:uid="{00000000-0005-0000-0000-000038080000}"/>
    <cellStyle name="40% - Accent1 4 6" xfId="3790" xr:uid="{00000000-0005-0000-0000-000039080000}"/>
    <cellStyle name="40% - Accent1 4 7" xfId="3791" xr:uid="{00000000-0005-0000-0000-00003A080000}"/>
    <cellStyle name="40% - Accent1 5" xfId="443" xr:uid="{00000000-0005-0000-0000-00003B080000}"/>
    <cellStyle name="40% - Accent1 5 2" xfId="3792" xr:uid="{00000000-0005-0000-0000-00003C080000}"/>
    <cellStyle name="40% - Accent1 5 2 2" xfId="3793" xr:uid="{00000000-0005-0000-0000-00003D080000}"/>
    <cellStyle name="40% - Accent1 5 2 2 2" xfId="3794" xr:uid="{00000000-0005-0000-0000-00003E080000}"/>
    <cellStyle name="40% - Accent1 5 2 2 2 2" xfId="3795" xr:uid="{00000000-0005-0000-0000-00003F080000}"/>
    <cellStyle name="40% - Accent1 5 2 2 3" xfId="3796" xr:uid="{00000000-0005-0000-0000-000040080000}"/>
    <cellStyle name="40% - Accent1 5 2 3" xfId="3797" xr:uid="{00000000-0005-0000-0000-000041080000}"/>
    <cellStyle name="40% - Accent1 5 2 3 2" xfId="3798" xr:uid="{00000000-0005-0000-0000-000042080000}"/>
    <cellStyle name="40% - Accent1 5 2 4" xfId="3799" xr:uid="{00000000-0005-0000-0000-000043080000}"/>
    <cellStyle name="40% - Accent1 5 2 5" xfId="3800" xr:uid="{00000000-0005-0000-0000-000044080000}"/>
    <cellStyle name="40% - Accent1 5 3" xfId="3801" xr:uid="{00000000-0005-0000-0000-000045080000}"/>
    <cellStyle name="40% - Accent1 5 3 2" xfId="3802" xr:uid="{00000000-0005-0000-0000-000046080000}"/>
    <cellStyle name="40% - Accent1 5 3 2 2" xfId="3803" xr:uid="{00000000-0005-0000-0000-000047080000}"/>
    <cellStyle name="40% - Accent1 5 3 3" xfId="3804" xr:uid="{00000000-0005-0000-0000-000048080000}"/>
    <cellStyle name="40% - Accent1 5 4" xfId="3805" xr:uid="{00000000-0005-0000-0000-000049080000}"/>
    <cellStyle name="40% - Accent1 5 4 2" xfId="3806" xr:uid="{00000000-0005-0000-0000-00004A080000}"/>
    <cellStyle name="40% - Accent1 5 5" xfId="3807" xr:uid="{00000000-0005-0000-0000-00004B080000}"/>
    <cellStyle name="40% - Accent1 5 6" xfId="3808" xr:uid="{00000000-0005-0000-0000-00004C080000}"/>
    <cellStyle name="40% - Accent1 6" xfId="444" xr:uid="{00000000-0005-0000-0000-00004D080000}"/>
    <cellStyle name="40% - Accent1 6 2" xfId="3809" xr:uid="{00000000-0005-0000-0000-00004E080000}"/>
    <cellStyle name="40% - Accent1 6 2 2" xfId="3810" xr:uid="{00000000-0005-0000-0000-00004F080000}"/>
    <cellStyle name="40% - Accent1 6 2 2 2" xfId="3811" xr:uid="{00000000-0005-0000-0000-000050080000}"/>
    <cellStyle name="40% - Accent1 6 2 3" xfId="3812" xr:uid="{00000000-0005-0000-0000-000051080000}"/>
    <cellStyle name="40% - Accent1 6 2 4" xfId="3813" xr:uid="{00000000-0005-0000-0000-000052080000}"/>
    <cellStyle name="40% - Accent1 6 2 5" xfId="3814" xr:uid="{00000000-0005-0000-0000-000053080000}"/>
    <cellStyle name="40% - Accent1 6 3" xfId="3815" xr:uid="{00000000-0005-0000-0000-000054080000}"/>
    <cellStyle name="40% - Accent1 6 3 2" xfId="3816" xr:uid="{00000000-0005-0000-0000-000055080000}"/>
    <cellStyle name="40% - Accent1 6 4" xfId="3817" xr:uid="{00000000-0005-0000-0000-000056080000}"/>
    <cellStyle name="40% - Accent1 6 5" xfId="3818" xr:uid="{00000000-0005-0000-0000-000057080000}"/>
    <cellStyle name="40% - Accent1 7" xfId="445" xr:uid="{00000000-0005-0000-0000-000058080000}"/>
    <cellStyle name="40% - Accent1 7 2" xfId="3819" xr:uid="{00000000-0005-0000-0000-000059080000}"/>
    <cellStyle name="40% - Accent1 7 2 2" xfId="3820" xr:uid="{00000000-0005-0000-0000-00005A080000}"/>
    <cellStyle name="40% - Accent1 7 2 2 2" xfId="3821" xr:uid="{00000000-0005-0000-0000-00005B080000}"/>
    <cellStyle name="40% - Accent1 7 2 3" xfId="3822" xr:uid="{00000000-0005-0000-0000-00005C080000}"/>
    <cellStyle name="40% - Accent1 7 3" xfId="3823" xr:uid="{00000000-0005-0000-0000-00005D080000}"/>
    <cellStyle name="40% - Accent1 7 3 2" xfId="3824" xr:uid="{00000000-0005-0000-0000-00005E080000}"/>
    <cellStyle name="40% - Accent1 7 4" xfId="3825" xr:uid="{00000000-0005-0000-0000-00005F080000}"/>
    <cellStyle name="40% - Accent1 7 5" xfId="3826" xr:uid="{00000000-0005-0000-0000-000060080000}"/>
    <cellStyle name="40% - Accent1 8" xfId="446" xr:uid="{00000000-0005-0000-0000-000061080000}"/>
    <cellStyle name="40% - Accent1 8 2" xfId="3827" xr:uid="{00000000-0005-0000-0000-000062080000}"/>
    <cellStyle name="40% - Accent1 8 2 2" xfId="3828" xr:uid="{00000000-0005-0000-0000-000063080000}"/>
    <cellStyle name="40% - Accent1 8 2 2 2" xfId="3829" xr:uid="{00000000-0005-0000-0000-000064080000}"/>
    <cellStyle name="40% - Accent1 8 2 3" xfId="3830" xr:uid="{00000000-0005-0000-0000-000065080000}"/>
    <cellStyle name="40% - Accent1 8 3" xfId="3831" xr:uid="{00000000-0005-0000-0000-000066080000}"/>
    <cellStyle name="40% - Accent1 8 3 2" xfId="3832" xr:uid="{00000000-0005-0000-0000-000067080000}"/>
    <cellStyle name="40% - Accent1 8 4" xfId="3833" xr:uid="{00000000-0005-0000-0000-000068080000}"/>
    <cellStyle name="40% - Accent1 8 5" xfId="3834" xr:uid="{00000000-0005-0000-0000-000069080000}"/>
    <cellStyle name="40% - Accent1 9" xfId="447" xr:uid="{00000000-0005-0000-0000-00006A080000}"/>
    <cellStyle name="40% - Accent1 9 2" xfId="3835" xr:uid="{00000000-0005-0000-0000-00006B080000}"/>
    <cellStyle name="40% - Accent1 9 2 2" xfId="3836" xr:uid="{00000000-0005-0000-0000-00006C080000}"/>
    <cellStyle name="40% - Accent1 9 3" xfId="3837" xr:uid="{00000000-0005-0000-0000-00006D080000}"/>
    <cellStyle name="40% - Accent1 9 4" xfId="3838" xr:uid="{00000000-0005-0000-0000-00006E080000}"/>
    <cellStyle name="40% - Accent2 10" xfId="448" xr:uid="{00000000-0005-0000-0000-00006F080000}"/>
    <cellStyle name="40% - Accent2 10 2" xfId="3839" xr:uid="{00000000-0005-0000-0000-000070080000}"/>
    <cellStyle name="40% - Accent2 10 2 2" xfId="3840" xr:uid="{00000000-0005-0000-0000-000071080000}"/>
    <cellStyle name="40% - Accent2 10 3" xfId="3841" xr:uid="{00000000-0005-0000-0000-000072080000}"/>
    <cellStyle name="40% - Accent2 10 4" xfId="3842" xr:uid="{00000000-0005-0000-0000-000073080000}"/>
    <cellStyle name="40% - Accent2 11" xfId="449" xr:uid="{00000000-0005-0000-0000-000074080000}"/>
    <cellStyle name="40% - Accent2 11 2" xfId="3843" xr:uid="{00000000-0005-0000-0000-000075080000}"/>
    <cellStyle name="40% - Accent2 11 2 2" xfId="3844" xr:uid="{00000000-0005-0000-0000-000076080000}"/>
    <cellStyle name="40% - Accent2 11 3" xfId="3845" xr:uid="{00000000-0005-0000-0000-000077080000}"/>
    <cellStyle name="40% - Accent2 11 4" xfId="3846" xr:uid="{00000000-0005-0000-0000-000078080000}"/>
    <cellStyle name="40% - Accent2 12" xfId="450" xr:uid="{00000000-0005-0000-0000-000079080000}"/>
    <cellStyle name="40% - Accent2 12 2" xfId="3847" xr:uid="{00000000-0005-0000-0000-00007A080000}"/>
    <cellStyle name="40% - Accent2 12 3" xfId="3848" xr:uid="{00000000-0005-0000-0000-00007B080000}"/>
    <cellStyle name="40% - Accent2 13" xfId="451" xr:uid="{00000000-0005-0000-0000-00007C080000}"/>
    <cellStyle name="40% - Accent2 13 2" xfId="3849" xr:uid="{00000000-0005-0000-0000-00007D080000}"/>
    <cellStyle name="40% - Accent2 14" xfId="452" xr:uid="{00000000-0005-0000-0000-00007E080000}"/>
    <cellStyle name="40% - Accent2 15" xfId="453" xr:uid="{00000000-0005-0000-0000-00007F080000}"/>
    <cellStyle name="40% - Accent2 15 2" xfId="454" xr:uid="{00000000-0005-0000-0000-000080080000}"/>
    <cellStyle name="40% - Accent2 15 3" xfId="455" xr:uid="{00000000-0005-0000-0000-000081080000}"/>
    <cellStyle name="40% - Accent2 15 4" xfId="456" xr:uid="{00000000-0005-0000-0000-000082080000}"/>
    <cellStyle name="40% - Accent2 15 5" xfId="457" xr:uid="{00000000-0005-0000-0000-000083080000}"/>
    <cellStyle name="40% - Accent2 16" xfId="458" xr:uid="{00000000-0005-0000-0000-000084080000}"/>
    <cellStyle name="40% - Accent2 16 2" xfId="459" xr:uid="{00000000-0005-0000-0000-000085080000}"/>
    <cellStyle name="40% - Accent2 16 3" xfId="460" xr:uid="{00000000-0005-0000-0000-000086080000}"/>
    <cellStyle name="40% - Accent2 16 4" xfId="461" xr:uid="{00000000-0005-0000-0000-000087080000}"/>
    <cellStyle name="40% - Accent2 16 5" xfId="462" xr:uid="{00000000-0005-0000-0000-000088080000}"/>
    <cellStyle name="40% - Accent2 17" xfId="463" xr:uid="{00000000-0005-0000-0000-000089080000}"/>
    <cellStyle name="40% - Accent2 17 2" xfId="464" xr:uid="{00000000-0005-0000-0000-00008A080000}"/>
    <cellStyle name="40% - Accent2 17 3" xfId="465" xr:uid="{00000000-0005-0000-0000-00008B080000}"/>
    <cellStyle name="40% - Accent2 17 4" xfId="466" xr:uid="{00000000-0005-0000-0000-00008C080000}"/>
    <cellStyle name="40% - Accent2 17 5" xfId="467" xr:uid="{00000000-0005-0000-0000-00008D080000}"/>
    <cellStyle name="40% - Accent2 18" xfId="468" xr:uid="{00000000-0005-0000-0000-00008E080000}"/>
    <cellStyle name="40% - Accent2 19" xfId="469" xr:uid="{00000000-0005-0000-0000-00008F080000}"/>
    <cellStyle name="40% - Accent2 2" xfId="470" xr:uid="{00000000-0005-0000-0000-000090080000}"/>
    <cellStyle name="40% - Accent2 2 2" xfId="471" xr:uid="{00000000-0005-0000-0000-000091080000}"/>
    <cellStyle name="40% - Accent2 2 2 2" xfId="472" xr:uid="{00000000-0005-0000-0000-000092080000}"/>
    <cellStyle name="40% - Accent2 2 2 2 2" xfId="473" xr:uid="{00000000-0005-0000-0000-000093080000}"/>
    <cellStyle name="40% - Accent2 2 2 2 2 2" xfId="3850" xr:uid="{00000000-0005-0000-0000-000094080000}"/>
    <cellStyle name="40% - Accent2 2 2 2 2 2 2" xfId="3851" xr:uid="{00000000-0005-0000-0000-000095080000}"/>
    <cellStyle name="40% - Accent2 2 2 2 2 2 2 2" xfId="3852" xr:uid="{00000000-0005-0000-0000-000096080000}"/>
    <cellStyle name="40% - Accent2 2 2 2 2 2 3" xfId="3853" xr:uid="{00000000-0005-0000-0000-000097080000}"/>
    <cellStyle name="40% - Accent2 2 2 2 2 3" xfId="3854" xr:uid="{00000000-0005-0000-0000-000098080000}"/>
    <cellStyle name="40% - Accent2 2 2 2 2 3 2" xfId="3855" xr:uid="{00000000-0005-0000-0000-000099080000}"/>
    <cellStyle name="40% - Accent2 2 2 2 2 4" xfId="3856" xr:uid="{00000000-0005-0000-0000-00009A080000}"/>
    <cellStyle name="40% - Accent2 2 2 2 2 5" xfId="3857" xr:uid="{00000000-0005-0000-0000-00009B080000}"/>
    <cellStyle name="40% - Accent2 2 2 2 3" xfId="474" xr:uid="{00000000-0005-0000-0000-00009C080000}"/>
    <cellStyle name="40% - Accent2 2 2 2 3 2" xfId="3858" xr:uid="{00000000-0005-0000-0000-00009D080000}"/>
    <cellStyle name="40% - Accent2 2 2 2 3 2 2" xfId="3859" xr:uid="{00000000-0005-0000-0000-00009E080000}"/>
    <cellStyle name="40% - Accent2 2 2 2 3 3" xfId="3860" xr:uid="{00000000-0005-0000-0000-00009F080000}"/>
    <cellStyle name="40% - Accent2 2 2 2 4" xfId="475" xr:uid="{00000000-0005-0000-0000-0000A0080000}"/>
    <cellStyle name="40% - Accent2 2 2 2 4 2" xfId="3861" xr:uid="{00000000-0005-0000-0000-0000A1080000}"/>
    <cellStyle name="40% - Accent2 2 2 2 5" xfId="476" xr:uid="{00000000-0005-0000-0000-0000A2080000}"/>
    <cellStyle name="40% - Accent2 2 2 2 6" xfId="3862" xr:uid="{00000000-0005-0000-0000-0000A3080000}"/>
    <cellStyle name="40% - Accent2 2 2 3" xfId="477" xr:uid="{00000000-0005-0000-0000-0000A4080000}"/>
    <cellStyle name="40% - Accent2 2 2 3 2" xfId="3863" xr:uid="{00000000-0005-0000-0000-0000A5080000}"/>
    <cellStyle name="40% - Accent2 2 2 3 2 2" xfId="3864" xr:uid="{00000000-0005-0000-0000-0000A6080000}"/>
    <cellStyle name="40% - Accent2 2 2 3 2 2 2" xfId="3865" xr:uid="{00000000-0005-0000-0000-0000A7080000}"/>
    <cellStyle name="40% - Accent2 2 2 3 2 3" xfId="3866" xr:uid="{00000000-0005-0000-0000-0000A8080000}"/>
    <cellStyle name="40% - Accent2 2 2 3 3" xfId="3867" xr:uid="{00000000-0005-0000-0000-0000A9080000}"/>
    <cellStyle name="40% - Accent2 2 2 3 3 2" xfId="3868" xr:uid="{00000000-0005-0000-0000-0000AA080000}"/>
    <cellStyle name="40% - Accent2 2 2 3 4" xfId="3869" xr:uid="{00000000-0005-0000-0000-0000AB080000}"/>
    <cellStyle name="40% - Accent2 2 2 3 5" xfId="3870" xr:uid="{00000000-0005-0000-0000-0000AC080000}"/>
    <cellStyle name="40% - Accent2 2 2 4" xfId="478" xr:uid="{00000000-0005-0000-0000-0000AD080000}"/>
    <cellStyle name="40% - Accent2 2 2 4 2" xfId="3871" xr:uid="{00000000-0005-0000-0000-0000AE080000}"/>
    <cellStyle name="40% - Accent2 2 2 4 2 2" xfId="3872" xr:uid="{00000000-0005-0000-0000-0000AF080000}"/>
    <cellStyle name="40% - Accent2 2 2 4 3" xfId="3873" xr:uid="{00000000-0005-0000-0000-0000B0080000}"/>
    <cellStyle name="40% - Accent2 2 2 5" xfId="479" xr:uid="{00000000-0005-0000-0000-0000B1080000}"/>
    <cellStyle name="40% - Accent2 2 2 5 2" xfId="3874" xr:uid="{00000000-0005-0000-0000-0000B2080000}"/>
    <cellStyle name="40% - Accent2 2 2 6" xfId="3875" xr:uid="{00000000-0005-0000-0000-0000B3080000}"/>
    <cellStyle name="40% - Accent2 2 2 7" xfId="3876" xr:uid="{00000000-0005-0000-0000-0000B4080000}"/>
    <cellStyle name="40% - Accent2 2 3" xfId="480" xr:uid="{00000000-0005-0000-0000-0000B5080000}"/>
    <cellStyle name="40% - Accent2 2 3 2" xfId="3877" xr:uid="{00000000-0005-0000-0000-0000B6080000}"/>
    <cellStyle name="40% - Accent2 2 3 2 2" xfId="3878" xr:uid="{00000000-0005-0000-0000-0000B7080000}"/>
    <cellStyle name="40% - Accent2 2 3 2 2 2" xfId="3879" xr:uid="{00000000-0005-0000-0000-0000B8080000}"/>
    <cellStyle name="40% - Accent2 2 3 2 2 2 2" xfId="3880" xr:uid="{00000000-0005-0000-0000-0000B9080000}"/>
    <cellStyle name="40% - Accent2 2 3 2 2 3" xfId="3881" xr:uid="{00000000-0005-0000-0000-0000BA080000}"/>
    <cellStyle name="40% - Accent2 2 3 2 3" xfId="3882" xr:uid="{00000000-0005-0000-0000-0000BB080000}"/>
    <cellStyle name="40% - Accent2 2 3 2 3 2" xfId="3883" xr:uid="{00000000-0005-0000-0000-0000BC080000}"/>
    <cellStyle name="40% - Accent2 2 3 2 4" xfId="3884" xr:uid="{00000000-0005-0000-0000-0000BD080000}"/>
    <cellStyle name="40% - Accent2 2 3 3" xfId="3885" xr:uid="{00000000-0005-0000-0000-0000BE080000}"/>
    <cellStyle name="40% - Accent2 2 3 3 2" xfId="3886" xr:uid="{00000000-0005-0000-0000-0000BF080000}"/>
    <cellStyle name="40% - Accent2 2 3 3 2 2" xfId="3887" xr:uid="{00000000-0005-0000-0000-0000C0080000}"/>
    <cellStyle name="40% - Accent2 2 3 3 3" xfId="3888" xr:uid="{00000000-0005-0000-0000-0000C1080000}"/>
    <cellStyle name="40% - Accent2 2 3 4" xfId="3889" xr:uid="{00000000-0005-0000-0000-0000C2080000}"/>
    <cellStyle name="40% - Accent2 2 3 4 2" xfId="3890" xr:uid="{00000000-0005-0000-0000-0000C3080000}"/>
    <cellStyle name="40% - Accent2 2 3 5" xfId="3891" xr:uid="{00000000-0005-0000-0000-0000C4080000}"/>
    <cellStyle name="40% - Accent2 2 3 6" xfId="3892" xr:uid="{00000000-0005-0000-0000-0000C5080000}"/>
    <cellStyle name="40% - Accent2 2 4" xfId="481" xr:uid="{00000000-0005-0000-0000-0000C6080000}"/>
    <cellStyle name="40% - Accent2 2 4 2" xfId="3893" xr:uid="{00000000-0005-0000-0000-0000C7080000}"/>
    <cellStyle name="40% - Accent2 2 4 2 2" xfId="3894" xr:uid="{00000000-0005-0000-0000-0000C8080000}"/>
    <cellStyle name="40% - Accent2 2 4 2 2 2" xfId="3895" xr:uid="{00000000-0005-0000-0000-0000C9080000}"/>
    <cellStyle name="40% - Accent2 2 4 2 3" xfId="3896" xr:uid="{00000000-0005-0000-0000-0000CA080000}"/>
    <cellStyle name="40% - Accent2 2 4 3" xfId="3897" xr:uid="{00000000-0005-0000-0000-0000CB080000}"/>
    <cellStyle name="40% - Accent2 2 4 3 2" xfId="3898" xr:uid="{00000000-0005-0000-0000-0000CC080000}"/>
    <cellStyle name="40% - Accent2 2 4 4" xfId="3899" xr:uid="{00000000-0005-0000-0000-0000CD080000}"/>
    <cellStyle name="40% - Accent2 2 4 5" xfId="3900" xr:uid="{00000000-0005-0000-0000-0000CE080000}"/>
    <cellStyle name="40% - Accent2 2 5" xfId="482" xr:uid="{00000000-0005-0000-0000-0000CF080000}"/>
    <cellStyle name="40% - Accent2 2 5 2" xfId="3901" xr:uid="{00000000-0005-0000-0000-0000D0080000}"/>
    <cellStyle name="40% - Accent2 2 5 2 2" xfId="3902" xr:uid="{00000000-0005-0000-0000-0000D1080000}"/>
    <cellStyle name="40% - Accent2 2 5 3" xfId="3903" xr:uid="{00000000-0005-0000-0000-0000D2080000}"/>
    <cellStyle name="40% - Accent2 2 5 4" xfId="3904" xr:uid="{00000000-0005-0000-0000-0000D3080000}"/>
    <cellStyle name="40% - Accent2 2 6" xfId="483" xr:uid="{00000000-0005-0000-0000-0000D4080000}"/>
    <cellStyle name="40% - Accent2 2 6 2" xfId="3905" xr:uid="{00000000-0005-0000-0000-0000D5080000}"/>
    <cellStyle name="40% - Accent2 2 6 3" xfId="3906" xr:uid="{00000000-0005-0000-0000-0000D6080000}"/>
    <cellStyle name="40% - Accent2 2 7" xfId="484" xr:uid="{00000000-0005-0000-0000-0000D7080000}"/>
    <cellStyle name="40% - Accent2 2 8" xfId="485" xr:uid="{00000000-0005-0000-0000-0000D8080000}"/>
    <cellStyle name="40% - Accent2 2 9" xfId="486" xr:uid="{00000000-0005-0000-0000-0000D9080000}"/>
    <cellStyle name="40% - Accent2 20" xfId="487" xr:uid="{00000000-0005-0000-0000-0000DA080000}"/>
    <cellStyle name="40% - Accent2 21" xfId="488" xr:uid="{00000000-0005-0000-0000-0000DB080000}"/>
    <cellStyle name="40% - Accent2 22" xfId="489" xr:uid="{00000000-0005-0000-0000-0000DC080000}"/>
    <cellStyle name="40% - Accent2 23" xfId="490" xr:uid="{00000000-0005-0000-0000-0000DD080000}"/>
    <cellStyle name="40% - Accent2 24" xfId="491" xr:uid="{00000000-0005-0000-0000-0000DE080000}"/>
    <cellStyle name="40% - Accent2 25" xfId="492" xr:uid="{00000000-0005-0000-0000-0000DF080000}"/>
    <cellStyle name="40% - Accent2 26" xfId="493" xr:uid="{00000000-0005-0000-0000-0000E0080000}"/>
    <cellStyle name="40% - Accent2 27" xfId="494" xr:uid="{00000000-0005-0000-0000-0000E1080000}"/>
    <cellStyle name="40% - Accent2 28" xfId="495" xr:uid="{00000000-0005-0000-0000-0000E2080000}"/>
    <cellStyle name="40% - Accent2 29" xfId="496" xr:uid="{00000000-0005-0000-0000-0000E3080000}"/>
    <cellStyle name="40% - Accent2 3" xfId="497" xr:uid="{00000000-0005-0000-0000-0000E4080000}"/>
    <cellStyle name="40% - Accent2 3 2" xfId="3907" xr:uid="{00000000-0005-0000-0000-0000E5080000}"/>
    <cellStyle name="40% - Accent2 3 2 2" xfId="3908" xr:uid="{00000000-0005-0000-0000-0000E6080000}"/>
    <cellStyle name="40% - Accent2 3 2 2 2" xfId="3909" xr:uid="{00000000-0005-0000-0000-0000E7080000}"/>
    <cellStyle name="40% - Accent2 3 2 2 2 2" xfId="3910" xr:uid="{00000000-0005-0000-0000-0000E8080000}"/>
    <cellStyle name="40% - Accent2 3 2 2 2 2 2" xfId="3911" xr:uid="{00000000-0005-0000-0000-0000E9080000}"/>
    <cellStyle name="40% - Accent2 3 2 2 2 2 2 2" xfId="3912" xr:uid="{00000000-0005-0000-0000-0000EA080000}"/>
    <cellStyle name="40% - Accent2 3 2 2 2 2 3" xfId="3913" xr:uid="{00000000-0005-0000-0000-0000EB080000}"/>
    <cellStyle name="40% - Accent2 3 2 2 2 3" xfId="3914" xr:uid="{00000000-0005-0000-0000-0000EC080000}"/>
    <cellStyle name="40% - Accent2 3 2 2 2 3 2" xfId="3915" xr:uid="{00000000-0005-0000-0000-0000ED080000}"/>
    <cellStyle name="40% - Accent2 3 2 2 2 4" xfId="3916" xr:uid="{00000000-0005-0000-0000-0000EE080000}"/>
    <cellStyle name="40% - Accent2 3 2 2 3" xfId="3917" xr:uid="{00000000-0005-0000-0000-0000EF080000}"/>
    <cellStyle name="40% - Accent2 3 2 2 3 2" xfId="3918" xr:uid="{00000000-0005-0000-0000-0000F0080000}"/>
    <cellStyle name="40% - Accent2 3 2 2 3 2 2" xfId="3919" xr:uid="{00000000-0005-0000-0000-0000F1080000}"/>
    <cellStyle name="40% - Accent2 3 2 2 3 3" xfId="3920" xr:uid="{00000000-0005-0000-0000-0000F2080000}"/>
    <cellStyle name="40% - Accent2 3 2 2 4" xfId="3921" xr:uid="{00000000-0005-0000-0000-0000F3080000}"/>
    <cellStyle name="40% - Accent2 3 2 2 4 2" xfId="3922" xr:uid="{00000000-0005-0000-0000-0000F4080000}"/>
    <cellStyle name="40% - Accent2 3 2 2 5" xfId="3923" xr:uid="{00000000-0005-0000-0000-0000F5080000}"/>
    <cellStyle name="40% - Accent2 3 2 2 6" xfId="3924" xr:uid="{00000000-0005-0000-0000-0000F6080000}"/>
    <cellStyle name="40% - Accent2 3 2 3" xfId="3925" xr:uid="{00000000-0005-0000-0000-0000F7080000}"/>
    <cellStyle name="40% - Accent2 3 2 3 2" xfId="3926" xr:uid="{00000000-0005-0000-0000-0000F8080000}"/>
    <cellStyle name="40% - Accent2 3 2 3 2 2" xfId="3927" xr:uid="{00000000-0005-0000-0000-0000F9080000}"/>
    <cellStyle name="40% - Accent2 3 2 3 2 2 2" xfId="3928" xr:uid="{00000000-0005-0000-0000-0000FA080000}"/>
    <cellStyle name="40% - Accent2 3 2 3 2 3" xfId="3929" xr:uid="{00000000-0005-0000-0000-0000FB080000}"/>
    <cellStyle name="40% - Accent2 3 2 3 3" xfId="3930" xr:uid="{00000000-0005-0000-0000-0000FC080000}"/>
    <cellStyle name="40% - Accent2 3 2 3 3 2" xfId="3931" xr:uid="{00000000-0005-0000-0000-0000FD080000}"/>
    <cellStyle name="40% - Accent2 3 2 3 4" xfId="3932" xr:uid="{00000000-0005-0000-0000-0000FE080000}"/>
    <cellStyle name="40% - Accent2 3 2 4" xfId="3933" xr:uid="{00000000-0005-0000-0000-0000FF080000}"/>
    <cellStyle name="40% - Accent2 3 2 4 2" xfId="3934" xr:uid="{00000000-0005-0000-0000-000000090000}"/>
    <cellStyle name="40% - Accent2 3 2 4 2 2" xfId="3935" xr:uid="{00000000-0005-0000-0000-000001090000}"/>
    <cellStyle name="40% - Accent2 3 2 4 3" xfId="3936" xr:uid="{00000000-0005-0000-0000-000002090000}"/>
    <cellStyle name="40% - Accent2 3 2 5" xfId="3937" xr:uid="{00000000-0005-0000-0000-000003090000}"/>
    <cellStyle name="40% - Accent2 3 2 5 2" xfId="3938" xr:uid="{00000000-0005-0000-0000-000004090000}"/>
    <cellStyle name="40% - Accent2 3 2 6" xfId="3939" xr:uid="{00000000-0005-0000-0000-000005090000}"/>
    <cellStyle name="40% - Accent2 3 2 7" xfId="3940" xr:uid="{00000000-0005-0000-0000-000006090000}"/>
    <cellStyle name="40% - Accent2 3 3" xfId="3941" xr:uid="{00000000-0005-0000-0000-000007090000}"/>
    <cellStyle name="40% - Accent2 3 3 2" xfId="3942" xr:uid="{00000000-0005-0000-0000-000008090000}"/>
    <cellStyle name="40% - Accent2 3 3 2 2" xfId="3943" xr:uid="{00000000-0005-0000-0000-000009090000}"/>
    <cellStyle name="40% - Accent2 3 3 2 2 2" xfId="3944" xr:uid="{00000000-0005-0000-0000-00000A090000}"/>
    <cellStyle name="40% - Accent2 3 3 2 2 2 2" xfId="3945" xr:uid="{00000000-0005-0000-0000-00000B090000}"/>
    <cellStyle name="40% - Accent2 3 3 2 2 3" xfId="3946" xr:uid="{00000000-0005-0000-0000-00000C090000}"/>
    <cellStyle name="40% - Accent2 3 3 2 3" xfId="3947" xr:uid="{00000000-0005-0000-0000-00000D090000}"/>
    <cellStyle name="40% - Accent2 3 3 2 3 2" xfId="3948" xr:uid="{00000000-0005-0000-0000-00000E090000}"/>
    <cellStyle name="40% - Accent2 3 3 2 4" xfId="3949" xr:uid="{00000000-0005-0000-0000-00000F090000}"/>
    <cellStyle name="40% - Accent2 3 3 3" xfId="3950" xr:uid="{00000000-0005-0000-0000-000010090000}"/>
    <cellStyle name="40% - Accent2 3 3 3 2" xfId="3951" xr:uid="{00000000-0005-0000-0000-000011090000}"/>
    <cellStyle name="40% - Accent2 3 3 3 2 2" xfId="3952" xr:uid="{00000000-0005-0000-0000-000012090000}"/>
    <cellStyle name="40% - Accent2 3 3 3 3" xfId="3953" xr:uid="{00000000-0005-0000-0000-000013090000}"/>
    <cellStyle name="40% - Accent2 3 3 4" xfId="3954" xr:uid="{00000000-0005-0000-0000-000014090000}"/>
    <cellStyle name="40% - Accent2 3 3 4 2" xfId="3955" xr:uid="{00000000-0005-0000-0000-000015090000}"/>
    <cellStyle name="40% - Accent2 3 3 5" xfId="3956" xr:uid="{00000000-0005-0000-0000-000016090000}"/>
    <cellStyle name="40% - Accent2 3 3 6" xfId="3957" xr:uid="{00000000-0005-0000-0000-000017090000}"/>
    <cellStyle name="40% - Accent2 3 4" xfId="3958" xr:uid="{00000000-0005-0000-0000-000018090000}"/>
    <cellStyle name="40% - Accent2 3 4 2" xfId="3959" xr:uid="{00000000-0005-0000-0000-000019090000}"/>
    <cellStyle name="40% - Accent2 3 4 2 2" xfId="3960" xr:uid="{00000000-0005-0000-0000-00001A090000}"/>
    <cellStyle name="40% - Accent2 3 4 2 2 2" xfId="3961" xr:uid="{00000000-0005-0000-0000-00001B090000}"/>
    <cellStyle name="40% - Accent2 3 4 2 3" xfId="3962" xr:uid="{00000000-0005-0000-0000-00001C090000}"/>
    <cellStyle name="40% - Accent2 3 4 3" xfId="3963" xr:uid="{00000000-0005-0000-0000-00001D090000}"/>
    <cellStyle name="40% - Accent2 3 4 3 2" xfId="3964" xr:uid="{00000000-0005-0000-0000-00001E090000}"/>
    <cellStyle name="40% - Accent2 3 4 4" xfId="3965" xr:uid="{00000000-0005-0000-0000-00001F090000}"/>
    <cellStyle name="40% - Accent2 3 4 5" xfId="3966" xr:uid="{00000000-0005-0000-0000-000020090000}"/>
    <cellStyle name="40% - Accent2 3 5" xfId="3967" xr:uid="{00000000-0005-0000-0000-000021090000}"/>
    <cellStyle name="40% - Accent2 3 5 2" xfId="3968" xr:uid="{00000000-0005-0000-0000-000022090000}"/>
    <cellStyle name="40% - Accent2 3 5 2 2" xfId="3969" xr:uid="{00000000-0005-0000-0000-000023090000}"/>
    <cellStyle name="40% - Accent2 3 5 3" xfId="3970" xr:uid="{00000000-0005-0000-0000-000024090000}"/>
    <cellStyle name="40% - Accent2 3 6" xfId="3971" xr:uid="{00000000-0005-0000-0000-000025090000}"/>
    <cellStyle name="40% - Accent2 3 6 2" xfId="3972" xr:uid="{00000000-0005-0000-0000-000026090000}"/>
    <cellStyle name="40% - Accent2 3 7" xfId="3973" xr:uid="{00000000-0005-0000-0000-000027090000}"/>
    <cellStyle name="40% - Accent2 3 8" xfId="3974" xr:uid="{00000000-0005-0000-0000-000028090000}"/>
    <cellStyle name="40% - Accent2 3 9" xfId="3975" xr:uid="{00000000-0005-0000-0000-000029090000}"/>
    <cellStyle name="40% - Accent2 30" xfId="498" xr:uid="{00000000-0005-0000-0000-00002A090000}"/>
    <cellStyle name="40% - Accent2 31" xfId="499" xr:uid="{00000000-0005-0000-0000-00002B090000}"/>
    <cellStyle name="40% - Accent2 32" xfId="500" xr:uid="{00000000-0005-0000-0000-00002C090000}"/>
    <cellStyle name="40% - Accent2 33" xfId="501" xr:uid="{00000000-0005-0000-0000-00002D090000}"/>
    <cellStyle name="40% - Accent2 34" xfId="502" xr:uid="{00000000-0005-0000-0000-00002E090000}"/>
    <cellStyle name="40% - Accent2 35" xfId="503" xr:uid="{00000000-0005-0000-0000-00002F090000}"/>
    <cellStyle name="40% - Accent2 4" xfId="504" xr:uid="{00000000-0005-0000-0000-000030090000}"/>
    <cellStyle name="40% - Accent2 4 2" xfId="3976" xr:uid="{00000000-0005-0000-0000-000031090000}"/>
    <cellStyle name="40% - Accent2 4 2 2" xfId="3977" xr:uid="{00000000-0005-0000-0000-000032090000}"/>
    <cellStyle name="40% - Accent2 4 2 2 2" xfId="3978" xr:uid="{00000000-0005-0000-0000-000033090000}"/>
    <cellStyle name="40% - Accent2 4 2 2 2 2" xfId="3979" xr:uid="{00000000-0005-0000-0000-000034090000}"/>
    <cellStyle name="40% - Accent2 4 2 2 2 2 2" xfId="3980" xr:uid="{00000000-0005-0000-0000-000035090000}"/>
    <cellStyle name="40% - Accent2 4 2 2 2 3" xfId="3981" xr:uid="{00000000-0005-0000-0000-000036090000}"/>
    <cellStyle name="40% - Accent2 4 2 2 3" xfId="3982" xr:uid="{00000000-0005-0000-0000-000037090000}"/>
    <cellStyle name="40% - Accent2 4 2 2 3 2" xfId="3983" xr:uid="{00000000-0005-0000-0000-000038090000}"/>
    <cellStyle name="40% - Accent2 4 2 2 4" xfId="3984" xr:uid="{00000000-0005-0000-0000-000039090000}"/>
    <cellStyle name="40% - Accent2 4 2 3" xfId="3985" xr:uid="{00000000-0005-0000-0000-00003A090000}"/>
    <cellStyle name="40% - Accent2 4 2 3 2" xfId="3986" xr:uid="{00000000-0005-0000-0000-00003B090000}"/>
    <cellStyle name="40% - Accent2 4 2 3 2 2" xfId="3987" xr:uid="{00000000-0005-0000-0000-00003C090000}"/>
    <cellStyle name="40% - Accent2 4 2 3 3" xfId="3988" xr:uid="{00000000-0005-0000-0000-00003D090000}"/>
    <cellStyle name="40% - Accent2 4 2 4" xfId="3989" xr:uid="{00000000-0005-0000-0000-00003E090000}"/>
    <cellStyle name="40% - Accent2 4 2 4 2" xfId="3990" xr:uid="{00000000-0005-0000-0000-00003F090000}"/>
    <cellStyle name="40% - Accent2 4 2 5" xfId="3991" xr:uid="{00000000-0005-0000-0000-000040090000}"/>
    <cellStyle name="40% - Accent2 4 2 6" xfId="3992" xr:uid="{00000000-0005-0000-0000-000041090000}"/>
    <cellStyle name="40% - Accent2 4 3" xfId="3993" xr:uid="{00000000-0005-0000-0000-000042090000}"/>
    <cellStyle name="40% - Accent2 4 3 2" xfId="3994" xr:uid="{00000000-0005-0000-0000-000043090000}"/>
    <cellStyle name="40% - Accent2 4 3 2 2" xfId="3995" xr:uid="{00000000-0005-0000-0000-000044090000}"/>
    <cellStyle name="40% - Accent2 4 3 2 2 2" xfId="3996" xr:uid="{00000000-0005-0000-0000-000045090000}"/>
    <cellStyle name="40% - Accent2 4 3 2 3" xfId="3997" xr:uid="{00000000-0005-0000-0000-000046090000}"/>
    <cellStyle name="40% - Accent2 4 3 3" xfId="3998" xr:uid="{00000000-0005-0000-0000-000047090000}"/>
    <cellStyle name="40% - Accent2 4 3 3 2" xfId="3999" xr:uid="{00000000-0005-0000-0000-000048090000}"/>
    <cellStyle name="40% - Accent2 4 3 4" xfId="4000" xr:uid="{00000000-0005-0000-0000-000049090000}"/>
    <cellStyle name="40% - Accent2 4 3 5" xfId="4001" xr:uid="{00000000-0005-0000-0000-00004A090000}"/>
    <cellStyle name="40% - Accent2 4 4" xfId="4002" xr:uid="{00000000-0005-0000-0000-00004B090000}"/>
    <cellStyle name="40% - Accent2 4 4 2" xfId="4003" xr:uid="{00000000-0005-0000-0000-00004C090000}"/>
    <cellStyle name="40% - Accent2 4 4 2 2" xfId="4004" xr:uid="{00000000-0005-0000-0000-00004D090000}"/>
    <cellStyle name="40% - Accent2 4 4 3" xfId="4005" xr:uid="{00000000-0005-0000-0000-00004E090000}"/>
    <cellStyle name="40% - Accent2 4 5" xfId="4006" xr:uid="{00000000-0005-0000-0000-00004F090000}"/>
    <cellStyle name="40% - Accent2 4 5 2" xfId="4007" xr:uid="{00000000-0005-0000-0000-000050090000}"/>
    <cellStyle name="40% - Accent2 4 6" xfId="4008" xr:uid="{00000000-0005-0000-0000-000051090000}"/>
    <cellStyle name="40% - Accent2 4 7" xfId="4009" xr:uid="{00000000-0005-0000-0000-000052090000}"/>
    <cellStyle name="40% - Accent2 5" xfId="505" xr:uid="{00000000-0005-0000-0000-000053090000}"/>
    <cellStyle name="40% - Accent2 5 2" xfId="4010" xr:uid="{00000000-0005-0000-0000-000054090000}"/>
    <cellStyle name="40% - Accent2 5 2 2" xfId="4011" xr:uid="{00000000-0005-0000-0000-000055090000}"/>
    <cellStyle name="40% - Accent2 5 2 2 2" xfId="4012" xr:uid="{00000000-0005-0000-0000-000056090000}"/>
    <cellStyle name="40% - Accent2 5 2 2 2 2" xfId="4013" xr:uid="{00000000-0005-0000-0000-000057090000}"/>
    <cellStyle name="40% - Accent2 5 2 2 3" xfId="4014" xr:uid="{00000000-0005-0000-0000-000058090000}"/>
    <cellStyle name="40% - Accent2 5 2 3" xfId="4015" xr:uid="{00000000-0005-0000-0000-000059090000}"/>
    <cellStyle name="40% - Accent2 5 2 3 2" xfId="4016" xr:uid="{00000000-0005-0000-0000-00005A090000}"/>
    <cellStyle name="40% - Accent2 5 2 4" xfId="4017" xr:uid="{00000000-0005-0000-0000-00005B090000}"/>
    <cellStyle name="40% - Accent2 5 2 5" xfId="4018" xr:uid="{00000000-0005-0000-0000-00005C090000}"/>
    <cellStyle name="40% - Accent2 5 3" xfId="4019" xr:uid="{00000000-0005-0000-0000-00005D090000}"/>
    <cellStyle name="40% - Accent2 5 3 2" xfId="4020" xr:uid="{00000000-0005-0000-0000-00005E090000}"/>
    <cellStyle name="40% - Accent2 5 3 2 2" xfId="4021" xr:uid="{00000000-0005-0000-0000-00005F090000}"/>
    <cellStyle name="40% - Accent2 5 3 3" xfId="4022" xr:uid="{00000000-0005-0000-0000-000060090000}"/>
    <cellStyle name="40% - Accent2 5 4" xfId="4023" xr:uid="{00000000-0005-0000-0000-000061090000}"/>
    <cellStyle name="40% - Accent2 5 4 2" xfId="4024" xr:uid="{00000000-0005-0000-0000-000062090000}"/>
    <cellStyle name="40% - Accent2 5 5" xfId="4025" xr:uid="{00000000-0005-0000-0000-000063090000}"/>
    <cellStyle name="40% - Accent2 5 6" xfId="4026" xr:uid="{00000000-0005-0000-0000-000064090000}"/>
    <cellStyle name="40% - Accent2 6" xfId="506" xr:uid="{00000000-0005-0000-0000-000065090000}"/>
    <cellStyle name="40% - Accent2 6 2" xfId="4027" xr:uid="{00000000-0005-0000-0000-000066090000}"/>
    <cellStyle name="40% - Accent2 6 2 2" xfId="4028" xr:uid="{00000000-0005-0000-0000-000067090000}"/>
    <cellStyle name="40% - Accent2 6 2 2 2" xfId="4029" xr:uid="{00000000-0005-0000-0000-000068090000}"/>
    <cellStyle name="40% - Accent2 6 2 3" xfId="4030" xr:uid="{00000000-0005-0000-0000-000069090000}"/>
    <cellStyle name="40% - Accent2 6 2 4" xfId="4031" xr:uid="{00000000-0005-0000-0000-00006A090000}"/>
    <cellStyle name="40% - Accent2 6 2 5" xfId="4032" xr:uid="{00000000-0005-0000-0000-00006B090000}"/>
    <cellStyle name="40% - Accent2 6 3" xfId="4033" xr:uid="{00000000-0005-0000-0000-00006C090000}"/>
    <cellStyle name="40% - Accent2 6 3 2" xfId="4034" xr:uid="{00000000-0005-0000-0000-00006D090000}"/>
    <cellStyle name="40% - Accent2 6 4" xfId="4035" xr:uid="{00000000-0005-0000-0000-00006E090000}"/>
    <cellStyle name="40% - Accent2 6 5" xfId="4036" xr:uid="{00000000-0005-0000-0000-00006F090000}"/>
    <cellStyle name="40% - Accent2 7" xfId="507" xr:uid="{00000000-0005-0000-0000-000070090000}"/>
    <cellStyle name="40% - Accent2 7 2" xfId="4037" xr:uid="{00000000-0005-0000-0000-000071090000}"/>
    <cellStyle name="40% - Accent2 7 2 2" xfId="4038" xr:uid="{00000000-0005-0000-0000-000072090000}"/>
    <cellStyle name="40% - Accent2 7 2 2 2" xfId="4039" xr:uid="{00000000-0005-0000-0000-000073090000}"/>
    <cellStyle name="40% - Accent2 7 2 3" xfId="4040" xr:uid="{00000000-0005-0000-0000-000074090000}"/>
    <cellStyle name="40% - Accent2 7 3" xfId="4041" xr:uid="{00000000-0005-0000-0000-000075090000}"/>
    <cellStyle name="40% - Accent2 7 3 2" xfId="4042" xr:uid="{00000000-0005-0000-0000-000076090000}"/>
    <cellStyle name="40% - Accent2 7 4" xfId="4043" xr:uid="{00000000-0005-0000-0000-000077090000}"/>
    <cellStyle name="40% - Accent2 7 5" xfId="4044" xr:uid="{00000000-0005-0000-0000-000078090000}"/>
    <cellStyle name="40% - Accent2 8" xfId="508" xr:uid="{00000000-0005-0000-0000-000079090000}"/>
    <cellStyle name="40% - Accent2 8 2" xfId="4045" xr:uid="{00000000-0005-0000-0000-00007A090000}"/>
    <cellStyle name="40% - Accent2 8 2 2" xfId="4046" xr:uid="{00000000-0005-0000-0000-00007B090000}"/>
    <cellStyle name="40% - Accent2 8 2 2 2" xfId="4047" xr:uid="{00000000-0005-0000-0000-00007C090000}"/>
    <cellStyle name="40% - Accent2 8 2 3" xfId="4048" xr:uid="{00000000-0005-0000-0000-00007D090000}"/>
    <cellStyle name="40% - Accent2 8 3" xfId="4049" xr:uid="{00000000-0005-0000-0000-00007E090000}"/>
    <cellStyle name="40% - Accent2 8 3 2" xfId="4050" xr:uid="{00000000-0005-0000-0000-00007F090000}"/>
    <cellStyle name="40% - Accent2 8 4" xfId="4051" xr:uid="{00000000-0005-0000-0000-000080090000}"/>
    <cellStyle name="40% - Accent2 8 5" xfId="4052" xr:uid="{00000000-0005-0000-0000-000081090000}"/>
    <cellStyle name="40% - Accent2 9" xfId="509" xr:uid="{00000000-0005-0000-0000-000082090000}"/>
    <cellStyle name="40% - Accent2 9 2" xfId="4053" xr:uid="{00000000-0005-0000-0000-000083090000}"/>
    <cellStyle name="40% - Accent2 9 2 2" xfId="4054" xr:uid="{00000000-0005-0000-0000-000084090000}"/>
    <cellStyle name="40% - Accent2 9 3" xfId="4055" xr:uid="{00000000-0005-0000-0000-000085090000}"/>
    <cellStyle name="40% - Accent2 9 4" xfId="4056" xr:uid="{00000000-0005-0000-0000-000086090000}"/>
    <cellStyle name="40% - Accent3 10" xfId="510" xr:uid="{00000000-0005-0000-0000-000087090000}"/>
    <cellStyle name="40% - Accent3 10 2" xfId="4057" xr:uid="{00000000-0005-0000-0000-000088090000}"/>
    <cellStyle name="40% - Accent3 10 2 2" xfId="4058" xr:uid="{00000000-0005-0000-0000-000089090000}"/>
    <cellStyle name="40% - Accent3 10 3" xfId="4059" xr:uid="{00000000-0005-0000-0000-00008A090000}"/>
    <cellStyle name="40% - Accent3 10 4" xfId="4060" xr:uid="{00000000-0005-0000-0000-00008B090000}"/>
    <cellStyle name="40% - Accent3 11" xfId="511" xr:uid="{00000000-0005-0000-0000-00008C090000}"/>
    <cellStyle name="40% - Accent3 11 2" xfId="4061" xr:uid="{00000000-0005-0000-0000-00008D090000}"/>
    <cellStyle name="40% - Accent3 11 2 2" xfId="4062" xr:uid="{00000000-0005-0000-0000-00008E090000}"/>
    <cellStyle name="40% - Accent3 11 3" xfId="4063" xr:uid="{00000000-0005-0000-0000-00008F090000}"/>
    <cellStyle name="40% - Accent3 11 4" xfId="4064" xr:uid="{00000000-0005-0000-0000-000090090000}"/>
    <cellStyle name="40% - Accent3 12" xfId="512" xr:uid="{00000000-0005-0000-0000-000091090000}"/>
    <cellStyle name="40% - Accent3 12 2" xfId="4065" xr:uid="{00000000-0005-0000-0000-000092090000}"/>
    <cellStyle name="40% - Accent3 12 3" xfId="4066" xr:uid="{00000000-0005-0000-0000-000093090000}"/>
    <cellStyle name="40% - Accent3 13" xfId="513" xr:uid="{00000000-0005-0000-0000-000094090000}"/>
    <cellStyle name="40% - Accent3 13 2" xfId="4067" xr:uid="{00000000-0005-0000-0000-000095090000}"/>
    <cellStyle name="40% - Accent3 14" xfId="514" xr:uid="{00000000-0005-0000-0000-000096090000}"/>
    <cellStyle name="40% - Accent3 15" xfId="515" xr:uid="{00000000-0005-0000-0000-000097090000}"/>
    <cellStyle name="40% - Accent3 15 2" xfId="516" xr:uid="{00000000-0005-0000-0000-000098090000}"/>
    <cellStyle name="40% - Accent3 15 3" xfId="517" xr:uid="{00000000-0005-0000-0000-000099090000}"/>
    <cellStyle name="40% - Accent3 15 4" xfId="518" xr:uid="{00000000-0005-0000-0000-00009A090000}"/>
    <cellStyle name="40% - Accent3 15 5" xfId="519" xr:uid="{00000000-0005-0000-0000-00009B090000}"/>
    <cellStyle name="40% - Accent3 16" xfId="520" xr:uid="{00000000-0005-0000-0000-00009C090000}"/>
    <cellStyle name="40% - Accent3 16 2" xfId="521" xr:uid="{00000000-0005-0000-0000-00009D090000}"/>
    <cellStyle name="40% - Accent3 16 3" xfId="522" xr:uid="{00000000-0005-0000-0000-00009E090000}"/>
    <cellStyle name="40% - Accent3 16 4" xfId="523" xr:uid="{00000000-0005-0000-0000-00009F090000}"/>
    <cellStyle name="40% - Accent3 16 5" xfId="524" xr:uid="{00000000-0005-0000-0000-0000A0090000}"/>
    <cellStyle name="40% - Accent3 17" xfId="525" xr:uid="{00000000-0005-0000-0000-0000A1090000}"/>
    <cellStyle name="40% - Accent3 17 2" xfId="526" xr:uid="{00000000-0005-0000-0000-0000A2090000}"/>
    <cellStyle name="40% - Accent3 17 3" xfId="527" xr:uid="{00000000-0005-0000-0000-0000A3090000}"/>
    <cellStyle name="40% - Accent3 17 4" xfId="528" xr:uid="{00000000-0005-0000-0000-0000A4090000}"/>
    <cellStyle name="40% - Accent3 17 5" xfId="529" xr:uid="{00000000-0005-0000-0000-0000A5090000}"/>
    <cellStyle name="40% - Accent3 18" xfId="530" xr:uid="{00000000-0005-0000-0000-0000A6090000}"/>
    <cellStyle name="40% - Accent3 19" xfId="531" xr:uid="{00000000-0005-0000-0000-0000A7090000}"/>
    <cellStyle name="40% - Accent3 2" xfId="532" xr:uid="{00000000-0005-0000-0000-0000A8090000}"/>
    <cellStyle name="40% - Accent3 2 2" xfId="533" xr:uid="{00000000-0005-0000-0000-0000A9090000}"/>
    <cellStyle name="40% - Accent3 2 2 2" xfId="534" xr:uid="{00000000-0005-0000-0000-0000AA090000}"/>
    <cellStyle name="40% - Accent3 2 2 2 2" xfId="535" xr:uid="{00000000-0005-0000-0000-0000AB090000}"/>
    <cellStyle name="40% - Accent3 2 2 2 2 2" xfId="4068" xr:uid="{00000000-0005-0000-0000-0000AC090000}"/>
    <cellStyle name="40% - Accent3 2 2 2 2 2 2" xfId="4069" xr:uid="{00000000-0005-0000-0000-0000AD090000}"/>
    <cellStyle name="40% - Accent3 2 2 2 2 2 2 2" xfId="4070" xr:uid="{00000000-0005-0000-0000-0000AE090000}"/>
    <cellStyle name="40% - Accent3 2 2 2 2 2 3" xfId="4071" xr:uid="{00000000-0005-0000-0000-0000AF090000}"/>
    <cellStyle name="40% - Accent3 2 2 2 2 3" xfId="4072" xr:uid="{00000000-0005-0000-0000-0000B0090000}"/>
    <cellStyle name="40% - Accent3 2 2 2 2 3 2" xfId="4073" xr:uid="{00000000-0005-0000-0000-0000B1090000}"/>
    <cellStyle name="40% - Accent3 2 2 2 2 4" xfId="4074" xr:uid="{00000000-0005-0000-0000-0000B2090000}"/>
    <cellStyle name="40% - Accent3 2 2 2 2 5" xfId="4075" xr:uid="{00000000-0005-0000-0000-0000B3090000}"/>
    <cellStyle name="40% - Accent3 2 2 2 3" xfId="536" xr:uid="{00000000-0005-0000-0000-0000B4090000}"/>
    <cellStyle name="40% - Accent3 2 2 2 3 2" xfId="4076" xr:uid="{00000000-0005-0000-0000-0000B5090000}"/>
    <cellStyle name="40% - Accent3 2 2 2 3 2 2" xfId="4077" xr:uid="{00000000-0005-0000-0000-0000B6090000}"/>
    <cellStyle name="40% - Accent3 2 2 2 3 3" xfId="4078" xr:uid="{00000000-0005-0000-0000-0000B7090000}"/>
    <cellStyle name="40% - Accent3 2 2 2 4" xfId="537" xr:uid="{00000000-0005-0000-0000-0000B8090000}"/>
    <cellStyle name="40% - Accent3 2 2 2 4 2" xfId="4079" xr:uid="{00000000-0005-0000-0000-0000B9090000}"/>
    <cellStyle name="40% - Accent3 2 2 2 5" xfId="538" xr:uid="{00000000-0005-0000-0000-0000BA090000}"/>
    <cellStyle name="40% - Accent3 2 2 2 6" xfId="4080" xr:uid="{00000000-0005-0000-0000-0000BB090000}"/>
    <cellStyle name="40% - Accent3 2 2 3" xfId="539" xr:uid="{00000000-0005-0000-0000-0000BC090000}"/>
    <cellStyle name="40% - Accent3 2 2 3 2" xfId="4081" xr:uid="{00000000-0005-0000-0000-0000BD090000}"/>
    <cellStyle name="40% - Accent3 2 2 3 2 2" xfId="4082" xr:uid="{00000000-0005-0000-0000-0000BE090000}"/>
    <cellStyle name="40% - Accent3 2 2 3 2 2 2" xfId="4083" xr:uid="{00000000-0005-0000-0000-0000BF090000}"/>
    <cellStyle name="40% - Accent3 2 2 3 2 3" xfId="4084" xr:uid="{00000000-0005-0000-0000-0000C0090000}"/>
    <cellStyle name="40% - Accent3 2 2 3 3" xfId="4085" xr:uid="{00000000-0005-0000-0000-0000C1090000}"/>
    <cellStyle name="40% - Accent3 2 2 3 3 2" xfId="4086" xr:uid="{00000000-0005-0000-0000-0000C2090000}"/>
    <cellStyle name="40% - Accent3 2 2 3 4" xfId="4087" xr:uid="{00000000-0005-0000-0000-0000C3090000}"/>
    <cellStyle name="40% - Accent3 2 2 3 5" xfId="4088" xr:uid="{00000000-0005-0000-0000-0000C4090000}"/>
    <cellStyle name="40% - Accent3 2 2 4" xfId="540" xr:uid="{00000000-0005-0000-0000-0000C5090000}"/>
    <cellStyle name="40% - Accent3 2 2 4 2" xfId="4089" xr:uid="{00000000-0005-0000-0000-0000C6090000}"/>
    <cellStyle name="40% - Accent3 2 2 4 2 2" xfId="4090" xr:uid="{00000000-0005-0000-0000-0000C7090000}"/>
    <cellStyle name="40% - Accent3 2 2 4 3" xfId="4091" xr:uid="{00000000-0005-0000-0000-0000C8090000}"/>
    <cellStyle name="40% - Accent3 2 2 5" xfId="541" xr:uid="{00000000-0005-0000-0000-0000C9090000}"/>
    <cellStyle name="40% - Accent3 2 2 5 2" xfId="4092" xr:uid="{00000000-0005-0000-0000-0000CA090000}"/>
    <cellStyle name="40% - Accent3 2 2 6" xfId="4093" xr:uid="{00000000-0005-0000-0000-0000CB090000}"/>
    <cellStyle name="40% - Accent3 2 2 7" xfId="4094" xr:uid="{00000000-0005-0000-0000-0000CC090000}"/>
    <cellStyle name="40% - Accent3 2 3" xfId="542" xr:uid="{00000000-0005-0000-0000-0000CD090000}"/>
    <cellStyle name="40% - Accent3 2 3 2" xfId="4095" xr:uid="{00000000-0005-0000-0000-0000CE090000}"/>
    <cellStyle name="40% - Accent3 2 3 2 2" xfId="4096" xr:uid="{00000000-0005-0000-0000-0000CF090000}"/>
    <cellStyle name="40% - Accent3 2 3 2 2 2" xfId="4097" xr:uid="{00000000-0005-0000-0000-0000D0090000}"/>
    <cellStyle name="40% - Accent3 2 3 2 2 2 2" xfId="4098" xr:uid="{00000000-0005-0000-0000-0000D1090000}"/>
    <cellStyle name="40% - Accent3 2 3 2 2 3" xfId="4099" xr:uid="{00000000-0005-0000-0000-0000D2090000}"/>
    <cellStyle name="40% - Accent3 2 3 2 3" xfId="4100" xr:uid="{00000000-0005-0000-0000-0000D3090000}"/>
    <cellStyle name="40% - Accent3 2 3 2 3 2" xfId="4101" xr:uid="{00000000-0005-0000-0000-0000D4090000}"/>
    <cellStyle name="40% - Accent3 2 3 2 4" xfId="4102" xr:uid="{00000000-0005-0000-0000-0000D5090000}"/>
    <cellStyle name="40% - Accent3 2 3 3" xfId="4103" xr:uid="{00000000-0005-0000-0000-0000D6090000}"/>
    <cellStyle name="40% - Accent3 2 3 3 2" xfId="4104" xr:uid="{00000000-0005-0000-0000-0000D7090000}"/>
    <cellStyle name="40% - Accent3 2 3 3 2 2" xfId="4105" xr:uid="{00000000-0005-0000-0000-0000D8090000}"/>
    <cellStyle name="40% - Accent3 2 3 3 3" xfId="4106" xr:uid="{00000000-0005-0000-0000-0000D9090000}"/>
    <cellStyle name="40% - Accent3 2 3 4" xfId="4107" xr:uid="{00000000-0005-0000-0000-0000DA090000}"/>
    <cellStyle name="40% - Accent3 2 3 4 2" xfId="4108" xr:uid="{00000000-0005-0000-0000-0000DB090000}"/>
    <cellStyle name="40% - Accent3 2 3 5" xfId="4109" xr:uid="{00000000-0005-0000-0000-0000DC090000}"/>
    <cellStyle name="40% - Accent3 2 3 6" xfId="4110" xr:uid="{00000000-0005-0000-0000-0000DD090000}"/>
    <cellStyle name="40% - Accent3 2 4" xfId="543" xr:uid="{00000000-0005-0000-0000-0000DE090000}"/>
    <cellStyle name="40% - Accent3 2 4 2" xfId="4111" xr:uid="{00000000-0005-0000-0000-0000DF090000}"/>
    <cellStyle name="40% - Accent3 2 4 2 2" xfId="4112" xr:uid="{00000000-0005-0000-0000-0000E0090000}"/>
    <cellStyle name="40% - Accent3 2 4 2 2 2" xfId="4113" xr:uid="{00000000-0005-0000-0000-0000E1090000}"/>
    <cellStyle name="40% - Accent3 2 4 2 3" xfId="4114" xr:uid="{00000000-0005-0000-0000-0000E2090000}"/>
    <cellStyle name="40% - Accent3 2 4 3" xfId="4115" xr:uid="{00000000-0005-0000-0000-0000E3090000}"/>
    <cellStyle name="40% - Accent3 2 4 3 2" xfId="4116" xr:uid="{00000000-0005-0000-0000-0000E4090000}"/>
    <cellStyle name="40% - Accent3 2 4 4" xfId="4117" xr:uid="{00000000-0005-0000-0000-0000E5090000}"/>
    <cellStyle name="40% - Accent3 2 4 5" xfId="4118" xr:uid="{00000000-0005-0000-0000-0000E6090000}"/>
    <cellStyle name="40% - Accent3 2 5" xfId="544" xr:uid="{00000000-0005-0000-0000-0000E7090000}"/>
    <cellStyle name="40% - Accent3 2 5 2" xfId="4119" xr:uid="{00000000-0005-0000-0000-0000E8090000}"/>
    <cellStyle name="40% - Accent3 2 5 2 2" xfId="4120" xr:uid="{00000000-0005-0000-0000-0000E9090000}"/>
    <cellStyle name="40% - Accent3 2 5 3" xfId="4121" xr:uid="{00000000-0005-0000-0000-0000EA090000}"/>
    <cellStyle name="40% - Accent3 2 5 4" xfId="4122" xr:uid="{00000000-0005-0000-0000-0000EB090000}"/>
    <cellStyle name="40% - Accent3 2 6" xfId="545" xr:uid="{00000000-0005-0000-0000-0000EC090000}"/>
    <cellStyle name="40% - Accent3 2 6 2" xfId="4123" xr:uid="{00000000-0005-0000-0000-0000ED090000}"/>
    <cellStyle name="40% - Accent3 2 6 3" xfId="4124" xr:uid="{00000000-0005-0000-0000-0000EE090000}"/>
    <cellStyle name="40% - Accent3 2 7" xfId="546" xr:uid="{00000000-0005-0000-0000-0000EF090000}"/>
    <cellStyle name="40% - Accent3 2 8" xfId="547" xr:uid="{00000000-0005-0000-0000-0000F0090000}"/>
    <cellStyle name="40% - Accent3 2 9" xfId="548" xr:uid="{00000000-0005-0000-0000-0000F1090000}"/>
    <cellStyle name="40% - Accent3 20" xfId="549" xr:uid="{00000000-0005-0000-0000-0000F2090000}"/>
    <cellStyle name="40% - Accent3 21" xfId="550" xr:uid="{00000000-0005-0000-0000-0000F3090000}"/>
    <cellStyle name="40% - Accent3 22" xfId="551" xr:uid="{00000000-0005-0000-0000-0000F4090000}"/>
    <cellStyle name="40% - Accent3 23" xfId="552" xr:uid="{00000000-0005-0000-0000-0000F5090000}"/>
    <cellStyle name="40% - Accent3 24" xfId="553" xr:uid="{00000000-0005-0000-0000-0000F6090000}"/>
    <cellStyle name="40% - Accent3 25" xfId="554" xr:uid="{00000000-0005-0000-0000-0000F7090000}"/>
    <cellStyle name="40% - Accent3 26" xfId="555" xr:uid="{00000000-0005-0000-0000-0000F8090000}"/>
    <cellStyle name="40% - Accent3 27" xfId="556" xr:uid="{00000000-0005-0000-0000-0000F9090000}"/>
    <cellStyle name="40% - Accent3 28" xfId="557" xr:uid="{00000000-0005-0000-0000-0000FA090000}"/>
    <cellStyle name="40% - Accent3 29" xfId="558" xr:uid="{00000000-0005-0000-0000-0000FB090000}"/>
    <cellStyle name="40% - Accent3 3" xfId="559" xr:uid="{00000000-0005-0000-0000-0000FC090000}"/>
    <cellStyle name="40% - Accent3 3 2" xfId="4125" xr:uid="{00000000-0005-0000-0000-0000FD090000}"/>
    <cellStyle name="40% - Accent3 3 2 2" xfId="4126" xr:uid="{00000000-0005-0000-0000-0000FE090000}"/>
    <cellStyle name="40% - Accent3 3 2 2 2" xfId="4127" xr:uid="{00000000-0005-0000-0000-0000FF090000}"/>
    <cellStyle name="40% - Accent3 3 2 2 2 2" xfId="4128" xr:uid="{00000000-0005-0000-0000-0000000A0000}"/>
    <cellStyle name="40% - Accent3 3 2 2 2 2 2" xfId="4129" xr:uid="{00000000-0005-0000-0000-0000010A0000}"/>
    <cellStyle name="40% - Accent3 3 2 2 2 2 2 2" xfId="4130" xr:uid="{00000000-0005-0000-0000-0000020A0000}"/>
    <cellStyle name="40% - Accent3 3 2 2 2 2 3" xfId="4131" xr:uid="{00000000-0005-0000-0000-0000030A0000}"/>
    <cellStyle name="40% - Accent3 3 2 2 2 3" xfId="4132" xr:uid="{00000000-0005-0000-0000-0000040A0000}"/>
    <cellStyle name="40% - Accent3 3 2 2 2 3 2" xfId="4133" xr:uid="{00000000-0005-0000-0000-0000050A0000}"/>
    <cellStyle name="40% - Accent3 3 2 2 2 4" xfId="4134" xr:uid="{00000000-0005-0000-0000-0000060A0000}"/>
    <cellStyle name="40% - Accent3 3 2 2 3" xfId="4135" xr:uid="{00000000-0005-0000-0000-0000070A0000}"/>
    <cellStyle name="40% - Accent3 3 2 2 3 2" xfId="4136" xr:uid="{00000000-0005-0000-0000-0000080A0000}"/>
    <cellStyle name="40% - Accent3 3 2 2 3 2 2" xfId="4137" xr:uid="{00000000-0005-0000-0000-0000090A0000}"/>
    <cellStyle name="40% - Accent3 3 2 2 3 3" xfId="4138" xr:uid="{00000000-0005-0000-0000-00000A0A0000}"/>
    <cellStyle name="40% - Accent3 3 2 2 4" xfId="4139" xr:uid="{00000000-0005-0000-0000-00000B0A0000}"/>
    <cellStyle name="40% - Accent3 3 2 2 4 2" xfId="4140" xr:uid="{00000000-0005-0000-0000-00000C0A0000}"/>
    <cellStyle name="40% - Accent3 3 2 2 5" xfId="4141" xr:uid="{00000000-0005-0000-0000-00000D0A0000}"/>
    <cellStyle name="40% - Accent3 3 2 2 6" xfId="4142" xr:uid="{00000000-0005-0000-0000-00000E0A0000}"/>
    <cellStyle name="40% - Accent3 3 2 3" xfId="4143" xr:uid="{00000000-0005-0000-0000-00000F0A0000}"/>
    <cellStyle name="40% - Accent3 3 2 3 2" xfId="4144" xr:uid="{00000000-0005-0000-0000-0000100A0000}"/>
    <cellStyle name="40% - Accent3 3 2 3 2 2" xfId="4145" xr:uid="{00000000-0005-0000-0000-0000110A0000}"/>
    <cellStyle name="40% - Accent3 3 2 3 2 2 2" xfId="4146" xr:uid="{00000000-0005-0000-0000-0000120A0000}"/>
    <cellStyle name="40% - Accent3 3 2 3 2 3" xfId="4147" xr:uid="{00000000-0005-0000-0000-0000130A0000}"/>
    <cellStyle name="40% - Accent3 3 2 3 3" xfId="4148" xr:uid="{00000000-0005-0000-0000-0000140A0000}"/>
    <cellStyle name="40% - Accent3 3 2 3 3 2" xfId="4149" xr:uid="{00000000-0005-0000-0000-0000150A0000}"/>
    <cellStyle name="40% - Accent3 3 2 3 4" xfId="4150" xr:uid="{00000000-0005-0000-0000-0000160A0000}"/>
    <cellStyle name="40% - Accent3 3 2 4" xfId="4151" xr:uid="{00000000-0005-0000-0000-0000170A0000}"/>
    <cellStyle name="40% - Accent3 3 2 4 2" xfId="4152" xr:uid="{00000000-0005-0000-0000-0000180A0000}"/>
    <cellStyle name="40% - Accent3 3 2 4 2 2" xfId="4153" xr:uid="{00000000-0005-0000-0000-0000190A0000}"/>
    <cellStyle name="40% - Accent3 3 2 4 3" xfId="4154" xr:uid="{00000000-0005-0000-0000-00001A0A0000}"/>
    <cellStyle name="40% - Accent3 3 2 5" xfId="4155" xr:uid="{00000000-0005-0000-0000-00001B0A0000}"/>
    <cellStyle name="40% - Accent3 3 2 5 2" xfId="4156" xr:uid="{00000000-0005-0000-0000-00001C0A0000}"/>
    <cellStyle name="40% - Accent3 3 2 6" xfId="4157" xr:uid="{00000000-0005-0000-0000-00001D0A0000}"/>
    <cellStyle name="40% - Accent3 3 2 7" xfId="4158" xr:uid="{00000000-0005-0000-0000-00001E0A0000}"/>
    <cellStyle name="40% - Accent3 3 3" xfId="4159" xr:uid="{00000000-0005-0000-0000-00001F0A0000}"/>
    <cellStyle name="40% - Accent3 3 3 2" xfId="4160" xr:uid="{00000000-0005-0000-0000-0000200A0000}"/>
    <cellStyle name="40% - Accent3 3 3 2 2" xfId="4161" xr:uid="{00000000-0005-0000-0000-0000210A0000}"/>
    <cellStyle name="40% - Accent3 3 3 2 2 2" xfId="4162" xr:uid="{00000000-0005-0000-0000-0000220A0000}"/>
    <cellStyle name="40% - Accent3 3 3 2 2 2 2" xfId="4163" xr:uid="{00000000-0005-0000-0000-0000230A0000}"/>
    <cellStyle name="40% - Accent3 3 3 2 2 3" xfId="4164" xr:uid="{00000000-0005-0000-0000-0000240A0000}"/>
    <cellStyle name="40% - Accent3 3 3 2 3" xfId="4165" xr:uid="{00000000-0005-0000-0000-0000250A0000}"/>
    <cellStyle name="40% - Accent3 3 3 2 3 2" xfId="4166" xr:uid="{00000000-0005-0000-0000-0000260A0000}"/>
    <cellStyle name="40% - Accent3 3 3 2 4" xfId="4167" xr:uid="{00000000-0005-0000-0000-0000270A0000}"/>
    <cellStyle name="40% - Accent3 3 3 3" xfId="4168" xr:uid="{00000000-0005-0000-0000-0000280A0000}"/>
    <cellStyle name="40% - Accent3 3 3 3 2" xfId="4169" xr:uid="{00000000-0005-0000-0000-0000290A0000}"/>
    <cellStyle name="40% - Accent3 3 3 3 2 2" xfId="4170" xr:uid="{00000000-0005-0000-0000-00002A0A0000}"/>
    <cellStyle name="40% - Accent3 3 3 3 3" xfId="4171" xr:uid="{00000000-0005-0000-0000-00002B0A0000}"/>
    <cellStyle name="40% - Accent3 3 3 4" xfId="4172" xr:uid="{00000000-0005-0000-0000-00002C0A0000}"/>
    <cellStyle name="40% - Accent3 3 3 4 2" xfId="4173" xr:uid="{00000000-0005-0000-0000-00002D0A0000}"/>
    <cellStyle name="40% - Accent3 3 3 5" xfId="4174" xr:uid="{00000000-0005-0000-0000-00002E0A0000}"/>
    <cellStyle name="40% - Accent3 3 3 6" xfId="4175" xr:uid="{00000000-0005-0000-0000-00002F0A0000}"/>
    <cellStyle name="40% - Accent3 3 4" xfId="4176" xr:uid="{00000000-0005-0000-0000-0000300A0000}"/>
    <cellStyle name="40% - Accent3 3 4 2" xfId="4177" xr:uid="{00000000-0005-0000-0000-0000310A0000}"/>
    <cellStyle name="40% - Accent3 3 4 2 2" xfId="4178" xr:uid="{00000000-0005-0000-0000-0000320A0000}"/>
    <cellStyle name="40% - Accent3 3 4 2 2 2" xfId="4179" xr:uid="{00000000-0005-0000-0000-0000330A0000}"/>
    <cellStyle name="40% - Accent3 3 4 2 3" xfId="4180" xr:uid="{00000000-0005-0000-0000-0000340A0000}"/>
    <cellStyle name="40% - Accent3 3 4 3" xfId="4181" xr:uid="{00000000-0005-0000-0000-0000350A0000}"/>
    <cellStyle name="40% - Accent3 3 4 3 2" xfId="4182" xr:uid="{00000000-0005-0000-0000-0000360A0000}"/>
    <cellStyle name="40% - Accent3 3 4 4" xfId="4183" xr:uid="{00000000-0005-0000-0000-0000370A0000}"/>
    <cellStyle name="40% - Accent3 3 4 5" xfId="4184" xr:uid="{00000000-0005-0000-0000-0000380A0000}"/>
    <cellStyle name="40% - Accent3 3 5" xfId="4185" xr:uid="{00000000-0005-0000-0000-0000390A0000}"/>
    <cellStyle name="40% - Accent3 3 5 2" xfId="4186" xr:uid="{00000000-0005-0000-0000-00003A0A0000}"/>
    <cellStyle name="40% - Accent3 3 5 2 2" xfId="4187" xr:uid="{00000000-0005-0000-0000-00003B0A0000}"/>
    <cellStyle name="40% - Accent3 3 5 3" xfId="4188" xr:uid="{00000000-0005-0000-0000-00003C0A0000}"/>
    <cellStyle name="40% - Accent3 3 6" xfId="4189" xr:uid="{00000000-0005-0000-0000-00003D0A0000}"/>
    <cellStyle name="40% - Accent3 3 6 2" xfId="4190" xr:uid="{00000000-0005-0000-0000-00003E0A0000}"/>
    <cellStyle name="40% - Accent3 3 7" xfId="4191" xr:uid="{00000000-0005-0000-0000-00003F0A0000}"/>
    <cellStyle name="40% - Accent3 3 8" xfId="4192" xr:uid="{00000000-0005-0000-0000-0000400A0000}"/>
    <cellStyle name="40% - Accent3 3 9" xfId="4193" xr:uid="{00000000-0005-0000-0000-0000410A0000}"/>
    <cellStyle name="40% - Accent3 30" xfId="560" xr:uid="{00000000-0005-0000-0000-0000420A0000}"/>
    <cellStyle name="40% - Accent3 31" xfId="561" xr:uid="{00000000-0005-0000-0000-0000430A0000}"/>
    <cellStyle name="40% - Accent3 32" xfId="562" xr:uid="{00000000-0005-0000-0000-0000440A0000}"/>
    <cellStyle name="40% - Accent3 33" xfId="563" xr:uid="{00000000-0005-0000-0000-0000450A0000}"/>
    <cellStyle name="40% - Accent3 34" xfId="564" xr:uid="{00000000-0005-0000-0000-0000460A0000}"/>
    <cellStyle name="40% - Accent3 35" xfId="565" xr:uid="{00000000-0005-0000-0000-0000470A0000}"/>
    <cellStyle name="40% - Accent3 4" xfId="566" xr:uid="{00000000-0005-0000-0000-0000480A0000}"/>
    <cellStyle name="40% - Accent3 4 2" xfId="4194" xr:uid="{00000000-0005-0000-0000-0000490A0000}"/>
    <cellStyle name="40% - Accent3 4 2 2" xfId="4195" xr:uid="{00000000-0005-0000-0000-00004A0A0000}"/>
    <cellStyle name="40% - Accent3 4 2 2 2" xfId="4196" xr:uid="{00000000-0005-0000-0000-00004B0A0000}"/>
    <cellStyle name="40% - Accent3 4 2 2 2 2" xfId="4197" xr:uid="{00000000-0005-0000-0000-00004C0A0000}"/>
    <cellStyle name="40% - Accent3 4 2 2 2 2 2" xfId="4198" xr:uid="{00000000-0005-0000-0000-00004D0A0000}"/>
    <cellStyle name="40% - Accent3 4 2 2 2 3" xfId="4199" xr:uid="{00000000-0005-0000-0000-00004E0A0000}"/>
    <cellStyle name="40% - Accent3 4 2 2 3" xfId="4200" xr:uid="{00000000-0005-0000-0000-00004F0A0000}"/>
    <cellStyle name="40% - Accent3 4 2 2 3 2" xfId="4201" xr:uid="{00000000-0005-0000-0000-0000500A0000}"/>
    <cellStyle name="40% - Accent3 4 2 2 4" xfId="4202" xr:uid="{00000000-0005-0000-0000-0000510A0000}"/>
    <cellStyle name="40% - Accent3 4 2 3" xfId="4203" xr:uid="{00000000-0005-0000-0000-0000520A0000}"/>
    <cellStyle name="40% - Accent3 4 2 3 2" xfId="4204" xr:uid="{00000000-0005-0000-0000-0000530A0000}"/>
    <cellStyle name="40% - Accent3 4 2 3 2 2" xfId="4205" xr:uid="{00000000-0005-0000-0000-0000540A0000}"/>
    <cellStyle name="40% - Accent3 4 2 3 3" xfId="4206" xr:uid="{00000000-0005-0000-0000-0000550A0000}"/>
    <cellStyle name="40% - Accent3 4 2 4" xfId="4207" xr:uid="{00000000-0005-0000-0000-0000560A0000}"/>
    <cellStyle name="40% - Accent3 4 2 4 2" xfId="4208" xr:uid="{00000000-0005-0000-0000-0000570A0000}"/>
    <cellStyle name="40% - Accent3 4 2 5" xfId="4209" xr:uid="{00000000-0005-0000-0000-0000580A0000}"/>
    <cellStyle name="40% - Accent3 4 2 6" xfId="4210" xr:uid="{00000000-0005-0000-0000-0000590A0000}"/>
    <cellStyle name="40% - Accent3 4 3" xfId="4211" xr:uid="{00000000-0005-0000-0000-00005A0A0000}"/>
    <cellStyle name="40% - Accent3 4 3 2" xfId="4212" xr:uid="{00000000-0005-0000-0000-00005B0A0000}"/>
    <cellStyle name="40% - Accent3 4 3 2 2" xfId="4213" xr:uid="{00000000-0005-0000-0000-00005C0A0000}"/>
    <cellStyle name="40% - Accent3 4 3 2 2 2" xfId="4214" xr:uid="{00000000-0005-0000-0000-00005D0A0000}"/>
    <cellStyle name="40% - Accent3 4 3 2 3" xfId="4215" xr:uid="{00000000-0005-0000-0000-00005E0A0000}"/>
    <cellStyle name="40% - Accent3 4 3 3" xfId="4216" xr:uid="{00000000-0005-0000-0000-00005F0A0000}"/>
    <cellStyle name="40% - Accent3 4 3 3 2" xfId="4217" xr:uid="{00000000-0005-0000-0000-0000600A0000}"/>
    <cellStyle name="40% - Accent3 4 3 4" xfId="4218" xr:uid="{00000000-0005-0000-0000-0000610A0000}"/>
    <cellStyle name="40% - Accent3 4 3 5" xfId="4219" xr:uid="{00000000-0005-0000-0000-0000620A0000}"/>
    <cellStyle name="40% - Accent3 4 4" xfId="4220" xr:uid="{00000000-0005-0000-0000-0000630A0000}"/>
    <cellStyle name="40% - Accent3 4 4 2" xfId="4221" xr:uid="{00000000-0005-0000-0000-0000640A0000}"/>
    <cellStyle name="40% - Accent3 4 4 2 2" xfId="4222" xr:uid="{00000000-0005-0000-0000-0000650A0000}"/>
    <cellStyle name="40% - Accent3 4 4 3" xfId="4223" xr:uid="{00000000-0005-0000-0000-0000660A0000}"/>
    <cellStyle name="40% - Accent3 4 5" xfId="4224" xr:uid="{00000000-0005-0000-0000-0000670A0000}"/>
    <cellStyle name="40% - Accent3 4 5 2" xfId="4225" xr:uid="{00000000-0005-0000-0000-0000680A0000}"/>
    <cellStyle name="40% - Accent3 4 6" xfId="4226" xr:uid="{00000000-0005-0000-0000-0000690A0000}"/>
    <cellStyle name="40% - Accent3 4 7" xfId="4227" xr:uid="{00000000-0005-0000-0000-00006A0A0000}"/>
    <cellStyle name="40% - Accent3 5" xfId="567" xr:uid="{00000000-0005-0000-0000-00006B0A0000}"/>
    <cellStyle name="40% - Accent3 5 2" xfId="4228" xr:uid="{00000000-0005-0000-0000-00006C0A0000}"/>
    <cellStyle name="40% - Accent3 5 2 2" xfId="4229" xr:uid="{00000000-0005-0000-0000-00006D0A0000}"/>
    <cellStyle name="40% - Accent3 5 2 2 2" xfId="4230" xr:uid="{00000000-0005-0000-0000-00006E0A0000}"/>
    <cellStyle name="40% - Accent3 5 2 2 2 2" xfId="4231" xr:uid="{00000000-0005-0000-0000-00006F0A0000}"/>
    <cellStyle name="40% - Accent3 5 2 2 3" xfId="4232" xr:uid="{00000000-0005-0000-0000-0000700A0000}"/>
    <cellStyle name="40% - Accent3 5 2 3" xfId="4233" xr:uid="{00000000-0005-0000-0000-0000710A0000}"/>
    <cellStyle name="40% - Accent3 5 2 3 2" xfId="4234" xr:uid="{00000000-0005-0000-0000-0000720A0000}"/>
    <cellStyle name="40% - Accent3 5 2 4" xfId="4235" xr:uid="{00000000-0005-0000-0000-0000730A0000}"/>
    <cellStyle name="40% - Accent3 5 2 5" xfId="4236" xr:uid="{00000000-0005-0000-0000-0000740A0000}"/>
    <cellStyle name="40% - Accent3 5 3" xfId="4237" xr:uid="{00000000-0005-0000-0000-0000750A0000}"/>
    <cellStyle name="40% - Accent3 5 3 2" xfId="4238" xr:uid="{00000000-0005-0000-0000-0000760A0000}"/>
    <cellStyle name="40% - Accent3 5 3 2 2" xfId="4239" xr:uid="{00000000-0005-0000-0000-0000770A0000}"/>
    <cellStyle name="40% - Accent3 5 3 3" xfId="4240" xr:uid="{00000000-0005-0000-0000-0000780A0000}"/>
    <cellStyle name="40% - Accent3 5 4" xfId="4241" xr:uid="{00000000-0005-0000-0000-0000790A0000}"/>
    <cellStyle name="40% - Accent3 5 4 2" xfId="4242" xr:uid="{00000000-0005-0000-0000-00007A0A0000}"/>
    <cellStyle name="40% - Accent3 5 5" xfId="4243" xr:uid="{00000000-0005-0000-0000-00007B0A0000}"/>
    <cellStyle name="40% - Accent3 5 6" xfId="4244" xr:uid="{00000000-0005-0000-0000-00007C0A0000}"/>
    <cellStyle name="40% - Accent3 6" xfId="568" xr:uid="{00000000-0005-0000-0000-00007D0A0000}"/>
    <cellStyle name="40% - Accent3 6 2" xfId="4245" xr:uid="{00000000-0005-0000-0000-00007E0A0000}"/>
    <cellStyle name="40% - Accent3 6 2 2" xfId="4246" xr:uid="{00000000-0005-0000-0000-00007F0A0000}"/>
    <cellStyle name="40% - Accent3 6 2 2 2" xfId="4247" xr:uid="{00000000-0005-0000-0000-0000800A0000}"/>
    <cellStyle name="40% - Accent3 6 2 3" xfId="4248" xr:uid="{00000000-0005-0000-0000-0000810A0000}"/>
    <cellStyle name="40% - Accent3 6 2 4" xfId="4249" xr:uid="{00000000-0005-0000-0000-0000820A0000}"/>
    <cellStyle name="40% - Accent3 6 2 5" xfId="4250" xr:uid="{00000000-0005-0000-0000-0000830A0000}"/>
    <cellStyle name="40% - Accent3 6 3" xfId="4251" xr:uid="{00000000-0005-0000-0000-0000840A0000}"/>
    <cellStyle name="40% - Accent3 6 3 2" xfId="4252" xr:uid="{00000000-0005-0000-0000-0000850A0000}"/>
    <cellStyle name="40% - Accent3 6 4" xfId="4253" xr:uid="{00000000-0005-0000-0000-0000860A0000}"/>
    <cellStyle name="40% - Accent3 6 5" xfId="4254" xr:uid="{00000000-0005-0000-0000-0000870A0000}"/>
    <cellStyle name="40% - Accent3 7" xfId="569" xr:uid="{00000000-0005-0000-0000-0000880A0000}"/>
    <cellStyle name="40% - Accent3 7 2" xfId="4255" xr:uid="{00000000-0005-0000-0000-0000890A0000}"/>
    <cellStyle name="40% - Accent3 7 2 2" xfId="4256" xr:uid="{00000000-0005-0000-0000-00008A0A0000}"/>
    <cellStyle name="40% - Accent3 7 2 2 2" xfId="4257" xr:uid="{00000000-0005-0000-0000-00008B0A0000}"/>
    <cellStyle name="40% - Accent3 7 2 3" xfId="4258" xr:uid="{00000000-0005-0000-0000-00008C0A0000}"/>
    <cellStyle name="40% - Accent3 7 3" xfId="4259" xr:uid="{00000000-0005-0000-0000-00008D0A0000}"/>
    <cellStyle name="40% - Accent3 7 3 2" xfId="4260" xr:uid="{00000000-0005-0000-0000-00008E0A0000}"/>
    <cellStyle name="40% - Accent3 7 4" xfId="4261" xr:uid="{00000000-0005-0000-0000-00008F0A0000}"/>
    <cellStyle name="40% - Accent3 7 5" xfId="4262" xr:uid="{00000000-0005-0000-0000-0000900A0000}"/>
    <cellStyle name="40% - Accent3 8" xfId="570" xr:uid="{00000000-0005-0000-0000-0000910A0000}"/>
    <cellStyle name="40% - Accent3 8 2" xfId="4263" xr:uid="{00000000-0005-0000-0000-0000920A0000}"/>
    <cellStyle name="40% - Accent3 8 2 2" xfId="4264" xr:uid="{00000000-0005-0000-0000-0000930A0000}"/>
    <cellStyle name="40% - Accent3 8 2 2 2" xfId="4265" xr:uid="{00000000-0005-0000-0000-0000940A0000}"/>
    <cellStyle name="40% - Accent3 8 2 3" xfId="4266" xr:uid="{00000000-0005-0000-0000-0000950A0000}"/>
    <cellStyle name="40% - Accent3 8 3" xfId="4267" xr:uid="{00000000-0005-0000-0000-0000960A0000}"/>
    <cellStyle name="40% - Accent3 8 3 2" xfId="4268" xr:uid="{00000000-0005-0000-0000-0000970A0000}"/>
    <cellStyle name="40% - Accent3 8 4" xfId="4269" xr:uid="{00000000-0005-0000-0000-0000980A0000}"/>
    <cellStyle name="40% - Accent3 8 5" xfId="4270" xr:uid="{00000000-0005-0000-0000-0000990A0000}"/>
    <cellStyle name="40% - Accent3 9" xfId="571" xr:uid="{00000000-0005-0000-0000-00009A0A0000}"/>
    <cellStyle name="40% - Accent3 9 2" xfId="4271" xr:uid="{00000000-0005-0000-0000-00009B0A0000}"/>
    <cellStyle name="40% - Accent3 9 2 2" xfId="4272" xr:uid="{00000000-0005-0000-0000-00009C0A0000}"/>
    <cellStyle name="40% - Accent3 9 3" xfId="4273" xr:uid="{00000000-0005-0000-0000-00009D0A0000}"/>
    <cellStyle name="40% - Accent3 9 4" xfId="4274" xr:uid="{00000000-0005-0000-0000-00009E0A0000}"/>
    <cellStyle name="40% - Accent4 10" xfId="572" xr:uid="{00000000-0005-0000-0000-00009F0A0000}"/>
    <cellStyle name="40% - Accent4 10 2" xfId="4275" xr:uid="{00000000-0005-0000-0000-0000A00A0000}"/>
    <cellStyle name="40% - Accent4 10 2 2" xfId="4276" xr:uid="{00000000-0005-0000-0000-0000A10A0000}"/>
    <cellStyle name="40% - Accent4 10 3" xfId="4277" xr:uid="{00000000-0005-0000-0000-0000A20A0000}"/>
    <cellStyle name="40% - Accent4 10 4" xfId="4278" xr:uid="{00000000-0005-0000-0000-0000A30A0000}"/>
    <cellStyle name="40% - Accent4 11" xfId="573" xr:uid="{00000000-0005-0000-0000-0000A40A0000}"/>
    <cellStyle name="40% - Accent4 11 2" xfId="4279" xr:uid="{00000000-0005-0000-0000-0000A50A0000}"/>
    <cellStyle name="40% - Accent4 11 2 2" xfId="4280" xr:uid="{00000000-0005-0000-0000-0000A60A0000}"/>
    <cellStyle name="40% - Accent4 11 3" xfId="4281" xr:uid="{00000000-0005-0000-0000-0000A70A0000}"/>
    <cellStyle name="40% - Accent4 11 4" xfId="4282" xr:uid="{00000000-0005-0000-0000-0000A80A0000}"/>
    <cellStyle name="40% - Accent4 12" xfId="574" xr:uid="{00000000-0005-0000-0000-0000A90A0000}"/>
    <cellStyle name="40% - Accent4 12 2" xfId="4283" xr:uid="{00000000-0005-0000-0000-0000AA0A0000}"/>
    <cellStyle name="40% - Accent4 12 3" xfId="4284" xr:uid="{00000000-0005-0000-0000-0000AB0A0000}"/>
    <cellStyle name="40% - Accent4 13" xfId="575" xr:uid="{00000000-0005-0000-0000-0000AC0A0000}"/>
    <cellStyle name="40% - Accent4 13 2" xfId="4285" xr:uid="{00000000-0005-0000-0000-0000AD0A0000}"/>
    <cellStyle name="40% - Accent4 14" xfId="576" xr:uid="{00000000-0005-0000-0000-0000AE0A0000}"/>
    <cellStyle name="40% - Accent4 15" xfId="577" xr:uid="{00000000-0005-0000-0000-0000AF0A0000}"/>
    <cellStyle name="40% - Accent4 15 2" xfId="578" xr:uid="{00000000-0005-0000-0000-0000B00A0000}"/>
    <cellStyle name="40% - Accent4 15 3" xfId="579" xr:uid="{00000000-0005-0000-0000-0000B10A0000}"/>
    <cellStyle name="40% - Accent4 15 4" xfId="580" xr:uid="{00000000-0005-0000-0000-0000B20A0000}"/>
    <cellStyle name="40% - Accent4 15 5" xfId="581" xr:uid="{00000000-0005-0000-0000-0000B30A0000}"/>
    <cellStyle name="40% - Accent4 16" xfId="582" xr:uid="{00000000-0005-0000-0000-0000B40A0000}"/>
    <cellStyle name="40% - Accent4 16 2" xfId="583" xr:uid="{00000000-0005-0000-0000-0000B50A0000}"/>
    <cellStyle name="40% - Accent4 16 3" xfId="584" xr:uid="{00000000-0005-0000-0000-0000B60A0000}"/>
    <cellStyle name="40% - Accent4 16 4" xfId="585" xr:uid="{00000000-0005-0000-0000-0000B70A0000}"/>
    <cellStyle name="40% - Accent4 16 5" xfId="586" xr:uid="{00000000-0005-0000-0000-0000B80A0000}"/>
    <cellStyle name="40% - Accent4 17" xfId="587" xr:uid="{00000000-0005-0000-0000-0000B90A0000}"/>
    <cellStyle name="40% - Accent4 17 2" xfId="588" xr:uid="{00000000-0005-0000-0000-0000BA0A0000}"/>
    <cellStyle name="40% - Accent4 17 3" xfId="589" xr:uid="{00000000-0005-0000-0000-0000BB0A0000}"/>
    <cellStyle name="40% - Accent4 17 4" xfId="590" xr:uid="{00000000-0005-0000-0000-0000BC0A0000}"/>
    <cellStyle name="40% - Accent4 17 5" xfId="591" xr:uid="{00000000-0005-0000-0000-0000BD0A0000}"/>
    <cellStyle name="40% - Accent4 18" xfId="592" xr:uid="{00000000-0005-0000-0000-0000BE0A0000}"/>
    <cellStyle name="40% - Accent4 19" xfId="593" xr:uid="{00000000-0005-0000-0000-0000BF0A0000}"/>
    <cellStyle name="40% - Accent4 2" xfId="594" xr:uid="{00000000-0005-0000-0000-0000C00A0000}"/>
    <cellStyle name="40% - Accent4 2 2" xfId="595" xr:uid="{00000000-0005-0000-0000-0000C10A0000}"/>
    <cellStyle name="40% - Accent4 2 2 2" xfId="596" xr:uid="{00000000-0005-0000-0000-0000C20A0000}"/>
    <cellStyle name="40% - Accent4 2 2 2 2" xfId="597" xr:uid="{00000000-0005-0000-0000-0000C30A0000}"/>
    <cellStyle name="40% - Accent4 2 2 2 2 2" xfId="4286" xr:uid="{00000000-0005-0000-0000-0000C40A0000}"/>
    <cellStyle name="40% - Accent4 2 2 2 2 2 2" xfId="4287" xr:uid="{00000000-0005-0000-0000-0000C50A0000}"/>
    <cellStyle name="40% - Accent4 2 2 2 2 2 2 2" xfId="4288" xr:uid="{00000000-0005-0000-0000-0000C60A0000}"/>
    <cellStyle name="40% - Accent4 2 2 2 2 2 3" xfId="4289" xr:uid="{00000000-0005-0000-0000-0000C70A0000}"/>
    <cellStyle name="40% - Accent4 2 2 2 2 3" xfId="4290" xr:uid="{00000000-0005-0000-0000-0000C80A0000}"/>
    <cellStyle name="40% - Accent4 2 2 2 2 3 2" xfId="4291" xr:uid="{00000000-0005-0000-0000-0000C90A0000}"/>
    <cellStyle name="40% - Accent4 2 2 2 2 4" xfId="4292" xr:uid="{00000000-0005-0000-0000-0000CA0A0000}"/>
    <cellStyle name="40% - Accent4 2 2 2 2 5" xfId="4293" xr:uid="{00000000-0005-0000-0000-0000CB0A0000}"/>
    <cellStyle name="40% - Accent4 2 2 2 3" xfId="598" xr:uid="{00000000-0005-0000-0000-0000CC0A0000}"/>
    <cellStyle name="40% - Accent4 2 2 2 3 2" xfId="4294" xr:uid="{00000000-0005-0000-0000-0000CD0A0000}"/>
    <cellStyle name="40% - Accent4 2 2 2 3 2 2" xfId="4295" xr:uid="{00000000-0005-0000-0000-0000CE0A0000}"/>
    <cellStyle name="40% - Accent4 2 2 2 3 3" xfId="4296" xr:uid="{00000000-0005-0000-0000-0000CF0A0000}"/>
    <cellStyle name="40% - Accent4 2 2 2 4" xfId="599" xr:uid="{00000000-0005-0000-0000-0000D00A0000}"/>
    <cellStyle name="40% - Accent4 2 2 2 4 2" xfId="4297" xr:uid="{00000000-0005-0000-0000-0000D10A0000}"/>
    <cellStyle name="40% - Accent4 2 2 2 5" xfId="600" xr:uid="{00000000-0005-0000-0000-0000D20A0000}"/>
    <cellStyle name="40% - Accent4 2 2 2 6" xfId="4298" xr:uid="{00000000-0005-0000-0000-0000D30A0000}"/>
    <cellStyle name="40% - Accent4 2 2 3" xfId="601" xr:uid="{00000000-0005-0000-0000-0000D40A0000}"/>
    <cellStyle name="40% - Accent4 2 2 3 2" xfId="4299" xr:uid="{00000000-0005-0000-0000-0000D50A0000}"/>
    <cellStyle name="40% - Accent4 2 2 3 2 2" xfId="4300" xr:uid="{00000000-0005-0000-0000-0000D60A0000}"/>
    <cellStyle name="40% - Accent4 2 2 3 2 2 2" xfId="4301" xr:uid="{00000000-0005-0000-0000-0000D70A0000}"/>
    <cellStyle name="40% - Accent4 2 2 3 2 3" xfId="4302" xr:uid="{00000000-0005-0000-0000-0000D80A0000}"/>
    <cellStyle name="40% - Accent4 2 2 3 3" xfId="4303" xr:uid="{00000000-0005-0000-0000-0000D90A0000}"/>
    <cellStyle name="40% - Accent4 2 2 3 3 2" xfId="4304" xr:uid="{00000000-0005-0000-0000-0000DA0A0000}"/>
    <cellStyle name="40% - Accent4 2 2 3 4" xfId="4305" xr:uid="{00000000-0005-0000-0000-0000DB0A0000}"/>
    <cellStyle name="40% - Accent4 2 2 3 5" xfId="4306" xr:uid="{00000000-0005-0000-0000-0000DC0A0000}"/>
    <cellStyle name="40% - Accent4 2 2 4" xfId="602" xr:uid="{00000000-0005-0000-0000-0000DD0A0000}"/>
    <cellStyle name="40% - Accent4 2 2 4 2" xfId="4307" xr:uid="{00000000-0005-0000-0000-0000DE0A0000}"/>
    <cellStyle name="40% - Accent4 2 2 4 2 2" xfId="4308" xr:uid="{00000000-0005-0000-0000-0000DF0A0000}"/>
    <cellStyle name="40% - Accent4 2 2 4 3" xfId="4309" xr:uid="{00000000-0005-0000-0000-0000E00A0000}"/>
    <cellStyle name="40% - Accent4 2 2 5" xfId="603" xr:uid="{00000000-0005-0000-0000-0000E10A0000}"/>
    <cellStyle name="40% - Accent4 2 2 5 2" xfId="4310" xr:uid="{00000000-0005-0000-0000-0000E20A0000}"/>
    <cellStyle name="40% - Accent4 2 2 6" xfId="4311" xr:uid="{00000000-0005-0000-0000-0000E30A0000}"/>
    <cellStyle name="40% - Accent4 2 2 7" xfId="4312" xr:uid="{00000000-0005-0000-0000-0000E40A0000}"/>
    <cellStyle name="40% - Accent4 2 3" xfId="604" xr:uid="{00000000-0005-0000-0000-0000E50A0000}"/>
    <cellStyle name="40% - Accent4 2 3 2" xfId="4313" xr:uid="{00000000-0005-0000-0000-0000E60A0000}"/>
    <cellStyle name="40% - Accent4 2 3 2 2" xfId="4314" xr:uid="{00000000-0005-0000-0000-0000E70A0000}"/>
    <cellStyle name="40% - Accent4 2 3 2 2 2" xfId="4315" xr:uid="{00000000-0005-0000-0000-0000E80A0000}"/>
    <cellStyle name="40% - Accent4 2 3 2 2 2 2" xfId="4316" xr:uid="{00000000-0005-0000-0000-0000E90A0000}"/>
    <cellStyle name="40% - Accent4 2 3 2 2 3" xfId="4317" xr:uid="{00000000-0005-0000-0000-0000EA0A0000}"/>
    <cellStyle name="40% - Accent4 2 3 2 3" xfId="4318" xr:uid="{00000000-0005-0000-0000-0000EB0A0000}"/>
    <cellStyle name="40% - Accent4 2 3 2 3 2" xfId="4319" xr:uid="{00000000-0005-0000-0000-0000EC0A0000}"/>
    <cellStyle name="40% - Accent4 2 3 2 4" xfId="4320" xr:uid="{00000000-0005-0000-0000-0000ED0A0000}"/>
    <cellStyle name="40% - Accent4 2 3 3" xfId="4321" xr:uid="{00000000-0005-0000-0000-0000EE0A0000}"/>
    <cellStyle name="40% - Accent4 2 3 3 2" xfId="4322" xr:uid="{00000000-0005-0000-0000-0000EF0A0000}"/>
    <cellStyle name="40% - Accent4 2 3 3 2 2" xfId="4323" xr:uid="{00000000-0005-0000-0000-0000F00A0000}"/>
    <cellStyle name="40% - Accent4 2 3 3 3" xfId="4324" xr:uid="{00000000-0005-0000-0000-0000F10A0000}"/>
    <cellStyle name="40% - Accent4 2 3 4" xfId="4325" xr:uid="{00000000-0005-0000-0000-0000F20A0000}"/>
    <cellStyle name="40% - Accent4 2 3 4 2" xfId="4326" xr:uid="{00000000-0005-0000-0000-0000F30A0000}"/>
    <cellStyle name="40% - Accent4 2 3 5" xfId="4327" xr:uid="{00000000-0005-0000-0000-0000F40A0000}"/>
    <cellStyle name="40% - Accent4 2 3 6" xfId="4328" xr:uid="{00000000-0005-0000-0000-0000F50A0000}"/>
    <cellStyle name="40% - Accent4 2 4" xfId="605" xr:uid="{00000000-0005-0000-0000-0000F60A0000}"/>
    <cellStyle name="40% - Accent4 2 4 2" xfId="4329" xr:uid="{00000000-0005-0000-0000-0000F70A0000}"/>
    <cellStyle name="40% - Accent4 2 4 2 2" xfId="4330" xr:uid="{00000000-0005-0000-0000-0000F80A0000}"/>
    <cellStyle name="40% - Accent4 2 4 2 2 2" xfId="4331" xr:uid="{00000000-0005-0000-0000-0000F90A0000}"/>
    <cellStyle name="40% - Accent4 2 4 2 3" xfId="4332" xr:uid="{00000000-0005-0000-0000-0000FA0A0000}"/>
    <cellStyle name="40% - Accent4 2 4 3" xfId="4333" xr:uid="{00000000-0005-0000-0000-0000FB0A0000}"/>
    <cellStyle name="40% - Accent4 2 4 3 2" xfId="4334" xr:uid="{00000000-0005-0000-0000-0000FC0A0000}"/>
    <cellStyle name="40% - Accent4 2 4 4" xfId="4335" xr:uid="{00000000-0005-0000-0000-0000FD0A0000}"/>
    <cellStyle name="40% - Accent4 2 4 5" xfId="4336" xr:uid="{00000000-0005-0000-0000-0000FE0A0000}"/>
    <cellStyle name="40% - Accent4 2 5" xfId="606" xr:uid="{00000000-0005-0000-0000-0000FF0A0000}"/>
    <cellStyle name="40% - Accent4 2 5 2" xfId="4337" xr:uid="{00000000-0005-0000-0000-0000000B0000}"/>
    <cellStyle name="40% - Accent4 2 5 2 2" xfId="4338" xr:uid="{00000000-0005-0000-0000-0000010B0000}"/>
    <cellStyle name="40% - Accent4 2 5 3" xfId="4339" xr:uid="{00000000-0005-0000-0000-0000020B0000}"/>
    <cellStyle name="40% - Accent4 2 5 4" xfId="4340" xr:uid="{00000000-0005-0000-0000-0000030B0000}"/>
    <cellStyle name="40% - Accent4 2 6" xfId="607" xr:uid="{00000000-0005-0000-0000-0000040B0000}"/>
    <cellStyle name="40% - Accent4 2 6 2" xfId="4341" xr:uid="{00000000-0005-0000-0000-0000050B0000}"/>
    <cellStyle name="40% - Accent4 2 6 3" xfId="4342" xr:uid="{00000000-0005-0000-0000-0000060B0000}"/>
    <cellStyle name="40% - Accent4 2 7" xfId="608" xr:uid="{00000000-0005-0000-0000-0000070B0000}"/>
    <cellStyle name="40% - Accent4 2 8" xfId="609" xr:uid="{00000000-0005-0000-0000-0000080B0000}"/>
    <cellStyle name="40% - Accent4 2 9" xfId="610" xr:uid="{00000000-0005-0000-0000-0000090B0000}"/>
    <cellStyle name="40% - Accent4 20" xfId="611" xr:uid="{00000000-0005-0000-0000-00000A0B0000}"/>
    <cellStyle name="40% - Accent4 21" xfId="612" xr:uid="{00000000-0005-0000-0000-00000B0B0000}"/>
    <cellStyle name="40% - Accent4 22" xfId="613" xr:uid="{00000000-0005-0000-0000-00000C0B0000}"/>
    <cellStyle name="40% - Accent4 23" xfId="614" xr:uid="{00000000-0005-0000-0000-00000D0B0000}"/>
    <cellStyle name="40% - Accent4 24" xfId="615" xr:uid="{00000000-0005-0000-0000-00000E0B0000}"/>
    <cellStyle name="40% - Accent4 25" xfId="616" xr:uid="{00000000-0005-0000-0000-00000F0B0000}"/>
    <cellStyle name="40% - Accent4 26" xfId="617" xr:uid="{00000000-0005-0000-0000-0000100B0000}"/>
    <cellStyle name="40% - Accent4 27" xfId="618" xr:uid="{00000000-0005-0000-0000-0000110B0000}"/>
    <cellStyle name="40% - Accent4 28" xfId="619" xr:uid="{00000000-0005-0000-0000-0000120B0000}"/>
    <cellStyle name="40% - Accent4 29" xfId="620" xr:uid="{00000000-0005-0000-0000-0000130B0000}"/>
    <cellStyle name="40% - Accent4 3" xfId="621" xr:uid="{00000000-0005-0000-0000-0000140B0000}"/>
    <cellStyle name="40% - Accent4 3 2" xfId="4343" xr:uid="{00000000-0005-0000-0000-0000150B0000}"/>
    <cellStyle name="40% - Accent4 3 2 2" xfId="4344" xr:uid="{00000000-0005-0000-0000-0000160B0000}"/>
    <cellStyle name="40% - Accent4 3 2 2 2" xfId="4345" xr:uid="{00000000-0005-0000-0000-0000170B0000}"/>
    <cellStyle name="40% - Accent4 3 2 2 2 2" xfId="4346" xr:uid="{00000000-0005-0000-0000-0000180B0000}"/>
    <cellStyle name="40% - Accent4 3 2 2 2 2 2" xfId="4347" xr:uid="{00000000-0005-0000-0000-0000190B0000}"/>
    <cellStyle name="40% - Accent4 3 2 2 2 2 2 2" xfId="4348" xr:uid="{00000000-0005-0000-0000-00001A0B0000}"/>
    <cellStyle name="40% - Accent4 3 2 2 2 2 3" xfId="4349" xr:uid="{00000000-0005-0000-0000-00001B0B0000}"/>
    <cellStyle name="40% - Accent4 3 2 2 2 3" xfId="4350" xr:uid="{00000000-0005-0000-0000-00001C0B0000}"/>
    <cellStyle name="40% - Accent4 3 2 2 2 3 2" xfId="4351" xr:uid="{00000000-0005-0000-0000-00001D0B0000}"/>
    <cellStyle name="40% - Accent4 3 2 2 2 4" xfId="4352" xr:uid="{00000000-0005-0000-0000-00001E0B0000}"/>
    <cellStyle name="40% - Accent4 3 2 2 3" xfId="4353" xr:uid="{00000000-0005-0000-0000-00001F0B0000}"/>
    <cellStyle name="40% - Accent4 3 2 2 3 2" xfId="4354" xr:uid="{00000000-0005-0000-0000-0000200B0000}"/>
    <cellStyle name="40% - Accent4 3 2 2 3 2 2" xfId="4355" xr:uid="{00000000-0005-0000-0000-0000210B0000}"/>
    <cellStyle name="40% - Accent4 3 2 2 3 3" xfId="4356" xr:uid="{00000000-0005-0000-0000-0000220B0000}"/>
    <cellStyle name="40% - Accent4 3 2 2 4" xfId="4357" xr:uid="{00000000-0005-0000-0000-0000230B0000}"/>
    <cellStyle name="40% - Accent4 3 2 2 4 2" xfId="4358" xr:uid="{00000000-0005-0000-0000-0000240B0000}"/>
    <cellStyle name="40% - Accent4 3 2 2 5" xfId="4359" xr:uid="{00000000-0005-0000-0000-0000250B0000}"/>
    <cellStyle name="40% - Accent4 3 2 2 6" xfId="4360" xr:uid="{00000000-0005-0000-0000-0000260B0000}"/>
    <cellStyle name="40% - Accent4 3 2 3" xfId="4361" xr:uid="{00000000-0005-0000-0000-0000270B0000}"/>
    <cellStyle name="40% - Accent4 3 2 3 2" xfId="4362" xr:uid="{00000000-0005-0000-0000-0000280B0000}"/>
    <cellStyle name="40% - Accent4 3 2 3 2 2" xfId="4363" xr:uid="{00000000-0005-0000-0000-0000290B0000}"/>
    <cellStyle name="40% - Accent4 3 2 3 2 2 2" xfId="4364" xr:uid="{00000000-0005-0000-0000-00002A0B0000}"/>
    <cellStyle name="40% - Accent4 3 2 3 2 3" xfId="4365" xr:uid="{00000000-0005-0000-0000-00002B0B0000}"/>
    <cellStyle name="40% - Accent4 3 2 3 3" xfId="4366" xr:uid="{00000000-0005-0000-0000-00002C0B0000}"/>
    <cellStyle name="40% - Accent4 3 2 3 3 2" xfId="4367" xr:uid="{00000000-0005-0000-0000-00002D0B0000}"/>
    <cellStyle name="40% - Accent4 3 2 3 4" xfId="4368" xr:uid="{00000000-0005-0000-0000-00002E0B0000}"/>
    <cellStyle name="40% - Accent4 3 2 4" xfId="4369" xr:uid="{00000000-0005-0000-0000-00002F0B0000}"/>
    <cellStyle name="40% - Accent4 3 2 4 2" xfId="4370" xr:uid="{00000000-0005-0000-0000-0000300B0000}"/>
    <cellStyle name="40% - Accent4 3 2 4 2 2" xfId="4371" xr:uid="{00000000-0005-0000-0000-0000310B0000}"/>
    <cellStyle name="40% - Accent4 3 2 4 3" xfId="4372" xr:uid="{00000000-0005-0000-0000-0000320B0000}"/>
    <cellStyle name="40% - Accent4 3 2 5" xfId="4373" xr:uid="{00000000-0005-0000-0000-0000330B0000}"/>
    <cellStyle name="40% - Accent4 3 2 5 2" xfId="4374" xr:uid="{00000000-0005-0000-0000-0000340B0000}"/>
    <cellStyle name="40% - Accent4 3 2 6" xfId="4375" xr:uid="{00000000-0005-0000-0000-0000350B0000}"/>
    <cellStyle name="40% - Accent4 3 2 7" xfId="4376" xr:uid="{00000000-0005-0000-0000-0000360B0000}"/>
    <cellStyle name="40% - Accent4 3 3" xfId="4377" xr:uid="{00000000-0005-0000-0000-0000370B0000}"/>
    <cellStyle name="40% - Accent4 3 3 2" xfId="4378" xr:uid="{00000000-0005-0000-0000-0000380B0000}"/>
    <cellStyle name="40% - Accent4 3 3 2 2" xfId="4379" xr:uid="{00000000-0005-0000-0000-0000390B0000}"/>
    <cellStyle name="40% - Accent4 3 3 2 2 2" xfId="4380" xr:uid="{00000000-0005-0000-0000-00003A0B0000}"/>
    <cellStyle name="40% - Accent4 3 3 2 2 2 2" xfId="4381" xr:uid="{00000000-0005-0000-0000-00003B0B0000}"/>
    <cellStyle name="40% - Accent4 3 3 2 2 3" xfId="4382" xr:uid="{00000000-0005-0000-0000-00003C0B0000}"/>
    <cellStyle name="40% - Accent4 3 3 2 3" xfId="4383" xr:uid="{00000000-0005-0000-0000-00003D0B0000}"/>
    <cellStyle name="40% - Accent4 3 3 2 3 2" xfId="4384" xr:uid="{00000000-0005-0000-0000-00003E0B0000}"/>
    <cellStyle name="40% - Accent4 3 3 2 4" xfId="4385" xr:uid="{00000000-0005-0000-0000-00003F0B0000}"/>
    <cellStyle name="40% - Accent4 3 3 3" xfId="4386" xr:uid="{00000000-0005-0000-0000-0000400B0000}"/>
    <cellStyle name="40% - Accent4 3 3 3 2" xfId="4387" xr:uid="{00000000-0005-0000-0000-0000410B0000}"/>
    <cellStyle name="40% - Accent4 3 3 3 2 2" xfId="4388" xr:uid="{00000000-0005-0000-0000-0000420B0000}"/>
    <cellStyle name="40% - Accent4 3 3 3 3" xfId="4389" xr:uid="{00000000-0005-0000-0000-0000430B0000}"/>
    <cellStyle name="40% - Accent4 3 3 4" xfId="4390" xr:uid="{00000000-0005-0000-0000-0000440B0000}"/>
    <cellStyle name="40% - Accent4 3 3 4 2" xfId="4391" xr:uid="{00000000-0005-0000-0000-0000450B0000}"/>
    <cellStyle name="40% - Accent4 3 3 5" xfId="4392" xr:uid="{00000000-0005-0000-0000-0000460B0000}"/>
    <cellStyle name="40% - Accent4 3 3 6" xfId="4393" xr:uid="{00000000-0005-0000-0000-0000470B0000}"/>
    <cellStyle name="40% - Accent4 3 4" xfId="4394" xr:uid="{00000000-0005-0000-0000-0000480B0000}"/>
    <cellStyle name="40% - Accent4 3 4 2" xfId="4395" xr:uid="{00000000-0005-0000-0000-0000490B0000}"/>
    <cellStyle name="40% - Accent4 3 4 2 2" xfId="4396" xr:uid="{00000000-0005-0000-0000-00004A0B0000}"/>
    <cellStyle name="40% - Accent4 3 4 2 2 2" xfId="4397" xr:uid="{00000000-0005-0000-0000-00004B0B0000}"/>
    <cellStyle name="40% - Accent4 3 4 2 3" xfId="4398" xr:uid="{00000000-0005-0000-0000-00004C0B0000}"/>
    <cellStyle name="40% - Accent4 3 4 3" xfId="4399" xr:uid="{00000000-0005-0000-0000-00004D0B0000}"/>
    <cellStyle name="40% - Accent4 3 4 3 2" xfId="4400" xr:uid="{00000000-0005-0000-0000-00004E0B0000}"/>
    <cellStyle name="40% - Accent4 3 4 4" xfId="4401" xr:uid="{00000000-0005-0000-0000-00004F0B0000}"/>
    <cellStyle name="40% - Accent4 3 4 5" xfId="4402" xr:uid="{00000000-0005-0000-0000-0000500B0000}"/>
    <cellStyle name="40% - Accent4 3 5" xfId="4403" xr:uid="{00000000-0005-0000-0000-0000510B0000}"/>
    <cellStyle name="40% - Accent4 3 5 2" xfId="4404" xr:uid="{00000000-0005-0000-0000-0000520B0000}"/>
    <cellStyle name="40% - Accent4 3 5 2 2" xfId="4405" xr:uid="{00000000-0005-0000-0000-0000530B0000}"/>
    <cellStyle name="40% - Accent4 3 5 3" xfId="4406" xr:uid="{00000000-0005-0000-0000-0000540B0000}"/>
    <cellStyle name="40% - Accent4 3 6" xfId="4407" xr:uid="{00000000-0005-0000-0000-0000550B0000}"/>
    <cellStyle name="40% - Accent4 3 6 2" xfId="4408" xr:uid="{00000000-0005-0000-0000-0000560B0000}"/>
    <cellStyle name="40% - Accent4 3 7" xfId="4409" xr:uid="{00000000-0005-0000-0000-0000570B0000}"/>
    <cellStyle name="40% - Accent4 3 8" xfId="4410" xr:uid="{00000000-0005-0000-0000-0000580B0000}"/>
    <cellStyle name="40% - Accent4 3 9" xfId="4411" xr:uid="{00000000-0005-0000-0000-0000590B0000}"/>
    <cellStyle name="40% - Accent4 30" xfId="622" xr:uid="{00000000-0005-0000-0000-00005A0B0000}"/>
    <cellStyle name="40% - Accent4 31" xfId="623" xr:uid="{00000000-0005-0000-0000-00005B0B0000}"/>
    <cellStyle name="40% - Accent4 32" xfId="624" xr:uid="{00000000-0005-0000-0000-00005C0B0000}"/>
    <cellStyle name="40% - Accent4 33" xfId="625" xr:uid="{00000000-0005-0000-0000-00005D0B0000}"/>
    <cellStyle name="40% - Accent4 34" xfId="626" xr:uid="{00000000-0005-0000-0000-00005E0B0000}"/>
    <cellStyle name="40% - Accent4 35" xfId="627" xr:uid="{00000000-0005-0000-0000-00005F0B0000}"/>
    <cellStyle name="40% - Accent4 4" xfId="628" xr:uid="{00000000-0005-0000-0000-0000600B0000}"/>
    <cellStyle name="40% - Accent4 4 2" xfId="4412" xr:uid="{00000000-0005-0000-0000-0000610B0000}"/>
    <cellStyle name="40% - Accent4 4 2 2" xfId="4413" xr:uid="{00000000-0005-0000-0000-0000620B0000}"/>
    <cellStyle name="40% - Accent4 4 2 2 2" xfId="4414" xr:uid="{00000000-0005-0000-0000-0000630B0000}"/>
    <cellStyle name="40% - Accent4 4 2 2 2 2" xfId="4415" xr:uid="{00000000-0005-0000-0000-0000640B0000}"/>
    <cellStyle name="40% - Accent4 4 2 2 2 2 2" xfId="4416" xr:uid="{00000000-0005-0000-0000-0000650B0000}"/>
    <cellStyle name="40% - Accent4 4 2 2 2 3" xfId="4417" xr:uid="{00000000-0005-0000-0000-0000660B0000}"/>
    <cellStyle name="40% - Accent4 4 2 2 3" xfId="4418" xr:uid="{00000000-0005-0000-0000-0000670B0000}"/>
    <cellStyle name="40% - Accent4 4 2 2 3 2" xfId="4419" xr:uid="{00000000-0005-0000-0000-0000680B0000}"/>
    <cellStyle name="40% - Accent4 4 2 2 4" xfId="4420" xr:uid="{00000000-0005-0000-0000-0000690B0000}"/>
    <cellStyle name="40% - Accent4 4 2 3" xfId="4421" xr:uid="{00000000-0005-0000-0000-00006A0B0000}"/>
    <cellStyle name="40% - Accent4 4 2 3 2" xfId="4422" xr:uid="{00000000-0005-0000-0000-00006B0B0000}"/>
    <cellStyle name="40% - Accent4 4 2 3 2 2" xfId="4423" xr:uid="{00000000-0005-0000-0000-00006C0B0000}"/>
    <cellStyle name="40% - Accent4 4 2 3 3" xfId="4424" xr:uid="{00000000-0005-0000-0000-00006D0B0000}"/>
    <cellStyle name="40% - Accent4 4 2 4" xfId="4425" xr:uid="{00000000-0005-0000-0000-00006E0B0000}"/>
    <cellStyle name="40% - Accent4 4 2 4 2" xfId="4426" xr:uid="{00000000-0005-0000-0000-00006F0B0000}"/>
    <cellStyle name="40% - Accent4 4 2 5" xfId="4427" xr:uid="{00000000-0005-0000-0000-0000700B0000}"/>
    <cellStyle name="40% - Accent4 4 2 6" xfId="4428" xr:uid="{00000000-0005-0000-0000-0000710B0000}"/>
    <cellStyle name="40% - Accent4 4 3" xfId="4429" xr:uid="{00000000-0005-0000-0000-0000720B0000}"/>
    <cellStyle name="40% - Accent4 4 3 2" xfId="4430" xr:uid="{00000000-0005-0000-0000-0000730B0000}"/>
    <cellStyle name="40% - Accent4 4 3 2 2" xfId="4431" xr:uid="{00000000-0005-0000-0000-0000740B0000}"/>
    <cellStyle name="40% - Accent4 4 3 2 2 2" xfId="4432" xr:uid="{00000000-0005-0000-0000-0000750B0000}"/>
    <cellStyle name="40% - Accent4 4 3 2 3" xfId="4433" xr:uid="{00000000-0005-0000-0000-0000760B0000}"/>
    <cellStyle name="40% - Accent4 4 3 3" xfId="4434" xr:uid="{00000000-0005-0000-0000-0000770B0000}"/>
    <cellStyle name="40% - Accent4 4 3 3 2" xfId="4435" xr:uid="{00000000-0005-0000-0000-0000780B0000}"/>
    <cellStyle name="40% - Accent4 4 3 4" xfId="4436" xr:uid="{00000000-0005-0000-0000-0000790B0000}"/>
    <cellStyle name="40% - Accent4 4 3 5" xfId="4437" xr:uid="{00000000-0005-0000-0000-00007A0B0000}"/>
    <cellStyle name="40% - Accent4 4 4" xfId="4438" xr:uid="{00000000-0005-0000-0000-00007B0B0000}"/>
    <cellStyle name="40% - Accent4 4 4 2" xfId="4439" xr:uid="{00000000-0005-0000-0000-00007C0B0000}"/>
    <cellStyle name="40% - Accent4 4 4 2 2" xfId="4440" xr:uid="{00000000-0005-0000-0000-00007D0B0000}"/>
    <cellStyle name="40% - Accent4 4 4 3" xfId="4441" xr:uid="{00000000-0005-0000-0000-00007E0B0000}"/>
    <cellStyle name="40% - Accent4 4 5" xfId="4442" xr:uid="{00000000-0005-0000-0000-00007F0B0000}"/>
    <cellStyle name="40% - Accent4 4 5 2" xfId="4443" xr:uid="{00000000-0005-0000-0000-0000800B0000}"/>
    <cellStyle name="40% - Accent4 4 6" xfId="4444" xr:uid="{00000000-0005-0000-0000-0000810B0000}"/>
    <cellStyle name="40% - Accent4 4 7" xfId="4445" xr:uid="{00000000-0005-0000-0000-0000820B0000}"/>
    <cellStyle name="40% - Accent4 5" xfId="629" xr:uid="{00000000-0005-0000-0000-0000830B0000}"/>
    <cellStyle name="40% - Accent4 5 2" xfId="4446" xr:uid="{00000000-0005-0000-0000-0000840B0000}"/>
    <cellStyle name="40% - Accent4 5 2 2" xfId="4447" xr:uid="{00000000-0005-0000-0000-0000850B0000}"/>
    <cellStyle name="40% - Accent4 5 2 2 2" xfId="4448" xr:uid="{00000000-0005-0000-0000-0000860B0000}"/>
    <cellStyle name="40% - Accent4 5 2 2 2 2" xfId="4449" xr:uid="{00000000-0005-0000-0000-0000870B0000}"/>
    <cellStyle name="40% - Accent4 5 2 2 3" xfId="4450" xr:uid="{00000000-0005-0000-0000-0000880B0000}"/>
    <cellStyle name="40% - Accent4 5 2 3" xfId="4451" xr:uid="{00000000-0005-0000-0000-0000890B0000}"/>
    <cellStyle name="40% - Accent4 5 2 3 2" xfId="4452" xr:uid="{00000000-0005-0000-0000-00008A0B0000}"/>
    <cellStyle name="40% - Accent4 5 2 4" xfId="4453" xr:uid="{00000000-0005-0000-0000-00008B0B0000}"/>
    <cellStyle name="40% - Accent4 5 2 5" xfId="4454" xr:uid="{00000000-0005-0000-0000-00008C0B0000}"/>
    <cellStyle name="40% - Accent4 5 3" xfId="4455" xr:uid="{00000000-0005-0000-0000-00008D0B0000}"/>
    <cellStyle name="40% - Accent4 5 3 2" xfId="4456" xr:uid="{00000000-0005-0000-0000-00008E0B0000}"/>
    <cellStyle name="40% - Accent4 5 3 2 2" xfId="4457" xr:uid="{00000000-0005-0000-0000-00008F0B0000}"/>
    <cellStyle name="40% - Accent4 5 3 3" xfId="4458" xr:uid="{00000000-0005-0000-0000-0000900B0000}"/>
    <cellStyle name="40% - Accent4 5 4" xfId="4459" xr:uid="{00000000-0005-0000-0000-0000910B0000}"/>
    <cellStyle name="40% - Accent4 5 4 2" xfId="4460" xr:uid="{00000000-0005-0000-0000-0000920B0000}"/>
    <cellStyle name="40% - Accent4 5 5" xfId="4461" xr:uid="{00000000-0005-0000-0000-0000930B0000}"/>
    <cellStyle name="40% - Accent4 5 6" xfId="4462" xr:uid="{00000000-0005-0000-0000-0000940B0000}"/>
    <cellStyle name="40% - Accent4 6" xfId="630" xr:uid="{00000000-0005-0000-0000-0000950B0000}"/>
    <cellStyle name="40% - Accent4 6 2" xfId="4463" xr:uid="{00000000-0005-0000-0000-0000960B0000}"/>
    <cellStyle name="40% - Accent4 6 2 2" xfId="4464" xr:uid="{00000000-0005-0000-0000-0000970B0000}"/>
    <cellStyle name="40% - Accent4 6 2 2 2" xfId="4465" xr:uid="{00000000-0005-0000-0000-0000980B0000}"/>
    <cellStyle name="40% - Accent4 6 2 3" xfId="4466" xr:uid="{00000000-0005-0000-0000-0000990B0000}"/>
    <cellStyle name="40% - Accent4 6 2 4" xfId="4467" xr:uid="{00000000-0005-0000-0000-00009A0B0000}"/>
    <cellStyle name="40% - Accent4 6 2 5" xfId="4468" xr:uid="{00000000-0005-0000-0000-00009B0B0000}"/>
    <cellStyle name="40% - Accent4 6 3" xfId="4469" xr:uid="{00000000-0005-0000-0000-00009C0B0000}"/>
    <cellStyle name="40% - Accent4 6 3 2" xfId="4470" xr:uid="{00000000-0005-0000-0000-00009D0B0000}"/>
    <cellStyle name="40% - Accent4 6 4" xfId="4471" xr:uid="{00000000-0005-0000-0000-00009E0B0000}"/>
    <cellStyle name="40% - Accent4 6 5" xfId="4472" xr:uid="{00000000-0005-0000-0000-00009F0B0000}"/>
    <cellStyle name="40% - Accent4 7" xfId="631" xr:uid="{00000000-0005-0000-0000-0000A00B0000}"/>
    <cellStyle name="40% - Accent4 7 2" xfId="4473" xr:uid="{00000000-0005-0000-0000-0000A10B0000}"/>
    <cellStyle name="40% - Accent4 7 2 2" xfId="4474" xr:uid="{00000000-0005-0000-0000-0000A20B0000}"/>
    <cellStyle name="40% - Accent4 7 2 2 2" xfId="4475" xr:uid="{00000000-0005-0000-0000-0000A30B0000}"/>
    <cellStyle name="40% - Accent4 7 2 3" xfId="4476" xr:uid="{00000000-0005-0000-0000-0000A40B0000}"/>
    <cellStyle name="40% - Accent4 7 3" xfId="4477" xr:uid="{00000000-0005-0000-0000-0000A50B0000}"/>
    <cellStyle name="40% - Accent4 7 3 2" xfId="4478" xr:uid="{00000000-0005-0000-0000-0000A60B0000}"/>
    <cellStyle name="40% - Accent4 7 4" xfId="4479" xr:uid="{00000000-0005-0000-0000-0000A70B0000}"/>
    <cellStyle name="40% - Accent4 7 5" xfId="4480" xr:uid="{00000000-0005-0000-0000-0000A80B0000}"/>
    <cellStyle name="40% - Accent4 8" xfId="632" xr:uid="{00000000-0005-0000-0000-0000A90B0000}"/>
    <cellStyle name="40% - Accent4 8 2" xfId="4481" xr:uid="{00000000-0005-0000-0000-0000AA0B0000}"/>
    <cellStyle name="40% - Accent4 8 2 2" xfId="4482" xr:uid="{00000000-0005-0000-0000-0000AB0B0000}"/>
    <cellStyle name="40% - Accent4 8 2 2 2" xfId="4483" xr:uid="{00000000-0005-0000-0000-0000AC0B0000}"/>
    <cellStyle name="40% - Accent4 8 2 3" xfId="4484" xr:uid="{00000000-0005-0000-0000-0000AD0B0000}"/>
    <cellStyle name="40% - Accent4 8 3" xfId="4485" xr:uid="{00000000-0005-0000-0000-0000AE0B0000}"/>
    <cellStyle name="40% - Accent4 8 3 2" xfId="4486" xr:uid="{00000000-0005-0000-0000-0000AF0B0000}"/>
    <cellStyle name="40% - Accent4 8 4" xfId="4487" xr:uid="{00000000-0005-0000-0000-0000B00B0000}"/>
    <cellStyle name="40% - Accent4 8 5" xfId="4488" xr:uid="{00000000-0005-0000-0000-0000B10B0000}"/>
    <cellStyle name="40% - Accent4 9" xfId="633" xr:uid="{00000000-0005-0000-0000-0000B20B0000}"/>
    <cellStyle name="40% - Accent4 9 2" xfId="4489" xr:uid="{00000000-0005-0000-0000-0000B30B0000}"/>
    <cellStyle name="40% - Accent4 9 2 2" xfId="4490" xr:uid="{00000000-0005-0000-0000-0000B40B0000}"/>
    <cellStyle name="40% - Accent4 9 3" xfId="4491" xr:uid="{00000000-0005-0000-0000-0000B50B0000}"/>
    <cellStyle name="40% - Accent4 9 4" xfId="4492" xr:uid="{00000000-0005-0000-0000-0000B60B0000}"/>
    <cellStyle name="40% - Accent5 10" xfId="634" xr:uid="{00000000-0005-0000-0000-0000B70B0000}"/>
    <cellStyle name="40% - Accent5 10 2" xfId="4493" xr:uid="{00000000-0005-0000-0000-0000B80B0000}"/>
    <cellStyle name="40% - Accent5 10 2 2" xfId="4494" xr:uid="{00000000-0005-0000-0000-0000B90B0000}"/>
    <cellStyle name="40% - Accent5 10 3" xfId="4495" xr:uid="{00000000-0005-0000-0000-0000BA0B0000}"/>
    <cellStyle name="40% - Accent5 10 4" xfId="4496" xr:uid="{00000000-0005-0000-0000-0000BB0B0000}"/>
    <cellStyle name="40% - Accent5 11" xfId="635" xr:uid="{00000000-0005-0000-0000-0000BC0B0000}"/>
    <cellStyle name="40% - Accent5 11 2" xfId="4497" xr:uid="{00000000-0005-0000-0000-0000BD0B0000}"/>
    <cellStyle name="40% - Accent5 11 2 2" xfId="4498" xr:uid="{00000000-0005-0000-0000-0000BE0B0000}"/>
    <cellStyle name="40% - Accent5 11 3" xfId="4499" xr:uid="{00000000-0005-0000-0000-0000BF0B0000}"/>
    <cellStyle name="40% - Accent5 11 4" xfId="4500" xr:uid="{00000000-0005-0000-0000-0000C00B0000}"/>
    <cellStyle name="40% - Accent5 12" xfId="636" xr:uid="{00000000-0005-0000-0000-0000C10B0000}"/>
    <cellStyle name="40% - Accent5 12 2" xfId="4501" xr:uid="{00000000-0005-0000-0000-0000C20B0000}"/>
    <cellStyle name="40% - Accent5 12 3" xfId="4502" xr:uid="{00000000-0005-0000-0000-0000C30B0000}"/>
    <cellStyle name="40% - Accent5 13" xfId="637" xr:uid="{00000000-0005-0000-0000-0000C40B0000}"/>
    <cellStyle name="40% - Accent5 13 2" xfId="4503" xr:uid="{00000000-0005-0000-0000-0000C50B0000}"/>
    <cellStyle name="40% - Accent5 14" xfId="638" xr:uid="{00000000-0005-0000-0000-0000C60B0000}"/>
    <cellStyle name="40% - Accent5 15" xfId="639" xr:uid="{00000000-0005-0000-0000-0000C70B0000}"/>
    <cellStyle name="40% - Accent5 15 2" xfId="640" xr:uid="{00000000-0005-0000-0000-0000C80B0000}"/>
    <cellStyle name="40% - Accent5 15 3" xfId="641" xr:uid="{00000000-0005-0000-0000-0000C90B0000}"/>
    <cellStyle name="40% - Accent5 15 4" xfId="642" xr:uid="{00000000-0005-0000-0000-0000CA0B0000}"/>
    <cellStyle name="40% - Accent5 15 5" xfId="643" xr:uid="{00000000-0005-0000-0000-0000CB0B0000}"/>
    <cellStyle name="40% - Accent5 16" xfId="644" xr:uid="{00000000-0005-0000-0000-0000CC0B0000}"/>
    <cellStyle name="40% - Accent5 16 2" xfId="645" xr:uid="{00000000-0005-0000-0000-0000CD0B0000}"/>
    <cellStyle name="40% - Accent5 16 3" xfId="646" xr:uid="{00000000-0005-0000-0000-0000CE0B0000}"/>
    <cellStyle name="40% - Accent5 16 4" xfId="647" xr:uid="{00000000-0005-0000-0000-0000CF0B0000}"/>
    <cellStyle name="40% - Accent5 16 5" xfId="648" xr:uid="{00000000-0005-0000-0000-0000D00B0000}"/>
    <cellStyle name="40% - Accent5 17" xfId="649" xr:uid="{00000000-0005-0000-0000-0000D10B0000}"/>
    <cellStyle name="40% - Accent5 17 2" xfId="650" xr:uid="{00000000-0005-0000-0000-0000D20B0000}"/>
    <cellStyle name="40% - Accent5 17 3" xfId="651" xr:uid="{00000000-0005-0000-0000-0000D30B0000}"/>
    <cellStyle name="40% - Accent5 17 4" xfId="652" xr:uid="{00000000-0005-0000-0000-0000D40B0000}"/>
    <cellStyle name="40% - Accent5 17 5" xfId="653" xr:uid="{00000000-0005-0000-0000-0000D50B0000}"/>
    <cellStyle name="40% - Accent5 18" xfId="654" xr:uid="{00000000-0005-0000-0000-0000D60B0000}"/>
    <cellStyle name="40% - Accent5 19" xfId="655" xr:uid="{00000000-0005-0000-0000-0000D70B0000}"/>
    <cellStyle name="40% - Accent5 2" xfId="656" xr:uid="{00000000-0005-0000-0000-0000D80B0000}"/>
    <cellStyle name="40% - Accent5 2 2" xfId="657" xr:uid="{00000000-0005-0000-0000-0000D90B0000}"/>
    <cellStyle name="40% - Accent5 2 2 2" xfId="658" xr:uid="{00000000-0005-0000-0000-0000DA0B0000}"/>
    <cellStyle name="40% - Accent5 2 2 2 2" xfId="659" xr:uid="{00000000-0005-0000-0000-0000DB0B0000}"/>
    <cellStyle name="40% - Accent5 2 2 2 2 2" xfId="4504" xr:uid="{00000000-0005-0000-0000-0000DC0B0000}"/>
    <cellStyle name="40% - Accent5 2 2 2 2 2 2" xfId="4505" xr:uid="{00000000-0005-0000-0000-0000DD0B0000}"/>
    <cellStyle name="40% - Accent5 2 2 2 2 2 2 2" xfId="4506" xr:uid="{00000000-0005-0000-0000-0000DE0B0000}"/>
    <cellStyle name="40% - Accent5 2 2 2 2 2 3" xfId="4507" xr:uid="{00000000-0005-0000-0000-0000DF0B0000}"/>
    <cellStyle name="40% - Accent5 2 2 2 2 3" xfId="4508" xr:uid="{00000000-0005-0000-0000-0000E00B0000}"/>
    <cellStyle name="40% - Accent5 2 2 2 2 3 2" xfId="4509" xr:uid="{00000000-0005-0000-0000-0000E10B0000}"/>
    <cellStyle name="40% - Accent5 2 2 2 2 4" xfId="4510" xr:uid="{00000000-0005-0000-0000-0000E20B0000}"/>
    <cellStyle name="40% - Accent5 2 2 2 2 5" xfId="4511" xr:uid="{00000000-0005-0000-0000-0000E30B0000}"/>
    <cellStyle name="40% - Accent5 2 2 2 3" xfId="660" xr:uid="{00000000-0005-0000-0000-0000E40B0000}"/>
    <cellStyle name="40% - Accent5 2 2 2 3 2" xfId="4512" xr:uid="{00000000-0005-0000-0000-0000E50B0000}"/>
    <cellStyle name="40% - Accent5 2 2 2 3 2 2" xfId="4513" xr:uid="{00000000-0005-0000-0000-0000E60B0000}"/>
    <cellStyle name="40% - Accent5 2 2 2 3 3" xfId="4514" xr:uid="{00000000-0005-0000-0000-0000E70B0000}"/>
    <cellStyle name="40% - Accent5 2 2 2 4" xfId="661" xr:uid="{00000000-0005-0000-0000-0000E80B0000}"/>
    <cellStyle name="40% - Accent5 2 2 2 4 2" xfId="4515" xr:uid="{00000000-0005-0000-0000-0000E90B0000}"/>
    <cellStyle name="40% - Accent5 2 2 2 5" xfId="662" xr:uid="{00000000-0005-0000-0000-0000EA0B0000}"/>
    <cellStyle name="40% - Accent5 2 2 2 6" xfId="4516" xr:uid="{00000000-0005-0000-0000-0000EB0B0000}"/>
    <cellStyle name="40% - Accent5 2 2 3" xfId="663" xr:uid="{00000000-0005-0000-0000-0000EC0B0000}"/>
    <cellStyle name="40% - Accent5 2 2 3 2" xfId="4517" xr:uid="{00000000-0005-0000-0000-0000ED0B0000}"/>
    <cellStyle name="40% - Accent5 2 2 3 2 2" xfId="4518" xr:uid="{00000000-0005-0000-0000-0000EE0B0000}"/>
    <cellStyle name="40% - Accent5 2 2 3 2 2 2" xfId="4519" xr:uid="{00000000-0005-0000-0000-0000EF0B0000}"/>
    <cellStyle name="40% - Accent5 2 2 3 2 3" xfId="4520" xr:uid="{00000000-0005-0000-0000-0000F00B0000}"/>
    <cellStyle name="40% - Accent5 2 2 3 3" xfId="4521" xr:uid="{00000000-0005-0000-0000-0000F10B0000}"/>
    <cellStyle name="40% - Accent5 2 2 3 3 2" xfId="4522" xr:uid="{00000000-0005-0000-0000-0000F20B0000}"/>
    <cellStyle name="40% - Accent5 2 2 3 4" xfId="4523" xr:uid="{00000000-0005-0000-0000-0000F30B0000}"/>
    <cellStyle name="40% - Accent5 2 2 3 5" xfId="4524" xr:uid="{00000000-0005-0000-0000-0000F40B0000}"/>
    <cellStyle name="40% - Accent5 2 2 4" xfId="664" xr:uid="{00000000-0005-0000-0000-0000F50B0000}"/>
    <cellStyle name="40% - Accent5 2 2 4 2" xfId="4525" xr:uid="{00000000-0005-0000-0000-0000F60B0000}"/>
    <cellStyle name="40% - Accent5 2 2 4 2 2" xfId="4526" xr:uid="{00000000-0005-0000-0000-0000F70B0000}"/>
    <cellStyle name="40% - Accent5 2 2 4 3" xfId="4527" xr:uid="{00000000-0005-0000-0000-0000F80B0000}"/>
    <cellStyle name="40% - Accent5 2 2 5" xfId="665" xr:uid="{00000000-0005-0000-0000-0000F90B0000}"/>
    <cellStyle name="40% - Accent5 2 2 5 2" xfId="4528" xr:uid="{00000000-0005-0000-0000-0000FA0B0000}"/>
    <cellStyle name="40% - Accent5 2 2 6" xfId="4529" xr:uid="{00000000-0005-0000-0000-0000FB0B0000}"/>
    <cellStyle name="40% - Accent5 2 2 7" xfId="4530" xr:uid="{00000000-0005-0000-0000-0000FC0B0000}"/>
    <cellStyle name="40% - Accent5 2 3" xfId="666" xr:uid="{00000000-0005-0000-0000-0000FD0B0000}"/>
    <cellStyle name="40% - Accent5 2 3 2" xfId="4531" xr:uid="{00000000-0005-0000-0000-0000FE0B0000}"/>
    <cellStyle name="40% - Accent5 2 3 2 2" xfId="4532" xr:uid="{00000000-0005-0000-0000-0000FF0B0000}"/>
    <cellStyle name="40% - Accent5 2 3 2 2 2" xfId="4533" xr:uid="{00000000-0005-0000-0000-0000000C0000}"/>
    <cellStyle name="40% - Accent5 2 3 2 2 2 2" xfId="4534" xr:uid="{00000000-0005-0000-0000-0000010C0000}"/>
    <cellStyle name="40% - Accent5 2 3 2 2 3" xfId="4535" xr:uid="{00000000-0005-0000-0000-0000020C0000}"/>
    <cellStyle name="40% - Accent5 2 3 2 3" xfId="4536" xr:uid="{00000000-0005-0000-0000-0000030C0000}"/>
    <cellStyle name="40% - Accent5 2 3 2 3 2" xfId="4537" xr:uid="{00000000-0005-0000-0000-0000040C0000}"/>
    <cellStyle name="40% - Accent5 2 3 2 4" xfId="4538" xr:uid="{00000000-0005-0000-0000-0000050C0000}"/>
    <cellStyle name="40% - Accent5 2 3 3" xfId="4539" xr:uid="{00000000-0005-0000-0000-0000060C0000}"/>
    <cellStyle name="40% - Accent5 2 3 3 2" xfId="4540" xr:uid="{00000000-0005-0000-0000-0000070C0000}"/>
    <cellStyle name="40% - Accent5 2 3 3 2 2" xfId="4541" xr:uid="{00000000-0005-0000-0000-0000080C0000}"/>
    <cellStyle name="40% - Accent5 2 3 3 3" xfId="4542" xr:uid="{00000000-0005-0000-0000-0000090C0000}"/>
    <cellStyle name="40% - Accent5 2 3 4" xfId="4543" xr:uid="{00000000-0005-0000-0000-00000A0C0000}"/>
    <cellStyle name="40% - Accent5 2 3 4 2" xfId="4544" xr:uid="{00000000-0005-0000-0000-00000B0C0000}"/>
    <cellStyle name="40% - Accent5 2 3 5" xfId="4545" xr:uid="{00000000-0005-0000-0000-00000C0C0000}"/>
    <cellStyle name="40% - Accent5 2 3 6" xfId="4546" xr:uid="{00000000-0005-0000-0000-00000D0C0000}"/>
    <cellStyle name="40% - Accent5 2 4" xfId="667" xr:uid="{00000000-0005-0000-0000-00000E0C0000}"/>
    <cellStyle name="40% - Accent5 2 4 2" xfId="4547" xr:uid="{00000000-0005-0000-0000-00000F0C0000}"/>
    <cellStyle name="40% - Accent5 2 4 2 2" xfId="4548" xr:uid="{00000000-0005-0000-0000-0000100C0000}"/>
    <cellStyle name="40% - Accent5 2 4 2 2 2" xfId="4549" xr:uid="{00000000-0005-0000-0000-0000110C0000}"/>
    <cellStyle name="40% - Accent5 2 4 2 3" xfId="4550" xr:uid="{00000000-0005-0000-0000-0000120C0000}"/>
    <cellStyle name="40% - Accent5 2 4 3" xfId="4551" xr:uid="{00000000-0005-0000-0000-0000130C0000}"/>
    <cellStyle name="40% - Accent5 2 4 3 2" xfId="4552" xr:uid="{00000000-0005-0000-0000-0000140C0000}"/>
    <cellStyle name="40% - Accent5 2 4 4" xfId="4553" xr:uid="{00000000-0005-0000-0000-0000150C0000}"/>
    <cellStyle name="40% - Accent5 2 4 5" xfId="4554" xr:uid="{00000000-0005-0000-0000-0000160C0000}"/>
    <cellStyle name="40% - Accent5 2 5" xfId="668" xr:uid="{00000000-0005-0000-0000-0000170C0000}"/>
    <cellStyle name="40% - Accent5 2 5 2" xfId="4555" xr:uid="{00000000-0005-0000-0000-0000180C0000}"/>
    <cellStyle name="40% - Accent5 2 5 2 2" xfId="4556" xr:uid="{00000000-0005-0000-0000-0000190C0000}"/>
    <cellStyle name="40% - Accent5 2 5 3" xfId="4557" xr:uid="{00000000-0005-0000-0000-00001A0C0000}"/>
    <cellStyle name="40% - Accent5 2 5 4" xfId="4558" xr:uid="{00000000-0005-0000-0000-00001B0C0000}"/>
    <cellStyle name="40% - Accent5 2 6" xfId="669" xr:uid="{00000000-0005-0000-0000-00001C0C0000}"/>
    <cellStyle name="40% - Accent5 2 6 2" xfId="4559" xr:uid="{00000000-0005-0000-0000-00001D0C0000}"/>
    <cellStyle name="40% - Accent5 2 6 3" xfId="4560" xr:uid="{00000000-0005-0000-0000-00001E0C0000}"/>
    <cellStyle name="40% - Accent5 2 7" xfId="670" xr:uid="{00000000-0005-0000-0000-00001F0C0000}"/>
    <cellStyle name="40% - Accent5 2 8" xfId="671" xr:uid="{00000000-0005-0000-0000-0000200C0000}"/>
    <cellStyle name="40% - Accent5 2 9" xfId="672" xr:uid="{00000000-0005-0000-0000-0000210C0000}"/>
    <cellStyle name="40% - Accent5 20" xfId="673" xr:uid="{00000000-0005-0000-0000-0000220C0000}"/>
    <cellStyle name="40% - Accent5 21" xfId="674" xr:uid="{00000000-0005-0000-0000-0000230C0000}"/>
    <cellStyle name="40% - Accent5 22" xfId="675" xr:uid="{00000000-0005-0000-0000-0000240C0000}"/>
    <cellStyle name="40% - Accent5 23" xfId="676" xr:uid="{00000000-0005-0000-0000-0000250C0000}"/>
    <cellStyle name="40% - Accent5 24" xfId="677" xr:uid="{00000000-0005-0000-0000-0000260C0000}"/>
    <cellStyle name="40% - Accent5 25" xfId="678" xr:uid="{00000000-0005-0000-0000-0000270C0000}"/>
    <cellStyle name="40% - Accent5 26" xfId="679" xr:uid="{00000000-0005-0000-0000-0000280C0000}"/>
    <cellStyle name="40% - Accent5 27" xfId="680" xr:uid="{00000000-0005-0000-0000-0000290C0000}"/>
    <cellStyle name="40% - Accent5 28" xfId="681" xr:uid="{00000000-0005-0000-0000-00002A0C0000}"/>
    <cellStyle name="40% - Accent5 29" xfId="682" xr:uid="{00000000-0005-0000-0000-00002B0C0000}"/>
    <cellStyle name="40% - Accent5 3" xfId="683" xr:uid="{00000000-0005-0000-0000-00002C0C0000}"/>
    <cellStyle name="40% - Accent5 3 2" xfId="4561" xr:uid="{00000000-0005-0000-0000-00002D0C0000}"/>
    <cellStyle name="40% - Accent5 3 2 2" xfId="4562" xr:uid="{00000000-0005-0000-0000-00002E0C0000}"/>
    <cellStyle name="40% - Accent5 3 2 2 2" xfId="4563" xr:uid="{00000000-0005-0000-0000-00002F0C0000}"/>
    <cellStyle name="40% - Accent5 3 2 2 2 2" xfId="4564" xr:uid="{00000000-0005-0000-0000-0000300C0000}"/>
    <cellStyle name="40% - Accent5 3 2 2 2 2 2" xfId="4565" xr:uid="{00000000-0005-0000-0000-0000310C0000}"/>
    <cellStyle name="40% - Accent5 3 2 2 2 2 2 2" xfId="4566" xr:uid="{00000000-0005-0000-0000-0000320C0000}"/>
    <cellStyle name="40% - Accent5 3 2 2 2 2 3" xfId="4567" xr:uid="{00000000-0005-0000-0000-0000330C0000}"/>
    <cellStyle name="40% - Accent5 3 2 2 2 3" xfId="4568" xr:uid="{00000000-0005-0000-0000-0000340C0000}"/>
    <cellStyle name="40% - Accent5 3 2 2 2 3 2" xfId="4569" xr:uid="{00000000-0005-0000-0000-0000350C0000}"/>
    <cellStyle name="40% - Accent5 3 2 2 2 4" xfId="4570" xr:uid="{00000000-0005-0000-0000-0000360C0000}"/>
    <cellStyle name="40% - Accent5 3 2 2 3" xfId="4571" xr:uid="{00000000-0005-0000-0000-0000370C0000}"/>
    <cellStyle name="40% - Accent5 3 2 2 3 2" xfId="4572" xr:uid="{00000000-0005-0000-0000-0000380C0000}"/>
    <cellStyle name="40% - Accent5 3 2 2 3 2 2" xfId="4573" xr:uid="{00000000-0005-0000-0000-0000390C0000}"/>
    <cellStyle name="40% - Accent5 3 2 2 3 3" xfId="4574" xr:uid="{00000000-0005-0000-0000-00003A0C0000}"/>
    <cellStyle name="40% - Accent5 3 2 2 4" xfId="4575" xr:uid="{00000000-0005-0000-0000-00003B0C0000}"/>
    <cellStyle name="40% - Accent5 3 2 2 4 2" xfId="4576" xr:uid="{00000000-0005-0000-0000-00003C0C0000}"/>
    <cellStyle name="40% - Accent5 3 2 2 5" xfId="4577" xr:uid="{00000000-0005-0000-0000-00003D0C0000}"/>
    <cellStyle name="40% - Accent5 3 2 2 6" xfId="4578" xr:uid="{00000000-0005-0000-0000-00003E0C0000}"/>
    <cellStyle name="40% - Accent5 3 2 3" xfId="4579" xr:uid="{00000000-0005-0000-0000-00003F0C0000}"/>
    <cellStyle name="40% - Accent5 3 2 3 2" xfId="4580" xr:uid="{00000000-0005-0000-0000-0000400C0000}"/>
    <cellStyle name="40% - Accent5 3 2 3 2 2" xfId="4581" xr:uid="{00000000-0005-0000-0000-0000410C0000}"/>
    <cellStyle name="40% - Accent5 3 2 3 2 2 2" xfId="4582" xr:uid="{00000000-0005-0000-0000-0000420C0000}"/>
    <cellStyle name="40% - Accent5 3 2 3 2 3" xfId="4583" xr:uid="{00000000-0005-0000-0000-0000430C0000}"/>
    <cellStyle name="40% - Accent5 3 2 3 3" xfId="4584" xr:uid="{00000000-0005-0000-0000-0000440C0000}"/>
    <cellStyle name="40% - Accent5 3 2 3 3 2" xfId="4585" xr:uid="{00000000-0005-0000-0000-0000450C0000}"/>
    <cellStyle name="40% - Accent5 3 2 3 4" xfId="4586" xr:uid="{00000000-0005-0000-0000-0000460C0000}"/>
    <cellStyle name="40% - Accent5 3 2 4" xfId="4587" xr:uid="{00000000-0005-0000-0000-0000470C0000}"/>
    <cellStyle name="40% - Accent5 3 2 4 2" xfId="4588" xr:uid="{00000000-0005-0000-0000-0000480C0000}"/>
    <cellStyle name="40% - Accent5 3 2 4 2 2" xfId="4589" xr:uid="{00000000-0005-0000-0000-0000490C0000}"/>
    <cellStyle name="40% - Accent5 3 2 4 3" xfId="4590" xr:uid="{00000000-0005-0000-0000-00004A0C0000}"/>
    <cellStyle name="40% - Accent5 3 2 5" xfId="4591" xr:uid="{00000000-0005-0000-0000-00004B0C0000}"/>
    <cellStyle name="40% - Accent5 3 2 5 2" xfId="4592" xr:uid="{00000000-0005-0000-0000-00004C0C0000}"/>
    <cellStyle name="40% - Accent5 3 2 6" xfId="4593" xr:uid="{00000000-0005-0000-0000-00004D0C0000}"/>
    <cellStyle name="40% - Accent5 3 2 7" xfId="4594" xr:uid="{00000000-0005-0000-0000-00004E0C0000}"/>
    <cellStyle name="40% - Accent5 3 3" xfId="4595" xr:uid="{00000000-0005-0000-0000-00004F0C0000}"/>
    <cellStyle name="40% - Accent5 3 3 2" xfId="4596" xr:uid="{00000000-0005-0000-0000-0000500C0000}"/>
    <cellStyle name="40% - Accent5 3 3 2 2" xfId="4597" xr:uid="{00000000-0005-0000-0000-0000510C0000}"/>
    <cellStyle name="40% - Accent5 3 3 2 2 2" xfId="4598" xr:uid="{00000000-0005-0000-0000-0000520C0000}"/>
    <cellStyle name="40% - Accent5 3 3 2 2 2 2" xfId="4599" xr:uid="{00000000-0005-0000-0000-0000530C0000}"/>
    <cellStyle name="40% - Accent5 3 3 2 2 3" xfId="4600" xr:uid="{00000000-0005-0000-0000-0000540C0000}"/>
    <cellStyle name="40% - Accent5 3 3 2 3" xfId="4601" xr:uid="{00000000-0005-0000-0000-0000550C0000}"/>
    <cellStyle name="40% - Accent5 3 3 2 3 2" xfId="4602" xr:uid="{00000000-0005-0000-0000-0000560C0000}"/>
    <cellStyle name="40% - Accent5 3 3 2 4" xfId="4603" xr:uid="{00000000-0005-0000-0000-0000570C0000}"/>
    <cellStyle name="40% - Accent5 3 3 3" xfId="4604" xr:uid="{00000000-0005-0000-0000-0000580C0000}"/>
    <cellStyle name="40% - Accent5 3 3 3 2" xfId="4605" xr:uid="{00000000-0005-0000-0000-0000590C0000}"/>
    <cellStyle name="40% - Accent5 3 3 3 2 2" xfId="4606" xr:uid="{00000000-0005-0000-0000-00005A0C0000}"/>
    <cellStyle name="40% - Accent5 3 3 3 3" xfId="4607" xr:uid="{00000000-0005-0000-0000-00005B0C0000}"/>
    <cellStyle name="40% - Accent5 3 3 4" xfId="4608" xr:uid="{00000000-0005-0000-0000-00005C0C0000}"/>
    <cellStyle name="40% - Accent5 3 3 4 2" xfId="4609" xr:uid="{00000000-0005-0000-0000-00005D0C0000}"/>
    <cellStyle name="40% - Accent5 3 3 5" xfId="4610" xr:uid="{00000000-0005-0000-0000-00005E0C0000}"/>
    <cellStyle name="40% - Accent5 3 3 6" xfId="4611" xr:uid="{00000000-0005-0000-0000-00005F0C0000}"/>
    <cellStyle name="40% - Accent5 3 4" xfId="4612" xr:uid="{00000000-0005-0000-0000-0000600C0000}"/>
    <cellStyle name="40% - Accent5 3 4 2" xfId="4613" xr:uid="{00000000-0005-0000-0000-0000610C0000}"/>
    <cellStyle name="40% - Accent5 3 4 2 2" xfId="4614" xr:uid="{00000000-0005-0000-0000-0000620C0000}"/>
    <cellStyle name="40% - Accent5 3 4 2 2 2" xfId="4615" xr:uid="{00000000-0005-0000-0000-0000630C0000}"/>
    <cellStyle name="40% - Accent5 3 4 2 3" xfId="4616" xr:uid="{00000000-0005-0000-0000-0000640C0000}"/>
    <cellStyle name="40% - Accent5 3 4 3" xfId="4617" xr:uid="{00000000-0005-0000-0000-0000650C0000}"/>
    <cellStyle name="40% - Accent5 3 4 3 2" xfId="4618" xr:uid="{00000000-0005-0000-0000-0000660C0000}"/>
    <cellStyle name="40% - Accent5 3 4 4" xfId="4619" xr:uid="{00000000-0005-0000-0000-0000670C0000}"/>
    <cellStyle name="40% - Accent5 3 4 5" xfId="4620" xr:uid="{00000000-0005-0000-0000-0000680C0000}"/>
    <cellStyle name="40% - Accent5 3 5" xfId="4621" xr:uid="{00000000-0005-0000-0000-0000690C0000}"/>
    <cellStyle name="40% - Accent5 3 5 2" xfId="4622" xr:uid="{00000000-0005-0000-0000-00006A0C0000}"/>
    <cellStyle name="40% - Accent5 3 5 2 2" xfId="4623" xr:uid="{00000000-0005-0000-0000-00006B0C0000}"/>
    <cellStyle name="40% - Accent5 3 5 3" xfId="4624" xr:uid="{00000000-0005-0000-0000-00006C0C0000}"/>
    <cellStyle name="40% - Accent5 3 6" xfId="4625" xr:uid="{00000000-0005-0000-0000-00006D0C0000}"/>
    <cellStyle name="40% - Accent5 3 6 2" xfId="4626" xr:uid="{00000000-0005-0000-0000-00006E0C0000}"/>
    <cellStyle name="40% - Accent5 3 7" xfId="4627" xr:uid="{00000000-0005-0000-0000-00006F0C0000}"/>
    <cellStyle name="40% - Accent5 3 8" xfId="4628" xr:uid="{00000000-0005-0000-0000-0000700C0000}"/>
    <cellStyle name="40% - Accent5 3 9" xfId="4629" xr:uid="{00000000-0005-0000-0000-0000710C0000}"/>
    <cellStyle name="40% - Accent5 30" xfId="684" xr:uid="{00000000-0005-0000-0000-0000720C0000}"/>
    <cellStyle name="40% - Accent5 31" xfId="685" xr:uid="{00000000-0005-0000-0000-0000730C0000}"/>
    <cellStyle name="40% - Accent5 32" xfId="686" xr:uid="{00000000-0005-0000-0000-0000740C0000}"/>
    <cellStyle name="40% - Accent5 33" xfId="687" xr:uid="{00000000-0005-0000-0000-0000750C0000}"/>
    <cellStyle name="40% - Accent5 34" xfId="688" xr:uid="{00000000-0005-0000-0000-0000760C0000}"/>
    <cellStyle name="40% - Accent5 35" xfId="689" xr:uid="{00000000-0005-0000-0000-0000770C0000}"/>
    <cellStyle name="40% - Accent5 4" xfId="690" xr:uid="{00000000-0005-0000-0000-0000780C0000}"/>
    <cellStyle name="40% - Accent5 4 2" xfId="4630" xr:uid="{00000000-0005-0000-0000-0000790C0000}"/>
    <cellStyle name="40% - Accent5 4 2 2" xfId="4631" xr:uid="{00000000-0005-0000-0000-00007A0C0000}"/>
    <cellStyle name="40% - Accent5 4 2 2 2" xfId="4632" xr:uid="{00000000-0005-0000-0000-00007B0C0000}"/>
    <cellStyle name="40% - Accent5 4 2 2 2 2" xfId="4633" xr:uid="{00000000-0005-0000-0000-00007C0C0000}"/>
    <cellStyle name="40% - Accent5 4 2 2 2 2 2" xfId="4634" xr:uid="{00000000-0005-0000-0000-00007D0C0000}"/>
    <cellStyle name="40% - Accent5 4 2 2 2 3" xfId="4635" xr:uid="{00000000-0005-0000-0000-00007E0C0000}"/>
    <cellStyle name="40% - Accent5 4 2 2 3" xfId="4636" xr:uid="{00000000-0005-0000-0000-00007F0C0000}"/>
    <cellStyle name="40% - Accent5 4 2 2 3 2" xfId="4637" xr:uid="{00000000-0005-0000-0000-0000800C0000}"/>
    <cellStyle name="40% - Accent5 4 2 2 4" xfId="4638" xr:uid="{00000000-0005-0000-0000-0000810C0000}"/>
    <cellStyle name="40% - Accent5 4 2 3" xfId="4639" xr:uid="{00000000-0005-0000-0000-0000820C0000}"/>
    <cellStyle name="40% - Accent5 4 2 3 2" xfId="4640" xr:uid="{00000000-0005-0000-0000-0000830C0000}"/>
    <cellStyle name="40% - Accent5 4 2 3 2 2" xfId="4641" xr:uid="{00000000-0005-0000-0000-0000840C0000}"/>
    <cellStyle name="40% - Accent5 4 2 3 3" xfId="4642" xr:uid="{00000000-0005-0000-0000-0000850C0000}"/>
    <cellStyle name="40% - Accent5 4 2 4" xfId="4643" xr:uid="{00000000-0005-0000-0000-0000860C0000}"/>
    <cellStyle name="40% - Accent5 4 2 4 2" xfId="4644" xr:uid="{00000000-0005-0000-0000-0000870C0000}"/>
    <cellStyle name="40% - Accent5 4 2 5" xfId="4645" xr:uid="{00000000-0005-0000-0000-0000880C0000}"/>
    <cellStyle name="40% - Accent5 4 2 6" xfId="4646" xr:uid="{00000000-0005-0000-0000-0000890C0000}"/>
    <cellStyle name="40% - Accent5 4 3" xfId="4647" xr:uid="{00000000-0005-0000-0000-00008A0C0000}"/>
    <cellStyle name="40% - Accent5 4 3 2" xfId="4648" xr:uid="{00000000-0005-0000-0000-00008B0C0000}"/>
    <cellStyle name="40% - Accent5 4 3 2 2" xfId="4649" xr:uid="{00000000-0005-0000-0000-00008C0C0000}"/>
    <cellStyle name="40% - Accent5 4 3 2 2 2" xfId="4650" xr:uid="{00000000-0005-0000-0000-00008D0C0000}"/>
    <cellStyle name="40% - Accent5 4 3 2 3" xfId="4651" xr:uid="{00000000-0005-0000-0000-00008E0C0000}"/>
    <cellStyle name="40% - Accent5 4 3 3" xfId="4652" xr:uid="{00000000-0005-0000-0000-00008F0C0000}"/>
    <cellStyle name="40% - Accent5 4 3 3 2" xfId="4653" xr:uid="{00000000-0005-0000-0000-0000900C0000}"/>
    <cellStyle name="40% - Accent5 4 3 4" xfId="4654" xr:uid="{00000000-0005-0000-0000-0000910C0000}"/>
    <cellStyle name="40% - Accent5 4 3 5" xfId="4655" xr:uid="{00000000-0005-0000-0000-0000920C0000}"/>
    <cellStyle name="40% - Accent5 4 4" xfId="4656" xr:uid="{00000000-0005-0000-0000-0000930C0000}"/>
    <cellStyle name="40% - Accent5 4 4 2" xfId="4657" xr:uid="{00000000-0005-0000-0000-0000940C0000}"/>
    <cellStyle name="40% - Accent5 4 4 2 2" xfId="4658" xr:uid="{00000000-0005-0000-0000-0000950C0000}"/>
    <cellStyle name="40% - Accent5 4 4 3" xfId="4659" xr:uid="{00000000-0005-0000-0000-0000960C0000}"/>
    <cellStyle name="40% - Accent5 4 5" xfId="4660" xr:uid="{00000000-0005-0000-0000-0000970C0000}"/>
    <cellStyle name="40% - Accent5 4 5 2" xfId="4661" xr:uid="{00000000-0005-0000-0000-0000980C0000}"/>
    <cellStyle name="40% - Accent5 4 6" xfId="4662" xr:uid="{00000000-0005-0000-0000-0000990C0000}"/>
    <cellStyle name="40% - Accent5 4 7" xfId="4663" xr:uid="{00000000-0005-0000-0000-00009A0C0000}"/>
    <cellStyle name="40% - Accent5 5" xfId="691" xr:uid="{00000000-0005-0000-0000-00009B0C0000}"/>
    <cellStyle name="40% - Accent5 5 2" xfId="4664" xr:uid="{00000000-0005-0000-0000-00009C0C0000}"/>
    <cellStyle name="40% - Accent5 5 2 2" xfId="4665" xr:uid="{00000000-0005-0000-0000-00009D0C0000}"/>
    <cellStyle name="40% - Accent5 5 2 2 2" xfId="4666" xr:uid="{00000000-0005-0000-0000-00009E0C0000}"/>
    <cellStyle name="40% - Accent5 5 2 2 2 2" xfId="4667" xr:uid="{00000000-0005-0000-0000-00009F0C0000}"/>
    <cellStyle name="40% - Accent5 5 2 2 3" xfId="4668" xr:uid="{00000000-0005-0000-0000-0000A00C0000}"/>
    <cellStyle name="40% - Accent5 5 2 3" xfId="4669" xr:uid="{00000000-0005-0000-0000-0000A10C0000}"/>
    <cellStyle name="40% - Accent5 5 2 3 2" xfId="4670" xr:uid="{00000000-0005-0000-0000-0000A20C0000}"/>
    <cellStyle name="40% - Accent5 5 2 4" xfId="4671" xr:uid="{00000000-0005-0000-0000-0000A30C0000}"/>
    <cellStyle name="40% - Accent5 5 2 5" xfId="4672" xr:uid="{00000000-0005-0000-0000-0000A40C0000}"/>
    <cellStyle name="40% - Accent5 5 3" xfId="4673" xr:uid="{00000000-0005-0000-0000-0000A50C0000}"/>
    <cellStyle name="40% - Accent5 5 3 2" xfId="4674" xr:uid="{00000000-0005-0000-0000-0000A60C0000}"/>
    <cellStyle name="40% - Accent5 5 3 2 2" xfId="4675" xr:uid="{00000000-0005-0000-0000-0000A70C0000}"/>
    <cellStyle name="40% - Accent5 5 3 3" xfId="4676" xr:uid="{00000000-0005-0000-0000-0000A80C0000}"/>
    <cellStyle name="40% - Accent5 5 4" xfId="4677" xr:uid="{00000000-0005-0000-0000-0000A90C0000}"/>
    <cellStyle name="40% - Accent5 5 4 2" xfId="4678" xr:uid="{00000000-0005-0000-0000-0000AA0C0000}"/>
    <cellStyle name="40% - Accent5 5 5" xfId="4679" xr:uid="{00000000-0005-0000-0000-0000AB0C0000}"/>
    <cellStyle name="40% - Accent5 5 6" xfId="4680" xr:uid="{00000000-0005-0000-0000-0000AC0C0000}"/>
    <cellStyle name="40% - Accent5 6" xfId="692" xr:uid="{00000000-0005-0000-0000-0000AD0C0000}"/>
    <cellStyle name="40% - Accent5 6 2" xfId="4681" xr:uid="{00000000-0005-0000-0000-0000AE0C0000}"/>
    <cellStyle name="40% - Accent5 6 2 2" xfId="4682" xr:uid="{00000000-0005-0000-0000-0000AF0C0000}"/>
    <cellStyle name="40% - Accent5 6 2 2 2" xfId="4683" xr:uid="{00000000-0005-0000-0000-0000B00C0000}"/>
    <cellStyle name="40% - Accent5 6 2 3" xfId="4684" xr:uid="{00000000-0005-0000-0000-0000B10C0000}"/>
    <cellStyle name="40% - Accent5 6 2 4" xfId="4685" xr:uid="{00000000-0005-0000-0000-0000B20C0000}"/>
    <cellStyle name="40% - Accent5 6 2 5" xfId="4686" xr:uid="{00000000-0005-0000-0000-0000B30C0000}"/>
    <cellStyle name="40% - Accent5 6 3" xfId="4687" xr:uid="{00000000-0005-0000-0000-0000B40C0000}"/>
    <cellStyle name="40% - Accent5 6 3 2" xfId="4688" xr:uid="{00000000-0005-0000-0000-0000B50C0000}"/>
    <cellStyle name="40% - Accent5 6 4" xfId="4689" xr:uid="{00000000-0005-0000-0000-0000B60C0000}"/>
    <cellStyle name="40% - Accent5 6 5" xfId="4690" xr:uid="{00000000-0005-0000-0000-0000B70C0000}"/>
    <cellStyle name="40% - Accent5 7" xfId="693" xr:uid="{00000000-0005-0000-0000-0000B80C0000}"/>
    <cellStyle name="40% - Accent5 7 2" xfId="4691" xr:uid="{00000000-0005-0000-0000-0000B90C0000}"/>
    <cellStyle name="40% - Accent5 7 2 2" xfId="4692" xr:uid="{00000000-0005-0000-0000-0000BA0C0000}"/>
    <cellStyle name="40% - Accent5 7 2 2 2" xfId="4693" xr:uid="{00000000-0005-0000-0000-0000BB0C0000}"/>
    <cellStyle name="40% - Accent5 7 2 3" xfId="4694" xr:uid="{00000000-0005-0000-0000-0000BC0C0000}"/>
    <cellStyle name="40% - Accent5 7 3" xfId="4695" xr:uid="{00000000-0005-0000-0000-0000BD0C0000}"/>
    <cellStyle name="40% - Accent5 7 3 2" xfId="4696" xr:uid="{00000000-0005-0000-0000-0000BE0C0000}"/>
    <cellStyle name="40% - Accent5 7 4" xfId="4697" xr:uid="{00000000-0005-0000-0000-0000BF0C0000}"/>
    <cellStyle name="40% - Accent5 7 5" xfId="4698" xr:uid="{00000000-0005-0000-0000-0000C00C0000}"/>
    <cellStyle name="40% - Accent5 8" xfId="694" xr:uid="{00000000-0005-0000-0000-0000C10C0000}"/>
    <cellStyle name="40% - Accent5 8 2" xfId="4699" xr:uid="{00000000-0005-0000-0000-0000C20C0000}"/>
    <cellStyle name="40% - Accent5 8 2 2" xfId="4700" xr:uid="{00000000-0005-0000-0000-0000C30C0000}"/>
    <cellStyle name="40% - Accent5 8 2 2 2" xfId="4701" xr:uid="{00000000-0005-0000-0000-0000C40C0000}"/>
    <cellStyle name="40% - Accent5 8 2 3" xfId="4702" xr:uid="{00000000-0005-0000-0000-0000C50C0000}"/>
    <cellStyle name="40% - Accent5 8 3" xfId="4703" xr:uid="{00000000-0005-0000-0000-0000C60C0000}"/>
    <cellStyle name="40% - Accent5 8 3 2" xfId="4704" xr:uid="{00000000-0005-0000-0000-0000C70C0000}"/>
    <cellStyle name="40% - Accent5 8 4" xfId="4705" xr:uid="{00000000-0005-0000-0000-0000C80C0000}"/>
    <cellStyle name="40% - Accent5 8 5" xfId="4706" xr:uid="{00000000-0005-0000-0000-0000C90C0000}"/>
    <cellStyle name="40% - Accent5 9" xfId="695" xr:uid="{00000000-0005-0000-0000-0000CA0C0000}"/>
    <cellStyle name="40% - Accent5 9 2" xfId="4707" xr:uid="{00000000-0005-0000-0000-0000CB0C0000}"/>
    <cellStyle name="40% - Accent5 9 2 2" xfId="4708" xr:uid="{00000000-0005-0000-0000-0000CC0C0000}"/>
    <cellStyle name="40% - Accent5 9 3" xfId="4709" xr:uid="{00000000-0005-0000-0000-0000CD0C0000}"/>
    <cellStyle name="40% - Accent5 9 4" xfId="4710" xr:uid="{00000000-0005-0000-0000-0000CE0C0000}"/>
    <cellStyle name="40% - Accent6 10" xfId="696" xr:uid="{00000000-0005-0000-0000-0000CF0C0000}"/>
    <cellStyle name="40% - Accent6 10 2" xfId="4711" xr:uid="{00000000-0005-0000-0000-0000D00C0000}"/>
    <cellStyle name="40% - Accent6 10 2 2" xfId="4712" xr:uid="{00000000-0005-0000-0000-0000D10C0000}"/>
    <cellStyle name="40% - Accent6 10 3" xfId="4713" xr:uid="{00000000-0005-0000-0000-0000D20C0000}"/>
    <cellStyle name="40% - Accent6 10 4" xfId="4714" xr:uid="{00000000-0005-0000-0000-0000D30C0000}"/>
    <cellStyle name="40% - Accent6 11" xfId="697" xr:uid="{00000000-0005-0000-0000-0000D40C0000}"/>
    <cellStyle name="40% - Accent6 11 2" xfId="4715" xr:uid="{00000000-0005-0000-0000-0000D50C0000}"/>
    <cellStyle name="40% - Accent6 11 2 2" xfId="4716" xr:uid="{00000000-0005-0000-0000-0000D60C0000}"/>
    <cellStyle name="40% - Accent6 11 3" xfId="4717" xr:uid="{00000000-0005-0000-0000-0000D70C0000}"/>
    <cellStyle name="40% - Accent6 11 4" xfId="4718" xr:uid="{00000000-0005-0000-0000-0000D80C0000}"/>
    <cellStyle name="40% - Accent6 12" xfId="698" xr:uid="{00000000-0005-0000-0000-0000D90C0000}"/>
    <cellStyle name="40% - Accent6 12 2" xfId="4719" xr:uid="{00000000-0005-0000-0000-0000DA0C0000}"/>
    <cellStyle name="40% - Accent6 12 3" xfId="4720" xr:uid="{00000000-0005-0000-0000-0000DB0C0000}"/>
    <cellStyle name="40% - Accent6 13" xfId="699" xr:uid="{00000000-0005-0000-0000-0000DC0C0000}"/>
    <cellStyle name="40% - Accent6 13 2" xfId="4721" xr:uid="{00000000-0005-0000-0000-0000DD0C0000}"/>
    <cellStyle name="40% - Accent6 14" xfId="700" xr:uid="{00000000-0005-0000-0000-0000DE0C0000}"/>
    <cellStyle name="40% - Accent6 15" xfId="701" xr:uid="{00000000-0005-0000-0000-0000DF0C0000}"/>
    <cellStyle name="40% - Accent6 15 2" xfId="702" xr:uid="{00000000-0005-0000-0000-0000E00C0000}"/>
    <cellStyle name="40% - Accent6 15 3" xfId="703" xr:uid="{00000000-0005-0000-0000-0000E10C0000}"/>
    <cellStyle name="40% - Accent6 15 4" xfId="704" xr:uid="{00000000-0005-0000-0000-0000E20C0000}"/>
    <cellStyle name="40% - Accent6 15 5" xfId="705" xr:uid="{00000000-0005-0000-0000-0000E30C0000}"/>
    <cellStyle name="40% - Accent6 16" xfId="706" xr:uid="{00000000-0005-0000-0000-0000E40C0000}"/>
    <cellStyle name="40% - Accent6 16 2" xfId="707" xr:uid="{00000000-0005-0000-0000-0000E50C0000}"/>
    <cellStyle name="40% - Accent6 16 3" xfId="708" xr:uid="{00000000-0005-0000-0000-0000E60C0000}"/>
    <cellStyle name="40% - Accent6 16 4" xfId="709" xr:uid="{00000000-0005-0000-0000-0000E70C0000}"/>
    <cellStyle name="40% - Accent6 16 5" xfId="710" xr:uid="{00000000-0005-0000-0000-0000E80C0000}"/>
    <cellStyle name="40% - Accent6 17" xfId="711" xr:uid="{00000000-0005-0000-0000-0000E90C0000}"/>
    <cellStyle name="40% - Accent6 17 2" xfId="712" xr:uid="{00000000-0005-0000-0000-0000EA0C0000}"/>
    <cellStyle name="40% - Accent6 17 3" xfId="713" xr:uid="{00000000-0005-0000-0000-0000EB0C0000}"/>
    <cellStyle name="40% - Accent6 17 4" xfId="714" xr:uid="{00000000-0005-0000-0000-0000EC0C0000}"/>
    <cellStyle name="40% - Accent6 17 5" xfId="715" xr:uid="{00000000-0005-0000-0000-0000ED0C0000}"/>
    <cellStyle name="40% - Accent6 18" xfId="716" xr:uid="{00000000-0005-0000-0000-0000EE0C0000}"/>
    <cellStyle name="40% - Accent6 19" xfId="717" xr:uid="{00000000-0005-0000-0000-0000EF0C0000}"/>
    <cellStyle name="40% - Accent6 2" xfId="718" xr:uid="{00000000-0005-0000-0000-0000F00C0000}"/>
    <cellStyle name="40% - Accent6 2 2" xfId="719" xr:uid="{00000000-0005-0000-0000-0000F10C0000}"/>
    <cellStyle name="40% - Accent6 2 2 2" xfId="720" xr:uid="{00000000-0005-0000-0000-0000F20C0000}"/>
    <cellStyle name="40% - Accent6 2 2 2 2" xfId="721" xr:uid="{00000000-0005-0000-0000-0000F30C0000}"/>
    <cellStyle name="40% - Accent6 2 2 2 2 2" xfId="4722" xr:uid="{00000000-0005-0000-0000-0000F40C0000}"/>
    <cellStyle name="40% - Accent6 2 2 2 2 2 2" xfId="4723" xr:uid="{00000000-0005-0000-0000-0000F50C0000}"/>
    <cellStyle name="40% - Accent6 2 2 2 2 2 2 2" xfId="4724" xr:uid="{00000000-0005-0000-0000-0000F60C0000}"/>
    <cellStyle name="40% - Accent6 2 2 2 2 2 3" xfId="4725" xr:uid="{00000000-0005-0000-0000-0000F70C0000}"/>
    <cellStyle name="40% - Accent6 2 2 2 2 3" xfId="4726" xr:uid="{00000000-0005-0000-0000-0000F80C0000}"/>
    <cellStyle name="40% - Accent6 2 2 2 2 3 2" xfId="4727" xr:uid="{00000000-0005-0000-0000-0000F90C0000}"/>
    <cellStyle name="40% - Accent6 2 2 2 2 4" xfId="4728" xr:uid="{00000000-0005-0000-0000-0000FA0C0000}"/>
    <cellStyle name="40% - Accent6 2 2 2 2 5" xfId="4729" xr:uid="{00000000-0005-0000-0000-0000FB0C0000}"/>
    <cellStyle name="40% - Accent6 2 2 2 3" xfId="722" xr:uid="{00000000-0005-0000-0000-0000FC0C0000}"/>
    <cellStyle name="40% - Accent6 2 2 2 3 2" xfId="4730" xr:uid="{00000000-0005-0000-0000-0000FD0C0000}"/>
    <cellStyle name="40% - Accent6 2 2 2 3 2 2" xfId="4731" xr:uid="{00000000-0005-0000-0000-0000FE0C0000}"/>
    <cellStyle name="40% - Accent6 2 2 2 3 3" xfId="4732" xr:uid="{00000000-0005-0000-0000-0000FF0C0000}"/>
    <cellStyle name="40% - Accent6 2 2 2 4" xfId="723" xr:uid="{00000000-0005-0000-0000-0000000D0000}"/>
    <cellStyle name="40% - Accent6 2 2 2 4 2" xfId="4733" xr:uid="{00000000-0005-0000-0000-0000010D0000}"/>
    <cellStyle name="40% - Accent6 2 2 2 5" xfId="724" xr:uid="{00000000-0005-0000-0000-0000020D0000}"/>
    <cellStyle name="40% - Accent6 2 2 2 6" xfId="4734" xr:uid="{00000000-0005-0000-0000-0000030D0000}"/>
    <cellStyle name="40% - Accent6 2 2 3" xfId="725" xr:uid="{00000000-0005-0000-0000-0000040D0000}"/>
    <cellStyle name="40% - Accent6 2 2 3 2" xfId="4735" xr:uid="{00000000-0005-0000-0000-0000050D0000}"/>
    <cellStyle name="40% - Accent6 2 2 3 2 2" xfId="4736" xr:uid="{00000000-0005-0000-0000-0000060D0000}"/>
    <cellStyle name="40% - Accent6 2 2 3 2 2 2" xfId="4737" xr:uid="{00000000-0005-0000-0000-0000070D0000}"/>
    <cellStyle name="40% - Accent6 2 2 3 2 3" xfId="4738" xr:uid="{00000000-0005-0000-0000-0000080D0000}"/>
    <cellStyle name="40% - Accent6 2 2 3 3" xfId="4739" xr:uid="{00000000-0005-0000-0000-0000090D0000}"/>
    <cellStyle name="40% - Accent6 2 2 3 3 2" xfId="4740" xr:uid="{00000000-0005-0000-0000-00000A0D0000}"/>
    <cellStyle name="40% - Accent6 2 2 3 4" xfId="4741" xr:uid="{00000000-0005-0000-0000-00000B0D0000}"/>
    <cellStyle name="40% - Accent6 2 2 3 5" xfId="4742" xr:uid="{00000000-0005-0000-0000-00000C0D0000}"/>
    <cellStyle name="40% - Accent6 2 2 4" xfId="726" xr:uid="{00000000-0005-0000-0000-00000D0D0000}"/>
    <cellStyle name="40% - Accent6 2 2 4 2" xfId="4743" xr:uid="{00000000-0005-0000-0000-00000E0D0000}"/>
    <cellStyle name="40% - Accent6 2 2 4 2 2" xfId="4744" xr:uid="{00000000-0005-0000-0000-00000F0D0000}"/>
    <cellStyle name="40% - Accent6 2 2 4 3" xfId="4745" xr:uid="{00000000-0005-0000-0000-0000100D0000}"/>
    <cellStyle name="40% - Accent6 2 2 5" xfId="727" xr:uid="{00000000-0005-0000-0000-0000110D0000}"/>
    <cellStyle name="40% - Accent6 2 2 5 2" xfId="4746" xr:uid="{00000000-0005-0000-0000-0000120D0000}"/>
    <cellStyle name="40% - Accent6 2 2 6" xfId="4747" xr:uid="{00000000-0005-0000-0000-0000130D0000}"/>
    <cellStyle name="40% - Accent6 2 2 7" xfId="4748" xr:uid="{00000000-0005-0000-0000-0000140D0000}"/>
    <cellStyle name="40% - Accent6 2 3" xfId="728" xr:uid="{00000000-0005-0000-0000-0000150D0000}"/>
    <cellStyle name="40% - Accent6 2 3 2" xfId="4749" xr:uid="{00000000-0005-0000-0000-0000160D0000}"/>
    <cellStyle name="40% - Accent6 2 3 2 2" xfId="4750" xr:uid="{00000000-0005-0000-0000-0000170D0000}"/>
    <cellStyle name="40% - Accent6 2 3 2 2 2" xfId="4751" xr:uid="{00000000-0005-0000-0000-0000180D0000}"/>
    <cellStyle name="40% - Accent6 2 3 2 2 2 2" xfId="4752" xr:uid="{00000000-0005-0000-0000-0000190D0000}"/>
    <cellStyle name="40% - Accent6 2 3 2 2 3" xfId="4753" xr:uid="{00000000-0005-0000-0000-00001A0D0000}"/>
    <cellStyle name="40% - Accent6 2 3 2 3" xfId="4754" xr:uid="{00000000-0005-0000-0000-00001B0D0000}"/>
    <cellStyle name="40% - Accent6 2 3 2 3 2" xfId="4755" xr:uid="{00000000-0005-0000-0000-00001C0D0000}"/>
    <cellStyle name="40% - Accent6 2 3 2 4" xfId="4756" xr:uid="{00000000-0005-0000-0000-00001D0D0000}"/>
    <cellStyle name="40% - Accent6 2 3 3" xfId="4757" xr:uid="{00000000-0005-0000-0000-00001E0D0000}"/>
    <cellStyle name="40% - Accent6 2 3 3 2" xfId="4758" xr:uid="{00000000-0005-0000-0000-00001F0D0000}"/>
    <cellStyle name="40% - Accent6 2 3 3 2 2" xfId="4759" xr:uid="{00000000-0005-0000-0000-0000200D0000}"/>
    <cellStyle name="40% - Accent6 2 3 3 3" xfId="4760" xr:uid="{00000000-0005-0000-0000-0000210D0000}"/>
    <cellStyle name="40% - Accent6 2 3 4" xfId="4761" xr:uid="{00000000-0005-0000-0000-0000220D0000}"/>
    <cellStyle name="40% - Accent6 2 3 4 2" xfId="4762" xr:uid="{00000000-0005-0000-0000-0000230D0000}"/>
    <cellStyle name="40% - Accent6 2 3 5" xfId="4763" xr:uid="{00000000-0005-0000-0000-0000240D0000}"/>
    <cellStyle name="40% - Accent6 2 3 6" xfId="4764" xr:uid="{00000000-0005-0000-0000-0000250D0000}"/>
    <cellStyle name="40% - Accent6 2 4" xfId="729" xr:uid="{00000000-0005-0000-0000-0000260D0000}"/>
    <cellStyle name="40% - Accent6 2 4 2" xfId="4765" xr:uid="{00000000-0005-0000-0000-0000270D0000}"/>
    <cellStyle name="40% - Accent6 2 4 2 2" xfId="4766" xr:uid="{00000000-0005-0000-0000-0000280D0000}"/>
    <cellStyle name="40% - Accent6 2 4 2 2 2" xfId="4767" xr:uid="{00000000-0005-0000-0000-0000290D0000}"/>
    <cellStyle name="40% - Accent6 2 4 2 3" xfId="4768" xr:uid="{00000000-0005-0000-0000-00002A0D0000}"/>
    <cellStyle name="40% - Accent6 2 4 3" xfId="4769" xr:uid="{00000000-0005-0000-0000-00002B0D0000}"/>
    <cellStyle name="40% - Accent6 2 4 3 2" xfId="4770" xr:uid="{00000000-0005-0000-0000-00002C0D0000}"/>
    <cellStyle name="40% - Accent6 2 4 4" xfId="4771" xr:uid="{00000000-0005-0000-0000-00002D0D0000}"/>
    <cellStyle name="40% - Accent6 2 4 5" xfId="4772" xr:uid="{00000000-0005-0000-0000-00002E0D0000}"/>
    <cellStyle name="40% - Accent6 2 5" xfId="730" xr:uid="{00000000-0005-0000-0000-00002F0D0000}"/>
    <cellStyle name="40% - Accent6 2 5 2" xfId="4773" xr:uid="{00000000-0005-0000-0000-0000300D0000}"/>
    <cellStyle name="40% - Accent6 2 5 2 2" xfId="4774" xr:uid="{00000000-0005-0000-0000-0000310D0000}"/>
    <cellStyle name="40% - Accent6 2 5 3" xfId="4775" xr:uid="{00000000-0005-0000-0000-0000320D0000}"/>
    <cellStyle name="40% - Accent6 2 5 4" xfId="4776" xr:uid="{00000000-0005-0000-0000-0000330D0000}"/>
    <cellStyle name="40% - Accent6 2 6" xfId="731" xr:uid="{00000000-0005-0000-0000-0000340D0000}"/>
    <cellStyle name="40% - Accent6 2 6 2" xfId="4777" xr:uid="{00000000-0005-0000-0000-0000350D0000}"/>
    <cellStyle name="40% - Accent6 2 6 3" xfId="4778" xr:uid="{00000000-0005-0000-0000-0000360D0000}"/>
    <cellStyle name="40% - Accent6 2 7" xfId="732" xr:uid="{00000000-0005-0000-0000-0000370D0000}"/>
    <cellStyle name="40% - Accent6 2 8" xfId="733" xr:uid="{00000000-0005-0000-0000-0000380D0000}"/>
    <cellStyle name="40% - Accent6 2 9" xfId="734" xr:uid="{00000000-0005-0000-0000-0000390D0000}"/>
    <cellStyle name="40% - Accent6 20" xfId="735" xr:uid="{00000000-0005-0000-0000-00003A0D0000}"/>
    <cellStyle name="40% - Accent6 21" xfId="736" xr:uid="{00000000-0005-0000-0000-00003B0D0000}"/>
    <cellStyle name="40% - Accent6 22" xfId="737" xr:uid="{00000000-0005-0000-0000-00003C0D0000}"/>
    <cellStyle name="40% - Accent6 23" xfId="738" xr:uid="{00000000-0005-0000-0000-00003D0D0000}"/>
    <cellStyle name="40% - Accent6 24" xfId="739" xr:uid="{00000000-0005-0000-0000-00003E0D0000}"/>
    <cellStyle name="40% - Accent6 25" xfId="740" xr:uid="{00000000-0005-0000-0000-00003F0D0000}"/>
    <cellStyle name="40% - Accent6 26" xfId="741" xr:uid="{00000000-0005-0000-0000-0000400D0000}"/>
    <cellStyle name="40% - Accent6 27" xfId="742" xr:uid="{00000000-0005-0000-0000-0000410D0000}"/>
    <cellStyle name="40% - Accent6 28" xfId="743" xr:uid="{00000000-0005-0000-0000-0000420D0000}"/>
    <cellStyle name="40% - Accent6 29" xfId="744" xr:uid="{00000000-0005-0000-0000-0000430D0000}"/>
    <cellStyle name="40% - Accent6 3" xfId="745" xr:uid="{00000000-0005-0000-0000-0000440D0000}"/>
    <cellStyle name="40% - Accent6 3 2" xfId="4779" xr:uid="{00000000-0005-0000-0000-0000450D0000}"/>
    <cellStyle name="40% - Accent6 3 2 2" xfId="4780" xr:uid="{00000000-0005-0000-0000-0000460D0000}"/>
    <cellStyle name="40% - Accent6 3 2 2 2" xfId="4781" xr:uid="{00000000-0005-0000-0000-0000470D0000}"/>
    <cellStyle name="40% - Accent6 3 2 2 2 2" xfId="4782" xr:uid="{00000000-0005-0000-0000-0000480D0000}"/>
    <cellStyle name="40% - Accent6 3 2 2 2 2 2" xfId="4783" xr:uid="{00000000-0005-0000-0000-0000490D0000}"/>
    <cellStyle name="40% - Accent6 3 2 2 2 2 2 2" xfId="4784" xr:uid="{00000000-0005-0000-0000-00004A0D0000}"/>
    <cellStyle name="40% - Accent6 3 2 2 2 2 3" xfId="4785" xr:uid="{00000000-0005-0000-0000-00004B0D0000}"/>
    <cellStyle name="40% - Accent6 3 2 2 2 3" xfId="4786" xr:uid="{00000000-0005-0000-0000-00004C0D0000}"/>
    <cellStyle name="40% - Accent6 3 2 2 2 3 2" xfId="4787" xr:uid="{00000000-0005-0000-0000-00004D0D0000}"/>
    <cellStyle name="40% - Accent6 3 2 2 2 4" xfId="4788" xr:uid="{00000000-0005-0000-0000-00004E0D0000}"/>
    <cellStyle name="40% - Accent6 3 2 2 3" xfId="4789" xr:uid="{00000000-0005-0000-0000-00004F0D0000}"/>
    <cellStyle name="40% - Accent6 3 2 2 3 2" xfId="4790" xr:uid="{00000000-0005-0000-0000-0000500D0000}"/>
    <cellStyle name="40% - Accent6 3 2 2 3 2 2" xfId="4791" xr:uid="{00000000-0005-0000-0000-0000510D0000}"/>
    <cellStyle name="40% - Accent6 3 2 2 3 3" xfId="4792" xr:uid="{00000000-0005-0000-0000-0000520D0000}"/>
    <cellStyle name="40% - Accent6 3 2 2 4" xfId="4793" xr:uid="{00000000-0005-0000-0000-0000530D0000}"/>
    <cellStyle name="40% - Accent6 3 2 2 4 2" xfId="4794" xr:uid="{00000000-0005-0000-0000-0000540D0000}"/>
    <cellStyle name="40% - Accent6 3 2 2 5" xfId="4795" xr:uid="{00000000-0005-0000-0000-0000550D0000}"/>
    <cellStyle name="40% - Accent6 3 2 2 6" xfId="4796" xr:uid="{00000000-0005-0000-0000-0000560D0000}"/>
    <cellStyle name="40% - Accent6 3 2 3" xfId="4797" xr:uid="{00000000-0005-0000-0000-0000570D0000}"/>
    <cellStyle name="40% - Accent6 3 2 3 2" xfId="4798" xr:uid="{00000000-0005-0000-0000-0000580D0000}"/>
    <cellStyle name="40% - Accent6 3 2 3 2 2" xfId="4799" xr:uid="{00000000-0005-0000-0000-0000590D0000}"/>
    <cellStyle name="40% - Accent6 3 2 3 2 2 2" xfId="4800" xr:uid="{00000000-0005-0000-0000-00005A0D0000}"/>
    <cellStyle name="40% - Accent6 3 2 3 2 3" xfId="4801" xr:uid="{00000000-0005-0000-0000-00005B0D0000}"/>
    <cellStyle name="40% - Accent6 3 2 3 3" xfId="4802" xr:uid="{00000000-0005-0000-0000-00005C0D0000}"/>
    <cellStyle name="40% - Accent6 3 2 3 3 2" xfId="4803" xr:uid="{00000000-0005-0000-0000-00005D0D0000}"/>
    <cellStyle name="40% - Accent6 3 2 3 4" xfId="4804" xr:uid="{00000000-0005-0000-0000-00005E0D0000}"/>
    <cellStyle name="40% - Accent6 3 2 4" xfId="4805" xr:uid="{00000000-0005-0000-0000-00005F0D0000}"/>
    <cellStyle name="40% - Accent6 3 2 4 2" xfId="4806" xr:uid="{00000000-0005-0000-0000-0000600D0000}"/>
    <cellStyle name="40% - Accent6 3 2 4 2 2" xfId="4807" xr:uid="{00000000-0005-0000-0000-0000610D0000}"/>
    <cellStyle name="40% - Accent6 3 2 4 3" xfId="4808" xr:uid="{00000000-0005-0000-0000-0000620D0000}"/>
    <cellStyle name="40% - Accent6 3 2 5" xfId="4809" xr:uid="{00000000-0005-0000-0000-0000630D0000}"/>
    <cellStyle name="40% - Accent6 3 2 5 2" xfId="4810" xr:uid="{00000000-0005-0000-0000-0000640D0000}"/>
    <cellStyle name="40% - Accent6 3 2 6" xfId="4811" xr:uid="{00000000-0005-0000-0000-0000650D0000}"/>
    <cellStyle name="40% - Accent6 3 2 7" xfId="4812" xr:uid="{00000000-0005-0000-0000-0000660D0000}"/>
    <cellStyle name="40% - Accent6 3 3" xfId="4813" xr:uid="{00000000-0005-0000-0000-0000670D0000}"/>
    <cellStyle name="40% - Accent6 3 3 2" xfId="4814" xr:uid="{00000000-0005-0000-0000-0000680D0000}"/>
    <cellStyle name="40% - Accent6 3 3 2 2" xfId="4815" xr:uid="{00000000-0005-0000-0000-0000690D0000}"/>
    <cellStyle name="40% - Accent6 3 3 2 2 2" xfId="4816" xr:uid="{00000000-0005-0000-0000-00006A0D0000}"/>
    <cellStyle name="40% - Accent6 3 3 2 2 2 2" xfId="4817" xr:uid="{00000000-0005-0000-0000-00006B0D0000}"/>
    <cellStyle name="40% - Accent6 3 3 2 2 3" xfId="4818" xr:uid="{00000000-0005-0000-0000-00006C0D0000}"/>
    <cellStyle name="40% - Accent6 3 3 2 3" xfId="4819" xr:uid="{00000000-0005-0000-0000-00006D0D0000}"/>
    <cellStyle name="40% - Accent6 3 3 2 3 2" xfId="4820" xr:uid="{00000000-0005-0000-0000-00006E0D0000}"/>
    <cellStyle name="40% - Accent6 3 3 2 4" xfId="4821" xr:uid="{00000000-0005-0000-0000-00006F0D0000}"/>
    <cellStyle name="40% - Accent6 3 3 3" xfId="4822" xr:uid="{00000000-0005-0000-0000-0000700D0000}"/>
    <cellStyle name="40% - Accent6 3 3 3 2" xfId="4823" xr:uid="{00000000-0005-0000-0000-0000710D0000}"/>
    <cellStyle name="40% - Accent6 3 3 3 2 2" xfId="4824" xr:uid="{00000000-0005-0000-0000-0000720D0000}"/>
    <cellStyle name="40% - Accent6 3 3 3 3" xfId="4825" xr:uid="{00000000-0005-0000-0000-0000730D0000}"/>
    <cellStyle name="40% - Accent6 3 3 4" xfId="4826" xr:uid="{00000000-0005-0000-0000-0000740D0000}"/>
    <cellStyle name="40% - Accent6 3 3 4 2" xfId="4827" xr:uid="{00000000-0005-0000-0000-0000750D0000}"/>
    <cellStyle name="40% - Accent6 3 3 5" xfId="4828" xr:uid="{00000000-0005-0000-0000-0000760D0000}"/>
    <cellStyle name="40% - Accent6 3 3 6" xfId="4829" xr:uid="{00000000-0005-0000-0000-0000770D0000}"/>
    <cellStyle name="40% - Accent6 3 4" xfId="4830" xr:uid="{00000000-0005-0000-0000-0000780D0000}"/>
    <cellStyle name="40% - Accent6 3 4 2" xfId="4831" xr:uid="{00000000-0005-0000-0000-0000790D0000}"/>
    <cellStyle name="40% - Accent6 3 4 2 2" xfId="4832" xr:uid="{00000000-0005-0000-0000-00007A0D0000}"/>
    <cellStyle name="40% - Accent6 3 4 2 2 2" xfId="4833" xr:uid="{00000000-0005-0000-0000-00007B0D0000}"/>
    <cellStyle name="40% - Accent6 3 4 2 3" xfId="4834" xr:uid="{00000000-0005-0000-0000-00007C0D0000}"/>
    <cellStyle name="40% - Accent6 3 4 3" xfId="4835" xr:uid="{00000000-0005-0000-0000-00007D0D0000}"/>
    <cellStyle name="40% - Accent6 3 4 3 2" xfId="4836" xr:uid="{00000000-0005-0000-0000-00007E0D0000}"/>
    <cellStyle name="40% - Accent6 3 4 4" xfId="4837" xr:uid="{00000000-0005-0000-0000-00007F0D0000}"/>
    <cellStyle name="40% - Accent6 3 4 5" xfId="4838" xr:uid="{00000000-0005-0000-0000-0000800D0000}"/>
    <cellStyle name="40% - Accent6 3 5" xfId="4839" xr:uid="{00000000-0005-0000-0000-0000810D0000}"/>
    <cellStyle name="40% - Accent6 3 5 2" xfId="4840" xr:uid="{00000000-0005-0000-0000-0000820D0000}"/>
    <cellStyle name="40% - Accent6 3 5 2 2" xfId="4841" xr:uid="{00000000-0005-0000-0000-0000830D0000}"/>
    <cellStyle name="40% - Accent6 3 5 3" xfId="4842" xr:uid="{00000000-0005-0000-0000-0000840D0000}"/>
    <cellStyle name="40% - Accent6 3 6" xfId="4843" xr:uid="{00000000-0005-0000-0000-0000850D0000}"/>
    <cellStyle name="40% - Accent6 3 6 2" xfId="4844" xr:uid="{00000000-0005-0000-0000-0000860D0000}"/>
    <cellStyle name="40% - Accent6 3 7" xfId="4845" xr:uid="{00000000-0005-0000-0000-0000870D0000}"/>
    <cellStyle name="40% - Accent6 3 8" xfId="4846" xr:uid="{00000000-0005-0000-0000-0000880D0000}"/>
    <cellStyle name="40% - Accent6 3 9" xfId="4847" xr:uid="{00000000-0005-0000-0000-0000890D0000}"/>
    <cellStyle name="40% - Accent6 30" xfId="746" xr:uid="{00000000-0005-0000-0000-00008A0D0000}"/>
    <cellStyle name="40% - Accent6 31" xfId="747" xr:uid="{00000000-0005-0000-0000-00008B0D0000}"/>
    <cellStyle name="40% - Accent6 32" xfId="748" xr:uid="{00000000-0005-0000-0000-00008C0D0000}"/>
    <cellStyle name="40% - Accent6 33" xfId="749" xr:uid="{00000000-0005-0000-0000-00008D0D0000}"/>
    <cellStyle name="40% - Accent6 34" xfId="750" xr:uid="{00000000-0005-0000-0000-00008E0D0000}"/>
    <cellStyle name="40% - Accent6 35" xfId="751" xr:uid="{00000000-0005-0000-0000-00008F0D0000}"/>
    <cellStyle name="40% - Accent6 4" xfId="752" xr:uid="{00000000-0005-0000-0000-0000900D0000}"/>
    <cellStyle name="40% - Accent6 4 2" xfId="4848" xr:uid="{00000000-0005-0000-0000-0000910D0000}"/>
    <cellStyle name="40% - Accent6 4 2 2" xfId="4849" xr:uid="{00000000-0005-0000-0000-0000920D0000}"/>
    <cellStyle name="40% - Accent6 4 2 2 2" xfId="4850" xr:uid="{00000000-0005-0000-0000-0000930D0000}"/>
    <cellStyle name="40% - Accent6 4 2 2 2 2" xfId="4851" xr:uid="{00000000-0005-0000-0000-0000940D0000}"/>
    <cellStyle name="40% - Accent6 4 2 2 2 2 2" xfId="4852" xr:uid="{00000000-0005-0000-0000-0000950D0000}"/>
    <cellStyle name="40% - Accent6 4 2 2 2 3" xfId="4853" xr:uid="{00000000-0005-0000-0000-0000960D0000}"/>
    <cellStyle name="40% - Accent6 4 2 2 3" xfId="4854" xr:uid="{00000000-0005-0000-0000-0000970D0000}"/>
    <cellStyle name="40% - Accent6 4 2 2 3 2" xfId="4855" xr:uid="{00000000-0005-0000-0000-0000980D0000}"/>
    <cellStyle name="40% - Accent6 4 2 2 4" xfId="4856" xr:uid="{00000000-0005-0000-0000-0000990D0000}"/>
    <cellStyle name="40% - Accent6 4 2 3" xfId="4857" xr:uid="{00000000-0005-0000-0000-00009A0D0000}"/>
    <cellStyle name="40% - Accent6 4 2 3 2" xfId="4858" xr:uid="{00000000-0005-0000-0000-00009B0D0000}"/>
    <cellStyle name="40% - Accent6 4 2 3 2 2" xfId="4859" xr:uid="{00000000-0005-0000-0000-00009C0D0000}"/>
    <cellStyle name="40% - Accent6 4 2 3 3" xfId="4860" xr:uid="{00000000-0005-0000-0000-00009D0D0000}"/>
    <cellStyle name="40% - Accent6 4 2 4" xfId="4861" xr:uid="{00000000-0005-0000-0000-00009E0D0000}"/>
    <cellStyle name="40% - Accent6 4 2 4 2" xfId="4862" xr:uid="{00000000-0005-0000-0000-00009F0D0000}"/>
    <cellStyle name="40% - Accent6 4 2 5" xfId="4863" xr:uid="{00000000-0005-0000-0000-0000A00D0000}"/>
    <cellStyle name="40% - Accent6 4 2 6" xfId="4864" xr:uid="{00000000-0005-0000-0000-0000A10D0000}"/>
    <cellStyle name="40% - Accent6 4 3" xfId="4865" xr:uid="{00000000-0005-0000-0000-0000A20D0000}"/>
    <cellStyle name="40% - Accent6 4 3 2" xfId="4866" xr:uid="{00000000-0005-0000-0000-0000A30D0000}"/>
    <cellStyle name="40% - Accent6 4 3 2 2" xfId="4867" xr:uid="{00000000-0005-0000-0000-0000A40D0000}"/>
    <cellStyle name="40% - Accent6 4 3 2 2 2" xfId="4868" xr:uid="{00000000-0005-0000-0000-0000A50D0000}"/>
    <cellStyle name="40% - Accent6 4 3 2 3" xfId="4869" xr:uid="{00000000-0005-0000-0000-0000A60D0000}"/>
    <cellStyle name="40% - Accent6 4 3 3" xfId="4870" xr:uid="{00000000-0005-0000-0000-0000A70D0000}"/>
    <cellStyle name="40% - Accent6 4 3 3 2" xfId="4871" xr:uid="{00000000-0005-0000-0000-0000A80D0000}"/>
    <cellStyle name="40% - Accent6 4 3 4" xfId="4872" xr:uid="{00000000-0005-0000-0000-0000A90D0000}"/>
    <cellStyle name="40% - Accent6 4 3 5" xfId="4873" xr:uid="{00000000-0005-0000-0000-0000AA0D0000}"/>
    <cellStyle name="40% - Accent6 4 4" xfId="4874" xr:uid="{00000000-0005-0000-0000-0000AB0D0000}"/>
    <cellStyle name="40% - Accent6 4 4 2" xfId="4875" xr:uid="{00000000-0005-0000-0000-0000AC0D0000}"/>
    <cellStyle name="40% - Accent6 4 4 2 2" xfId="4876" xr:uid="{00000000-0005-0000-0000-0000AD0D0000}"/>
    <cellStyle name="40% - Accent6 4 4 3" xfId="4877" xr:uid="{00000000-0005-0000-0000-0000AE0D0000}"/>
    <cellStyle name="40% - Accent6 4 5" xfId="4878" xr:uid="{00000000-0005-0000-0000-0000AF0D0000}"/>
    <cellStyle name="40% - Accent6 4 5 2" xfId="4879" xr:uid="{00000000-0005-0000-0000-0000B00D0000}"/>
    <cellStyle name="40% - Accent6 4 6" xfId="4880" xr:uid="{00000000-0005-0000-0000-0000B10D0000}"/>
    <cellStyle name="40% - Accent6 4 7" xfId="4881" xr:uid="{00000000-0005-0000-0000-0000B20D0000}"/>
    <cellStyle name="40% - Accent6 5" xfId="753" xr:uid="{00000000-0005-0000-0000-0000B30D0000}"/>
    <cellStyle name="40% - Accent6 5 2" xfId="4882" xr:uid="{00000000-0005-0000-0000-0000B40D0000}"/>
    <cellStyle name="40% - Accent6 5 2 2" xfId="4883" xr:uid="{00000000-0005-0000-0000-0000B50D0000}"/>
    <cellStyle name="40% - Accent6 5 2 2 2" xfId="4884" xr:uid="{00000000-0005-0000-0000-0000B60D0000}"/>
    <cellStyle name="40% - Accent6 5 2 2 2 2" xfId="4885" xr:uid="{00000000-0005-0000-0000-0000B70D0000}"/>
    <cellStyle name="40% - Accent6 5 2 2 3" xfId="4886" xr:uid="{00000000-0005-0000-0000-0000B80D0000}"/>
    <cellStyle name="40% - Accent6 5 2 3" xfId="4887" xr:uid="{00000000-0005-0000-0000-0000B90D0000}"/>
    <cellStyle name="40% - Accent6 5 2 3 2" xfId="4888" xr:uid="{00000000-0005-0000-0000-0000BA0D0000}"/>
    <cellStyle name="40% - Accent6 5 2 4" xfId="4889" xr:uid="{00000000-0005-0000-0000-0000BB0D0000}"/>
    <cellStyle name="40% - Accent6 5 2 5" xfId="4890" xr:uid="{00000000-0005-0000-0000-0000BC0D0000}"/>
    <cellStyle name="40% - Accent6 5 3" xfId="4891" xr:uid="{00000000-0005-0000-0000-0000BD0D0000}"/>
    <cellStyle name="40% - Accent6 5 3 2" xfId="4892" xr:uid="{00000000-0005-0000-0000-0000BE0D0000}"/>
    <cellStyle name="40% - Accent6 5 3 2 2" xfId="4893" xr:uid="{00000000-0005-0000-0000-0000BF0D0000}"/>
    <cellStyle name="40% - Accent6 5 3 3" xfId="4894" xr:uid="{00000000-0005-0000-0000-0000C00D0000}"/>
    <cellStyle name="40% - Accent6 5 4" xfId="4895" xr:uid="{00000000-0005-0000-0000-0000C10D0000}"/>
    <cellStyle name="40% - Accent6 5 4 2" xfId="4896" xr:uid="{00000000-0005-0000-0000-0000C20D0000}"/>
    <cellStyle name="40% - Accent6 5 5" xfId="4897" xr:uid="{00000000-0005-0000-0000-0000C30D0000}"/>
    <cellStyle name="40% - Accent6 5 6" xfId="4898" xr:uid="{00000000-0005-0000-0000-0000C40D0000}"/>
    <cellStyle name="40% - Accent6 6" xfId="754" xr:uid="{00000000-0005-0000-0000-0000C50D0000}"/>
    <cellStyle name="40% - Accent6 6 2" xfId="4899" xr:uid="{00000000-0005-0000-0000-0000C60D0000}"/>
    <cellStyle name="40% - Accent6 6 2 2" xfId="4900" xr:uid="{00000000-0005-0000-0000-0000C70D0000}"/>
    <cellStyle name="40% - Accent6 6 2 2 2" xfId="4901" xr:uid="{00000000-0005-0000-0000-0000C80D0000}"/>
    <cellStyle name="40% - Accent6 6 2 3" xfId="4902" xr:uid="{00000000-0005-0000-0000-0000C90D0000}"/>
    <cellStyle name="40% - Accent6 6 2 4" xfId="4903" xr:uid="{00000000-0005-0000-0000-0000CA0D0000}"/>
    <cellStyle name="40% - Accent6 6 2 5" xfId="4904" xr:uid="{00000000-0005-0000-0000-0000CB0D0000}"/>
    <cellStyle name="40% - Accent6 6 3" xfId="4905" xr:uid="{00000000-0005-0000-0000-0000CC0D0000}"/>
    <cellStyle name="40% - Accent6 6 3 2" xfId="4906" xr:uid="{00000000-0005-0000-0000-0000CD0D0000}"/>
    <cellStyle name="40% - Accent6 6 4" xfId="4907" xr:uid="{00000000-0005-0000-0000-0000CE0D0000}"/>
    <cellStyle name="40% - Accent6 6 5" xfId="4908" xr:uid="{00000000-0005-0000-0000-0000CF0D0000}"/>
    <cellStyle name="40% - Accent6 7" xfId="755" xr:uid="{00000000-0005-0000-0000-0000D00D0000}"/>
    <cellStyle name="40% - Accent6 7 2" xfId="4909" xr:uid="{00000000-0005-0000-0000-0000D10D0000}"/>
    <cellStyle name="40% - Accent6 7 2 2" xfId="4910" xr:uid="{00000000-0005-0000-0000-0000D20D0000}"/>
    <cellStyle name="40% - Accent6 7 2 2 2" xfId="4911" xr:uid="{00000000-0005-0000-0000-0000D30D0000}"/>
    <cellStyle name="40% - Accent6 7 2 3" xfId="4912" xr:uid="{00000000-0005-0000-0000-0000D40D0000}"/>
    <cellStyle name="40% - Accent6 7 3" xfId="4913" xr:uid="{00000000-0005-0000-0000-0000D50D0000}"/>
    <cellStyle name="40% - Accent6 7 3 2" xfId="4914" xr:uid="{00000000-0005-0000-0000-0000D60D0000}"/>
    <cellStyle name="40% - Accent6 7 4" xfId="4915" xr:uid="{00000000-0005-0000-0000-0000D70D0000}"/>
    <cellStyle name="40% - Accent6 7 5" xfId="4916" xr:uid="{00000000-0005-0000-0000-0000D80D0000}"/>
    <cellStyle name="40% - Accent6 8" xfId="756" xr:uid="{00000000-0005-0000-0000-0000D90D0000}"/>
    <cellStyle name="40% - Accent6 8 2" xfId="4917" xr:uid="{00000000-0005-0000-0000-0000DA0D0000}"/>
    <cellStyle name="40% - Accent6 8 2 2" xfId="4918" xr:uid="{00000000-0005-0000-0000-0000DB0D0000}"/>
    <cellStyle name="40% - Accent6 8 2 2 2" xfId="4919" xr:uid="{00000000-0005-0000-0000-0000DC0D0000}"/>
    <cellStyle name="40% - Accent6 8 2 3" xfId="4920" xr:uid="{00000000-0005-0000-0000-0000DD0D0000}"/>
    <cellStyle name="40% - Accent6 8 3" xfId="4921" xr:uid="{00000000-0005-0000-0000-0000DE0D0000}"/>
    <cellStyle name="40% - Accent6 8 3 2" xfId="4922" xr:uid="{00000000-0005-0000-0000-0000DF0D0000}"/>
    <cellStyle name="40% - Accent6 8 4" xfId="4923" xr:uid="{00000000-0005-0000-0000-0000E00D0000}"/>
    <cellStyle name="40% - Accent6 8 5" xfId="4924" xr:uid="{00000000-0005-0000-0000-0000E10D0000}"/>
    <cellStyle name="40% - Accent6 9" xfId="757" xr:uid="{00000000-0005-0000-0000-0000E20D0000}"/>
    <cellStyle name="40% - Accent6 9 2" xfId="4925" xr:uid="{00000000-0005-0000-0000-0000E30D0000}"/>
    <cellStyle name="40% - Accent6 9 2 2" xfId="4926" xr:uid="{00000000-0005-0000-0000-0000E40D0000}"/>
    <cellStyle name="40% - Accent6 9 3" xfId="4927" xr:uid="{00000000-0005-0000-0000-0000E50D0000}"/>
    <cellStyle name="40% - Accent6 9 4" xfId="4928" xr:uid="{00000000-0005-0000-0000-0000E60D0000}"/>
    <cellStyle name="60% - Accent1 10" xfId="758" xr:uid="{00000000-0005-0000-0000-0000E70D0000}"/>
    <cellStyle name="60% - Accent1 11" xfId="759" xr:uid="{00000000-0005-0000-0000-0000E80D0000}"/>
    <cellStyle name="60% - Accent1 12" xfId="760" xr:uid="{00000000-0005-0000-0000-0000E90D0000}"/>
    <cellStyle name="60% - Accent1 13" xfId="761" xr:uid="{00000000-0005-0000-0000-0000EA0D0000}"/>
    <cellStyle name="60% - Accent1 14" xfId="762" xr:uid="{00000000-0005-0000-0000-0000EB0D0000}"/>
    <cellStyle name="60% - Accent1 15" xfId="763" xr:uid="{00000000-0005-0000-0000-0000EC0D0000}"/>
    <cellStyle name="60% - Accent1 16" xfId="764" xr:uid="{00000000-0005-0000-0000-0000ED0D0000}"/>
    <cellStyle name="60% - Accent1 17" xfId="765" xr:uid="{00000000-0005-0000-0000-0000EE0D0000}"/>
    <cellStyle name="60% - Accent1 17 2" xfId="4929" xr:uid="{00000000-0005-0000-0000-0000EF0D0000}"/>
    <cellStyle name="60% - Accent1 18" xfId="766" xr:uid="{00000000-0005-0000-0000-0000F00D0000}"/>
    <cellStyle name="60% - Accent1 19" xfId="767" xr:uid="{00000000-0005-0000-0000-0000F10D0000}"/>
    <cellStyle name="60% - Accent1 2" xfId="768" xr:uid="{00000000-0005-0000-0000-0000F20D0000}"/>
    <cellStyle name="60% - Accent1 2 2" xfId="769" xr:uid="{00000000-0005-0000-0000-0000F30D0000}"/>
    <cellStyle name="60% - Accent1 2 2 2" xfId="770" xr:uid="{00000000-0005-0000-0000-0000F40D0000}"/>
    <cellStyle name="60% - Accent1 2 2 2 2" xfId="771" xr:uid="{00000000-0005-0000-0000-0000F50D0000}"/>
    <cellStyle name="60% - Accent1 2 2 2 3" xfId="772" xr:uid="{00000000-0005-0000-0000-0000F60D0000}"/>
    <cellStyle name="60% - Accent1 2 2 2 4" xfId="773" xr:uid="{00000000-0005-0000-0000-0000F70D0000}"/>
    <cellStyle name="60% - Accent1 2 2 2 5" xfId="774" xr:uid="{00000000-0005-0000-0000-0000F80D0000}"/>
    <cellStyle name="60% - Accent1 2 2 3" xfId="775" xr:uid="{00000000-0005-0000-0000-0000F90D0000}"/>
    <cellStyle name="60% - Accent1 2 2 4" xfId="776" xr:uid="{00000000-0005-0000-0000-0000FA0D0000}"/>
    <cellStyle name="60% - Accent1 2 2 5" xfId="777" xr:uid="{00000000-0005-0000-0000-0000FB0D0000}"/>
    <cellStyle name="60% - Accent1 2 3" xfId="778" xr:uid="{00000000-0005-0000-0000-0000FC0D0000}"/>
    <cellStyle name="60% - Accent1 2 4" xfId="779" xr:uid="{00000000-0005-0000-0000-0000FD0D0000}"/>
    <cellStyle name="60% - Accent1 2 5" xfId="780" xr:uid="{00000000-0005-0000-0000-0000FE0D0000}"/>
    <cellStyle name="60% - Accent1 2 6" xfId="781" xr:uid="{00000000-0005-0000-0000-0000FF0D0000}"/>
    <cellStyle name="60% - Accent1 2 7" xfId="782" xr:uid="{00000000-0005-0000-0000-0000000E0000}"/>
    <cellStyle name="60% - Accent1 2 8" xfId="783" xr:uid="{00000000-0005-0000-0000-0000010E0000}"/>
    <cellStyle name="60% - Accent1 2 9" xfId="784" xr:uid="{00000000-0005-0000-0000-0000020E0000}"/>
    <cellStyle name="60% - Accent1 20" xfId="785" xr:uid="{00000000-0005-0000-0000-0000030E0000}"/>
    <cellStyle name="60% - Accent1 21" xfId="786" xr:uid="{00000000-0005-0000-0000-0000040E0000}"/>
    <cellStyle name="60% - Accent1 22" xfId="787" xr:uid="{00000000-0005-0000-0000-0000050E0000}"/>
    <cellStyle name="60% - Accent1 3" xfId="788" xr:uid="{00000000-0005-0000-0000-0000060E0000}"/>
    <cellStyle name="60% - Accent1 3 2" xfId="4930" xr:uid="{00000000-0005-0000-0000-0000070E0000}"/>
    <cellStyle name="60% - Accent1 4" xfId="789" xr:uid="{00000000-0005-0000-0000-0000080E0000}"/>
    <cellStyle name="60% - Accent1 4 2" xfId="4931" xr:uid="{00000000-0005-0000-0000-0000090E0000}"/>
    <cellStyle name="60% - Accent1 5" xfId="790" xr:uid="{00000000-0005-0000-0000-00000A0E0000}"/>
    <cellStyle name="60% - Accent1 6" xfId="791" xr:uid="{00000000-0005-0000-0000-00000B0E0000}"/>
    <cellStyle name="60% - Accent1 7" xfId="792" xr:uid="{00000000-0005-0000-0000-00000C0E0000}"/>
    <cellStyle name="60% - Accent1 8" xfId="793" xr:uid="{00000000-0005-0000-0000-00000D0E0000}"/>
    <cellStyle name="60% - Accent1 9" xfId="794" xr:uid="{00000000-0005-0000-0000-00000E0E0000}"/>
    <cellStyle name="60% - Accent2 10" xfId="795" xr:uid="{00000000-0005-0000-0000-00000F0E0000}"/>
    <cellStyle name="60% - Accent2 11" xfId="796" xr:uid="{00000000-0005-0000-0000-0000100E0000}"/>
    <cellStyle name="60% - Accent2 12" xfId="797" xr:uid="{00000000-0005-0000-0000-0000110E0000}"/>
    <cellStyle name="60% - Accent2 13" xfId="798" xr:uid="{00000000-0005-0000-0000-0000120E0000}"/>
    <cellStyle name="60% - Accent2 14" xfId="799" xr:uid="{00000000-0005-0000-0000-0000130E0000}"/>
    <cellStyle name="60% - Accent2 15" xfId="800" xr:uid="{00000000-0005-0000-0000-0000140E0000}"/>
    <cellStyle name="60% - Accent2 16" xfId="801" xr:uid="{00000000-0005-0000-0000-0000150E0000}"/>
    <cellStyle name="60% - Accent2 17" xfId="802" xr:uid="{00000000-0005-0000-0000-0000160E0000}"/>
    <cellStyle name="60% - Accent2 17 2" xfId="4932" xr:uid="{00000000-0005-0000-0000-0000170E0000}"/>
    <cellStyle name="60% - Accent2 18" xfId="803" xr:uid="{00000000-0005-0000-0000-0000180E0000}"/>
    <cellStyle name="60% - Accent2 19" xfId="804" xr:uid="{00000000-0005-0000-0000-0000190E0000}"/>
    <cellStyle name="60% - Accent2 2" xfId="805" xr:uid="{00000000-0005-0000-0000-00001A0E0000}"/>
    <cellStyle name="60% - Accent2 2 2" xfId="806" xr:uid="{00000000-0005-0000-0000-00001B0E0000}"/>
    <cellStyle name="60% - Accent2 2 2 2" xfId="807" xr:uid="{00000000-0005-0000-0000-00001C0E0000}"/>
    <cellStyle name="60% - Accent2 2 2 2 2" xfId="808" xr:uid="{00000000-0005-0000-0000-00001D0E0000}"/>
    <cellStyle name="60% - Accent2 2 2 2 3" xfId="809" xr:uid="{00000000-0005-0000-0000-00001E0E0000}"/>
    <cellStyle name="60% - Accent2 2 2 2 4" xfId="810" xr:uid="{00000000-0005-0000-0000-00001F0E0000}"/>
    <cellStyle name="60% - Accent2 2 2 2 5" xfId="811" xr:uid="{00000000-0005-0000-0000-0000200E0000}"/>
    <cellStyle name="60% - Accent2 2 2 3" xfId="812" xr:uid="{00000000-0005-0000-0000-0000210E0000}"/>
    <cellStyle name="60% - Accent2 2 2 4" xfId="813" xr:uid="{00000000-0005-0000-0000-0000220E0000}"/>
    <cellStyle name="60% - Accent2 2 2 5" xfId="814" xr:uid="{00000000-0005-0000-0000-0000230E0000}"/>
    <cellStyle name="60% - Accent2 2 3" xfId="815" xr:uid="{00000000-0005-0000-0000-0000240E0000}"/>
    <cellStyle name="60% - Accent2 2 4" xfId="816" xr:uid="{00000000-0005-0000-0000-0000250E0000}"/>
    <cellStyle name="60% - Accent2 2 5" xfId="817" xr:uid="{00000000-0005-0000-0000-0000260E0000}"/>
    <cellStyle name="60% - Accent2 2 6" xfId="818" xr:uid="{00000000-0005-0000-0000-0000270E0000}"/>
    <cellStyle name="60% - Accent2 2 7" xfId="819" xr:uid="{00000000-0005-0000-0000-0000280E0000}"/>
    <cellStyle name="60% - Accent2 2 8" xfId="820" xr:uid="{00000000-0005-0000-0000-0000290E0000}"/>
    <cellStyle name="60% - Accent2 2 9" xfId="821" xr:uid="{00000000-0005-0000-0000-00002A0E0000}"/>
    <cellStyle name="60% - Accent2 20" xfId="822" xr:uid="{00000000-0005-0000-0000-00002B0E0000}"/>
    <cellStyle name="60% - Accent2 21" xfId="823" xr:uid="{00000000-0005-0000-0000-00002C0E0000}"/>
    <cellStyle name="60% - Accent2 22" xfId="824" xr:uid="{00000000-0005-0000-0000-00002D0E0000}"/>
    <cellStyle name="60% - Accent2 3" xfId="825" xr:uid="{00000000-0005-0000-0000-00002E0E0000}"/>
    <cellStyle name="60% - Accent2 3 2" xfId="4933" xr:uid="{00000000-0005-0000-0000-00002F0E0000}"/>
    <cellStyle name="60% - Accent2 4" xfId="826" xr:uid="{00000000-0005-0000-0000-0000300E0000}"/>
    <cellStyle name="60% - Accent2 4 2" xfId="4934" xr:uid="{00000000-0005-0000-0000-0000310E0000}"/>
    <cellStyle name="60% - Accent2 5" xfId="827" xr:uid="{00000000-0005-0000-0000-0000320E0000}"/>
    <cellStyle name="60% - Accent2 6" xfId="828" xr:uid="{00000000-0005-0000-0000-0000330E0000}"/>
    <cellStyle name="60% - Accent2 7" xfId="829" xr:uid="{00000000-0005-0000-0000-0000340E0000}"/>
    <cellStyle name="60% - Accent2 8" xfId="830" xr:uid="{00000000-0005-0000-0000-0000350E0000}"/>
    <cellStyle name="60% - Accent2 9" xfId="831" xr:uid="{00000000-0005-0000-0000-0000360E0000}"/>
    <cellStyle name="60% - Accent3 10" xfId="832" xr:uid="{00000000-0005-0000-0000-0000370E0000}"/>
    <cellStyle name="60% - Accent3 11" xfId="833" xr:uid="{00000000-0005-0000-0000-0000380E0000}"/>
    <cellStyle name="60% - Accent3 12" xfId="834" xr:uid="{00000000-0005-0000-0000-0000390E0000}"/>
    <cellStyle name="60% - Accent3 13" xfId="835" xr:uid="{00000000-0005-0000-0000-00003A0E0000}"/>
    <cellStyle name="60% - Accent3 14" xfId="836" xr:uid="{00000000-0005-0000-0000-00003B0E0000}"/>
    <cellStyle name="60% - Accent3 15" xfId="837" xr:uid="{00000000-0005-0000-0000-00003C0E0000}"/>
    <cellStyle name="60% - Accent3 16" xfId="838" xr:uid="{00000000-0005-0000-0000-00003D0E0000}"/>
    <cellStyle name="60% - Accent3 17" xfId="839" xr:uid="{00000000-0005-0000-0000-00003E0E0000}"/>
    <cellStyle name="60% - Accent3 17 2" xfId="4935" xr:uid="{00000000-0005-0000-0000-00003F0E0000}"/>
    <cellStyle name="60% - Accent3 18" xfId="840" xr:uid="{00000000-0005-0000-0000-0000400E0000}"/>
    <cellStyle name="60% - Accent3 19" xfId="841" xr:uid="{00000000-0005-0000-0000-0000410E0000}"/>
    <cellStyle name="60% - Accent3 2" xfId="842" xr:uid="{00000000-0005-0000-0000-0000420E0000}"/>
    <cellStyle name="60% - Accent3 2 2" xfId="843" xr:uid="{00000000-0005-0000-0000-0000430E0000}"/>
    <cellStyle name="60% - Accent3 2 2 2" xfId="844" xr:uid="{00000000-0005-0000-0000-0000440E0000}"/>
    <cellStyle name="60% - Accent3 2 2 2 2" xfId="845" xr:uid="{00000000-0005-0000-0000-0000450E0000}"/>
    <cellStyle name="60% - Accent3 2 2 2 3" xfId="846" xr:uid="{00000000-0005-0000-0000-0000460E0000}"/>
    <cellStyle name="60% - Accent3 2 2 2 4" xfId="847" xr:uid="{00000000-0005-0000-0000-0000470E0000}"/>
    <cellStyle name="60% - Accent3 2 2 2 5" xfId="848" xr:uid="{00000000-0005-0000-0000-0000480E0000}"/>
    <cellStyle name="60% - Accent3 2 2 3" xfId="849" xr:uid="{00000000-0005-0000-0000-0000490E0000}"/>
    <cellStyle name="60% - Accent3 2 2 4" xfId="850" xr:uid="{00000000-0005-0000-0000-00004A0E0000}"/>
    <cellStyle name="60% - Accent3 2 2 5" xfId="851" xr:uid="{00000000-0005-0000-0000-00004B0E0000}"/>
    <cellStyle name="60% - Accent3 2 3" xfId="852" xr:uid="{00000000-0005-0000-0000-00004C0E0000}"/>
    <cellStyle name="60% - Accent3 2 4" xfId="853" xr:uid="{00000000-0005-0000-0000-00004D0E0000}"/>
    <cellStyle name="60% - Accent3 2 5" xfId="854" xr:uid="{00000000-0005-0000-0000-00004E0E0000}"/>
    <cellStyle name="60% - Accent3 2 6" xfId="855" xr:uid="{00000000-0005-0000-0000-00004F0E0000}"/>
    <cellStyle name="60% - Accent3 2 7" xfId="856" xr:uid="{00000000-0005-0000-0000-0000500E0000}"/>
    <cellStyle name="60% - Accent3 2 8" xfId="857" xr:uid="{00000000-0005-0000-0000-0000510E0000}"/>
    <cellStyle name="60% - Accent3 2 9" xfId="858" xr:uid="{00000000-0005-0000-0000-0000520E0000}"/>
    <cellStyle name="60% - Accent3 20" xfId="859" xr:uid="{00000000-0005-0000-0000-0000530E0000}"/>
    <cellStyle name="60% - Accent3 21" xfId="860" xr:uid="{00000000-0005-0000-0000-0000540E0000}"/>
    <cellStyle name="60% - Accent3 22" xfId="861" xr:uid="{00000000-0005-0000-0000-0000550E0000}"/>
    <cellStyle name="60% - Accent3 3" xfId="862" xr:uid="{00000000-0005-0000-0000-0000560E0000}"/>
    <cellStyle name="60% - Accent3 3 2" xfId="4936" xr:uid="{00000000-0005-0000-0000-0000570E0000}"/>
    <cellStyle name="60% - Accent3 4" xfId="863" xr:uid="{00000000-0005-0000-0000-0000580E0000}"/>
    <cellStyle name="60% - Accent3 4 2" xfId="4937" xr:uid="{00000000-0005-0000-0000-0000590E0000}"/>
    <cellStyle name="60% - Accent3 5" xfId="864" xr:uid="{00000000-0005-0000-0000-00005A0E0000}"/>
    <cellStyle name="60% - Accent3 6" xfId="865" xr:uid="{00000000-0005-0000-0000-00005B0E0000}"/>
    <cellStyle name="60% - Accent3 7" xfId="866" xr:uid="{00000000-0005-0000-0000-00005C0E0000}"/>
    <cellStyle name="60% - Accent3 8" xfId="867" xr:uid="{00000000-0005-0000-0000-00005D0E0000}"/>
    <cellStyle name="60% - Accent3 9" xfId="868" xr:uid="{00000000-0005-0000-0000-00005E0E0000}"/>
    <cellStyle name="60% - Accent4 10" xfId="869" xr:uid="{00000000-0005-0000-0000-00005F0E0000}"/>
    <cellStyle name="60% - Accent4 11" xfId="870" xr:uid="{00000000-0005-0000-0000-0000600E0000}"/>
    <cellStyle name="60% - Accent4 12" xfId="871" xr:uid="{00000000-0005-0000-0000-0000610E0000}"/>
    <cellStyle name="60% - Accent4 13" xfId="872" xr:uid="{00000000-0005-0000-0000-0000620E0000}"/>
    <cellStyle name="60% - Accent4 14" xfId="873" xr:uid="{00000000-0005-0000-0000-0000630E0000}"/>
    <cellStyle name="60% - Accent4 15" xfId="874" xr:uid="{00000000-0005-0000-0000-0000640E0000}"/>
    <cellStyle name="60% - Accent4 16" xfId="875" xr:uid="{00000000-0005-0000-0000-0000650E0000}"/>
    <cellStyle name="60% - Accent4 17" xfId="876" xr:uid="{00000000-0005-0000-0000-0000660E0000}"/>
    <cellStyle name="60% - Accent4 17 2" xfId="4938" xr:uid="{00000000-0005-0000-0000-0000670E0000}"/>
    <cellStyle name="60% - Accent4 18" xfId="877" xr:uid="{00000000-0005-0000-0000-0000680E0000}"/>
    <cellStyle name="60% - Accent4 19" xfId="878" xr:uid="{00000000-0005-0000-0000-0000690E0000}"/>
    <cellStyle name="60% - Accent4 2" xfId="879" xr:uid="{00000000-0005-0000-0000-00006A0E0000}"/>
    <cellStyle name="60% - Accent4 2 2" xfId="880" xr:uid="{00000000-0005-0000-0000-00006B0E0000}"/>
    <cellStyle name="60% - Accent4 2 2 2" xfId="881" xr:uid="{00000000-0005-0000-0000-00006C0E0000}"/>
    <cellStyle name="60% - Accent4 2 2 2 2" xfId="882" xr:uid="{00000000-0005-0000-0000-00006D0E0000}"/>
    <cellStyle name="60% - Accent4 2 2 2 3" xfId="883" xr:uid="{00000000-0005-0000-0000-00006E0E0000}"/>
    <cellStyle name="60% - Accent4 2 2 2 4" xfId="884" xr:uid="{00000000-0005-0000-0000-00006F0E0000}"/>
    <cellStyle name="60% - Accent4 2 2 2 5" xfId="885" xr:uid="{00000000-0005-0000-0000-0000700E0000}"/>
    <cellStyle name="60% - Accent4 2 2 3" xfId="886" xr:uid="{00000000-0005-0000-0000-0000710E0000}"/>
    <cellStyle name="60% - Accent4 2 2 4" xfId="887" xr:uid="{00000000-0005-0000-0000-0000720E0000}"/>
    <cellStyle name="60% - Accent4 2 2 5" xfId="888" xr:uid="{00000000-0005-0000-0000-0000730E0000}"/>
    <cellStyle name="60% - Accent4 2 3" xfId="889" xr:uid="{00000000-0005-0000-0000-0000740E0000}"/>
    <cellStyle name="60% - Accent4 2 4" xfId="890" xr:uid="{00000000-0005-0000-0000-0000750E0000}"/>
    <cellStyle name="60% - Accent4 2 5" xfId="891" xr:uid="{00000000-0005-0000-0000-0000760E0000}"/>
    <cellStyle name="60% - Accent4 2 6" xfId="892" xr:uid="{00000000-0005-0000-0000-0000770E0000}"/>
    <cellStyle name="60% - Accent4 2 7" xfId="893" xr:uid="{00000000-0005-0000-0000-0000780E0000}"/>
    <cellStyle name="60% - Accent4 2 8" xfId="894" xr:uid="{00000000-0005-0000-0000-0000790E0000}"/>
    <cellStyle name="60% - Accent4 2 9" xfId="895" xr:uid="{00000000-0005-0000-0000-00007A0E0000}"/>
    <cellStyle name="60% - Accent4 20" xfId="896" xr:uid="{00000000-0005-0000-0000-00007B0E0000}"/>
    <cellStyle name="60% - Accent4 21" xfId="897" xr:uid="{00000000-0005-0000-0000-00007C0E0000}"/>
    <cellStyle name="60% - Accent4 22" xfId="898" xr:uid="{00000000-0005-0000-0000-00007D0E0000}"/>
    <cellStyle name="60% - Accent4 3" xfId="899" xr:uid="{00000000-0005-0000-0000-00007E0E0000}"/>
    <cellStyle name="60% - Accent4 3 2" xfId="4939" xr:uid="{00000000-0005-0000-0000-00007F0E0000}"/>
    <cellStyle name="60% - Accent4 4" xfId="900" xr:uid="{00000000-0005-0000-0000-0000800E0000}"/>
    <cellStyle name="60% - Accent4 4 2" xfId="4940" xr:uid="{00000000-0005-0000-0000-0000810E0000}"/>
    <cellStyle name="60% - Accent4 5" xfId="901" xr:uid="{00000000-0005-0000-0000-0000820E0000}"/>
    <cellStyle name="60% - Accent4 6" xfId="902" xr:uid="{00000000-0005-0000-0000-0000830E0000}"/>
    <cellStyle name="60% - Accent4 7" xfId="903" xr:uid="{00000000-0005-0000-0000-0000840E0000}"/>
    <cellStyle name="60% - Accent4 8" xfId="904" xr:uid="{00000000-0005-0000-0000-0000850E0000}"/>
    <cellStyle name="60% - Accent4 9" xfId="905" xr:uid="{00000000-0005-0000-0000-0000860E0000}"/>
    <cellStyle name="60% - Accent5 10" xfId="906" xr:uid="{00000000-0005-0000-0000-0000870E0000}"/>
    <cellStyle name="60% - Accent5 11" xfId="907" xr:uid="{00000000-0005-0000-0000-0000880E0000}"/>
    <cellStyle name="60% - Accent5 12" xfId="908" xr:uid="{00000000-0005-0000-0000-0000890E0000}"/>
    <cellStyle name="60% - Accent5 13" xfId="909" xr:uid="{00000000-0005-0000-0000-00008A0E0000}"/>
    <cellStyle name="60% - Accent5 14" xfId="910" xr:uid="{00000000-0005-0000-0000-00008B0E0000}"/>
    <cellStyle name="60% - Accent5 15" xfId="911" xr:uid="{00000000-0005-0000-0000-00008C0E0000}"/>
    <cellStyle name="60% - Accent5 16" xfId="912" xr:uid="{00000000-0005-0000-0000-00008D0E0000}"/>
    <cellStyle name="60% - Accent5 17" xfId="913" xr:uid="{00000000-0005-0000-0000-00008E0E0000}"/>
    <cellStyle name="60% - Accent5 17 2" xfId="4941" xr:uid="{00000000-0005-0000-0000-00008F0E0000}"/>
    <cellStyle name="60% - Accent5 18" xfId="914" xr:uid="{00000000-0005-0000-0000-0000900E0000}"/>
    <cellStyle name="60% - Accent5 19" xfId="915" xr:uid="{00000000-0005-0000-0000-0000910E0000}"/>
    <cellStyle name="60% - Accent5 2" xfId="916" xr:uid="{00000000-0005-0000-0000-0000920E0000}"/>
    <cellStyle name="60% - Accent5 2 2" xfId="917" xr:uid="{00000000-0005-0000-0000-0000930E0000}"/>
    <cellStyle name="60% - Accent5 2 2 2" xfId="918" xr:uid="{00000000-0005-0000-0000-0000940E0000}"/>
    <cellStyle name="60% - Accent5 2 2 2 2" xfId="919" xr:uid="{00000000-0005-0000-0000-0000950E0000}"/>
    <cellStyle name="60% - Accent5 2 2 2 3" xfId="920" xr:uid="{00000000-0005-0000-0000-0000960E0000}"/>
    <cellStyle name="60% - Accent5 2 2 2 4" xfId="921" xr:uid="{00000000-0005-0000-0000-0000970E0000}"/>
    <cellStyle name="60% - Accent5 2 2 2 5" xfId="922" xr:uid="{00000000-0005-0000-0000-0000980E0000}"/>
    <cellStyle name="60% - Accent5 2 2 3" xfId="923" xr:uid="{00000000-0005-0000-0000-0000990E0000}"/>
    <cellStyle name="60% - Accent5 2 2 4" xfId="924" xr:uid="{00000000-0005-0000-0000-00009A0E0000}"/>
    <cellStyle name="60% - Accent5 2 2 5" xfId="925" xr:uid="{00000000-0005-0000-0000-00009B0E0000}"/>
    <cellStyle name="60% - Accent5 2 3" xfId="926" xr:uid="{00000000-0005-0000-0000-00009C0E0000}"/>
    <cellStyle name="60% - Accent5 2 4" xfId="927" xr:uid="{00000000-0005-0000-0000-00009D0E0000}"/>
    <cellStyle name="60% - Accent5 2 5" xfId="928" xr:uid="{00000000-0005-0000-0000-00009E0E0000}"/>
    <cellStyle name="60% - Accent5 2 6" xfId="929" xr:uid="{00000000-0005-0000-0000-00009F0E0000}"/>
    <cellStyle name="60% - Accent5 2 7" xfId="930" xr:uid="{00000000-0005-0000-0000-0000A00E0000}"/>
    <cellStyle name="60% - Accent5 2 8" xfId="931" xr:uid="{00000000-0005-0000-0000-0000A10E0000}"/>
    <cellStyle name="60% - Accent5 2 9" xfId="932" xr:uid="{00000000-0005-0000-0000-0000A20E0000}"/>
    <cellStyle name="60% - Accent5 20" xfId="933" xr:uid="{00000000-0005-0000-0000-0000A30E0000}"/>
    <cellStyle name="60% - Accent5 21" xfId="934" xr:uid="{00000000-0005-0000-0000-0000A40E0000}"/>
    <cellStyle name="60% - Accent5 22" xfId="935" xr:uid="{00000000-0005-0000-0000-0000A50E0000}"/>
    <cellStyle name="60% - Accent5 3" xfId="936" xr:uid="{00000000-0005-0000-0000-0000A60E0000}"/>
    <cellStyle name="60% - Accent5 3 2" xfId="4942" xr:uid="{00000000-0005-0000-0000-0000A70E0000}"/>
    <cellStyle name="60% - Accent5 4" xfId="937" xr:uid="{00000000-0005-0000-0000-0000A80E0000}"/>
    <cellStyle name="60% - Accent5 4 2" xfId="4943" xr:uid="{00000000-0005-0000-0000-0000A90E0000}"/>
    <cellStyle name="60% - Accent5 5" xfId="938" xr:uid="{00000000-0005-0000-0000-0000AA0E0000}"/>
    <cellStyle name="60% - Accent5 6" xfId="939" xr:uid="{00000000-0005-0000-0000-0000AB0E0000}"/>
    <cellStyle name="60% - Accent5 7" xfId="940" xr:uid="{00000000-0005-0000-0000-0000AC0E0000}"/>
    <cellStyle name="60% - Accent5 8" xfId="941" xr:uid="{00000000-0005-0000-0000-0000AD0E0000}"/>
    <cellStyle name="60% - Accent5 9" xfId="942" xr:uid="{00000000-0005-0000-0000-0000AE0E0000}"/>
    <cellStyle name="60% - Accent6 10" xfId="943" xr:uid="{00000000-0005-0000-0000-0000AF0E0000}"/>
    <cellStyle name="60% - Accent6 11" xfId="944" xr:uid="{00000000-0005-0000-0000-0000B00E0000}"/>
    <cellStyle name="60% - Accent6 12" xfId="945" xr:uid="{00000000-0005-0000-0000-0000B10E0000}"/>
    <cellStyle name="60% - Accent6 13" xfId="946" xr:uid="{00000000-0005-0000-0000-0000B20E0000}"/>
    <cellStyle name="60% - Accent6 14" xfId="947" xr:uid="{00000000-0005-0000-0000-0000B30E0000}"/>
    <cellStyle name="60% - Accent6 15" xfId="948" xr:uid="{00000000-0005-0000-0000-0000B40E0000}"/>
    <cellStyle name="60% - Accent6 16" xfId="949" xr:uid="{00000000-0005-0000-0000-0000B50E0000}"/>
    <cellStyle name="60% - Accent6 17" xfId="950" xr:uid="{00000000-0005-0000-0000-0000B60E0000}"/>
    <cellStyle name="60% - Accent6 17 2" xfId="4944" xr:uid="{00000000-0005-0000-0000-0000B70E0000}"/>
    <cellStyle name="60% - Accent6 18" xfId="951" xr:uid="{00000000-0005-0000-0000-0000B80E0000}"/>
    <cellStyle name="60% - Accent6 19" xfId="952" xr:uid="{00000000-0005-0000-0000-0000B90E0000}"/>
    <cellStyle name="60% - Accent6 2" xfId="953" xr:uid="{00000000-0005-0000-0000-0000BA0E0000}"/>
    <cellStyle name="60% - Accent6 2 2" xfId="954" xr:uid="{00000000-0005-0000-0000-0000BB0E0000}"/>
    <cellStyle name="60% - Accent6 2 2 2" xfId="955" xr:uid="{00000000-0005-0000-0000-0000BC0E0000}"/>
    <cellStyle name="60% - Accent6 2 2 2 2" xfId="956" xr:uid="{00000000-0005-0000-0000-0000BD0E0000}"/>
    <cellStyle name="60% - Accent6 2 2 2 3" xfId="957" xr:uid="{00000000-0005-0000-0000-0000BE0E0000}"/>
    <cellStyle name="60% - Accent6 2 2 2 4" xfId="958" xr:uid="{00000000-0005-0000-0000-0000BF0E0000}"/>
    <cellStyle name="60% - Accent6 2 2 2 5" xfId="959" xr:uid="{00000000-0005-0000-0000-0000C00E0000}"/>
    <cellStyle name="60% - Accent6 2 2 3" xfId="960" xr:uid="{00000000-0005-0000-0000-0000C10E0000}"/>
    <cellStyle name="60% - Accent6 2 2 4" xfId="961" xr:uid="{00000000-0005-0000-0000-0000C20E0000}"/>
    <cellStyle name="60% - Accent6 2 2 5" xfId="962" xr:uid="{00000000-0005-0000-0000-0000C30E0000}"/>
    <cellStyle name="60% - Accent6 2 3" xfId="963" xr:uid="{00000000-0005-0000-0000-0000C40E0000}"/>
    <cellStyle name="60% - Accent6 2 4" xfId="964" xr:uid="{00000000-0005-0000-0000-0000C50E0000}"/>
    <cellStyle name="60% - Accent6 2 5" xfId="965" xr:uid="{00000000-0005-0000-0000-0000C60E0000}"/>
    <cellStyle name="60% - Accent6 2 6" xfId="966" xr:uid="{00000000-0005-0000-0000-0000C70E0000}"/>
    <cellStyle name="60% - Accent6 2 7" xfId="967" xr:uid="{00000000-0005-0000-0000-0000C80E0000}"/>
    <cellStyle name="60% - Accent6 2 8" xfId="968" xr:uid="{00000000-0005-0000-0000-0000C90E0000}"/>
    <cellStyle name="60% - Accent6 2 9" xfId="969" xr:uid="{00000000-0005-0000-0000-0000CA0E0000}"/>
    <cellStyle name="60% - Accent6 20" xfId="970" xr:uid="{00000000-0005-0000-0000-0000CB0E0000}"/>
    <cellStyle name="60% - Accent6 21" xfId="971" xr:uid="{00000000-0005-0000-0000-0000CC0E0000}"/>
    <cellStyle name="60% - Accent6 22" xfId="972" xr:uid="{00000000-0005-0000-0000-0000CD0E0000}"/>
    <cellStyle name="60% - Accent6 3" xfId="973" xr:uid="{00000000-0005-0000-0000-0000CE0E0000}"/>
    <cellStyle name="60% - Accent6 3 2" xfId="4945" xr:uid="{00000000-0005-0000-0000-0000CF0E0000}"/>
    <cellStyle name="60% - Accent6 4" xfId="974" xr:uid="{00000000-0005-0000-0000-0000D00E0000}"/>
    <cellStyle name="60% - Accent6 4 2" xfId="4946" xr:uid="{00000000-0005-0000-0000-0000D10E0000}"/>
    <cellStyle name="60% - Accent6 5" xfId="975" xr:uid="{00000000-0005-0000-0000-0000D20E0000}"/>
    <cellStyle name="60% - Accent6 6" xfId="976" xr:uid="{00000000-0005-0000-0000-0000D30E0000}"/>
    <cellStyle name="60% - Accent6 7" xfId="977" xr:uid="{00000000-0005-0000-0000-0000D40E0000}"/>
    <cellStyle name="60% - Accent6 8" xfId="978" xr:uid="{00000000-0005-0000-0000-0000D50E0000}"/>
    <cellStyle name="60% - Accent6 9" xfId="979" xr:uid="{00000000-0005-0000-0000-0000D60E0000}"/>
    <cellStyle name="ac" xfId="4947" xr:uid="{00000000-0005-0000-0000-0000D70E0000}"/>
    <cellStyle name="Accent1 10" xfId="980" xr:uid="{00000000-0005-0000-0000-0000D80E0000}"/>
    <cellStyle name="Accent1 11" xfId="981" xr:uid="{00000000-0005-0000-0000-0000D90E0000}"/>
    <cellStyle name="Accent1 12" xfId="982" xr:uid="{00000000-0005-0000-0000-0000DA0E0000}"/>
    <cellStyle name="Accent1 13" xfId="983" xr:uid="{00000000-0005-0000-0000-0000DB0E0000}"/>
    <cellStyle name="Accent1 14" xfId="984" xr:uid="{00000000-0005-0000-0000-0000DC0E0000}"/>
    <cellStyle name="Accent1 15" xfId="985" xr:uid="{00000000-0005-0000-0000-0000DD0E0000}"/>
    <cellStyle name="Accent1 16" xfId="986" xr:uid="{00000000-0005-0000-0000-0000DE0E0000}"/>
    <cellStyle name="Accent1 17" xfId="987" xr:uid="{00000000-0005-0000-0000-0000DF0E0000}"/>
    <cellStyle name="Accent1 17 2" xfId="4948" xr:uid="{00000000-0005-0000-0000-0000E00E0000}"/>
    <cellStyle name="Accent1 18" xfId="988" xr:uid="{00000000-0005-0000-0000-0000E10E0000}"/>
    <cellStyle name="Accent1 19" xfId="989" xr:uid="{00000000-0005-0000-0000-0000E20E0000}"/>
    <cellStyle name="Accent1 2" xfId="990" xr:uid="{00000000-0005-0000-0000-0000E30E0000}"/>
    <cellStyle name="Accent1 2 2" xfId="991" xr:uid="{00000000-0005-0000-0000-0000E40E0000}"/>
    <cellStyle name="Accent1 2 2 2" xfId="992" xr:uid="{00000000-0005-0000-0000-0000E50E0000}"/>
    <cellStyle name="Accent1 2 2 2 2" xfId="993" xr:uid="{00000000-0005-0000-0000-0000E60E0000}"/>
    <cellStyle name="Accent1 2 2 2 3" xfId="994" xr:uid="{00000000-0005-0000-0000-0000E70E0000}"/>
    <cellStyle name="Accent1 2 2 2 4" xfId="995" xr:uid="{00000000-0005-0000-0000-0000E80E0000}"/>
    <cellStyle name="Accent1 2 2 2 5" xfId="996" xr:uid="{00000000-0005-0000-0000-0000E90E0000}"/>
    <cellStyle name="Accent1 2 2 3" xfId="997" xr:uid="{00000000-0005-0000-0000-0000EA0E0000}"/>
    <cellStyle name="Accent1 2 2 4" xfId="998" xr:uid="{00000000-0005-0000-0000-0000EB0E0000}"/>
    <cellStyle name="Accent1 2 2 5" xfId="999" xr:uid="{00000000-0005-0000-0000-0000EC0E0000}"/>
    <cellStyle name="Accent1 2 3" xfId="1000" xr:uid="{00000000-0005-0000-0000-0000ED0E0000}"/>
    <cellStyle name="Accent1 2 4" xfId="1001" xr:uid="{00000000-0005-0000-0000-0000EE0E0000}"/>
    <cellStyle name="Accent1 2 5" xfId="1002" xr:uid="{00000000-0005-0000-0000-0000EF0E0000}"/>
    <cellStyle name="Accent1 2 6" xfId="1003" xr:uid="{00000000-0005-0000-0000-0000F00E0000}"/>
    <cellStyle name="Accent1 2 7" xfId="1004" xr:uid="{00000000-0005-0000-0000-0000F10E0000}"/>
    <cellStyle name="Accent1 2 8" xfId="1005" xr:uid="{00000000-0005-0000-0000-0000F20E0000}"/>
    <cellStyle name="Accent1 2 9" xfId="1006" xr:uid="{00000000-0005-0000-0000-0000F30E0000}"/>
    <cellStyle name="Accent1 20" xfId="1007" xr:uid="{00000000-0005-0000-0000-0000F40E0000}"/>
    <cellStyle name="Accent1 21" xfId="1008" xr:uid="{00000000-0005-0000-0000-0000F50E0000}"/>
    <cellStyle name="Accent1 22" xfId="1009" xr:uid="{00000000-0005-0000-0000-0000F60E0000}"/>
    <cellStyle name="Accent1 3" xfId="1010" xr:uid="{00000000-0005-0000-0000-0000F70E0000}"/>
    <cellStyle name="Accent1 3 2" xfId="4949" xr:uid="{00000000-0005-0000-0000-0000F80E0000}"/>
    <cellStyle name="Accent1 4" xfId="1011" xr:uid="{00000000-0005-0000-0000-0000F90E0000}"/>
    <cellStyle name="Accent1 4 2" xfId="4950" xr:uid="{00000000-0005-0000-0000-0000FA0E0000}"/>
    <cellStyle name="Accent1 5" xfId="1012" xr:uid="{00000000-0005-0000-0000-0000FB0E0000}"/>
    <cellStyle name="Accent1 6" xfId="1013" xr:uid="{00000000-0005-0000-0000-0000FC0E0000}"/>
    <cellStyle name="Accent1 7" xfId="1014" xr:uid="{00000000-0005-0000-0000-0000FD0E0000}"/>
    <cellStyle name="Accent1 8" xfId="1015" xr:uid="{00000000-0005-0000-0000-0000FE0E0000}"/>
    <cellStyle name="Accent1 9" xfId="1016" xr:uid="{00000000-0005-0000-0000-0000FF0E0000}"/>
    <cellStyle name="Accent2 10" xfId="1017" xr:uid="{00000000-0005-0000-0000-0000000F0000}"/>
    <cellStyle name="Accent2 11" xfId="1018" xr:uid="{00000000-0005-0000-0000-0000010F0000}"/>
    <cellStyle name="Accent2 12" xfId="1019" xr:uid="{00000000-0005-0000-0000-0000020F0000}"/>
    <cellStyle name="Accent2 13" xfId="1020" xr:uid="{00000000-0005-0000-0000-0000030F0000}"/>
    <cellStyle name="Accent2 14" xfId="1021" xr:uid="{00000000-0005-0000-0000-0000040F0000}"/>
    <cellStyle name="Accent2 15" xfId="1022" xr:uid="{00000000-0005-0000-0000-0000050F0000}"/>
    <cellStyle name="Accent2 16" xfId="1023" xr:uid="{00000000-0005-0000-0000-0000060F0000}"/>
    <cellStyle name="Accent2 17" xfId="1024" xr:uid="{00000000-0005-0000-0000-0000070F0000}"/>
    <cellStyle name="Accent2 17 2" xfId="4951" xr:uid="{00000000-0005-0000-0000-0000080F0000}"/>
    <cellStyle name="Accent2 18" xfId="1025" xr:uid="{00000000-0005-0000-0000-0000090F0000}"/>
    <cellStyle name="Accent2 19" xfId="1026" xr:uid="{00000000-0005-0000-0000-00000A0F0000}"/>
    <cellStyle name="Accent2 2" xfId="1027" xr:uid="{00000000-0005-0000-0000-00000B0F0000}"/>
    <cellStyle name="Accent2 2 2" xfId="1028" xr:uid="{00000000-0005-0000-0000-00000C0F0000}"/>
    <cellStyle name="Accent2 2 2 2" xfId="1029" xr:uid="{00000000-0005-0000-0000-00000D0F0000}"/>
    <cellStyle name="Accent2 2 2 2 2" xfId="1030" xr:uid="{00000000-0005-0000-0000-00000E0F0000}"/>
    <cellStyle name="Accent2 2 2 2 3" xfId="1031" xr:uid="{00000000-0005-0000-0000-00000F0F0000}"/>
    <cellStyle name="Accent2 2 2 2 4" xfId="1032" xr:uid="{00000000-0005-0000-0000-0000100F0000}"/>
    <cellStyle name="Accent2 2 2 2 5" xfId="1033" xr:uid="{00000000-0005-0000-0000-0000110F0000}"/>
    <cellStyle name="Accent2 2 2 3" xfId="1034" xr:uid="{00000000-0005-0000-0000-0000120F0000}"/>
    <cellStyle name="Accent2 2 2 4" xfId="1035" xr:uid="{00000000-0005-0000-0000-0000130F0000}"/>
    <cellStyle name="Accent2 2 2 5" xfId="1036" xr:uid="{00000000-0005-0000-0000-0000140F0000}"/>
    <cellStyle name="Accent2 2 3" xfId="1037" xr:uid="{00000000-0005-0000-0000-0000150F0000}"/>
    <cellStyle name="Accent2 2 4" xfId="1038" xr:uid="{00000000-0005-0000-0000-0000160F0000}"/>
    <cellStyle name="Accent2 2 5" xfId="1039" xr:uid="{00000000-0005-0000-0000-0000170F0000}"/>
    <cellStyle name="Accent2 2 6" xfId="1040" xr:uid="{00000000-0005-0000-0000-0000180F0000}"/>
    <cellStyle name="Accent2 2 7" xfId="1041" xr:uid="{00000000-0005-0000-0000-0000190F0000}"/>
    <cellStyle name="Accent2 2 8" xfId="1042" xr:uid="{00000000-0005-0000-0000-00001A0F0000}"/>
    <cellStyle name="Accent2 2 9" xfId="1043" xr:uid="{00000000-0005-0000-0000-00001B0F0000}"/>
    <cellStyle name="Accent2 20" xfId="1044" xr:uid="{00000000-0005-0000-0000-00001C0F0000}"/>
    <cellStyle name="Accent2 21" xfId="1045" xr:uid="{00000000-0005-0000-0000-00001D0F0000}"/>
    <cellStyle name="Accent2 22" xfId="1046" xr:uid="{00000000-0005-0000-0000-00001E0F0000}"/>
    <cellStyle name="Accent2 3" xfId="1047" xr:uid="{00000000-0005-0000-0000-00001F0F0000}"/>
    <cellStyle name="Accent2 3 2" xfId="4952" xr:uid="{00000000-0005-0000-0000-0000200F0000}"/>
    <cellStyle name="Accent2 4" xfId="1048" xr:uid="{00000000-0005-0000-0000-0000210F0000}"/>
    <cellStyle name="Accent2 4 2" xfId="4953" xr:uid="{00000000-0005-0000-0000-0000220F0000}"/>
    <cellStyle name="Accent2 5" xfId="1049" xr:uid="{00000000-0005-0000-0000-0000230F0000}"/>
    <cellStyle name="Accent2 6" xfId="1050" xr:uid="{00000000-0005-0000-0000-0000240F0000}"/>
    <cellStyle name="Accent2 7" xfId="1051" xr:uid="{00000000-0005-0000-0000-0000250F0000}"/>
    <cellStyle name="Accent2 8" xfId="1052" xr:uid="{00000000-0005-0000-0000-0000260F0000}"/>
    <cellStyle name="Accent2 9" xfId="1053" xr:uid="{00000000-0005-0000-0000-0000270F0000}"/>
    <cellStyle name="Accent3 10" xfId="1054" xr:uid="{00000000-0005-0000-0000-0000280F0000}"/>
    <cellStyle name="Accent3 11" xfId="1055" xr:uid="{00000000-0005-0000-0000-0000290F0000}"/>
    <cellStyle name="Accent3 12" xfId="1056" xr:uid="{00000000-0005-0000-0000-00002A0F0000}"/>
    <cellStyle name="Accent3 13" xfId="1057" xr:uid="{00000000-0005-0000-0000-00002B0F0000}"/>
    <cellStyle name="Accent3 14" xfId="1058" xr:uid="{00000000-0005-0000-0000-00002C0F0000}"/>
    <cellStyle name="Accent3 15" xfId="1059" xr:uid="{00000000-0005-0000-0000-00002D0F0000}"/>
    <cellStyle name="Accent3 16" xfId="1060" xr:uid="{00000000-0005-0000-0000-00002E0F0000}"/>
    <cellStyle name="Accent3 17" xfId="1061" xr:uid="{00000000-0005-0000-0000-00002F0F0000}"/>
    <cellStyle name="Accent3 17 2" xfId="4954" xr:uid="{00000000-0005-0000-0000-0000300F0000}"/>
    <cellStyle name="Accent3 18" xfId="1062" xr:uid="{00000000-0005-0000-0000-0000310F0000}"/>
    <cellStyle name="Accent3 19" xfId="1063" xr:uid="{00000000-0005-0000-0000-0000320F0000}"/>
    <cellStyle name="Accent3 2" xfId="1064" xr:uid="{00000000-0005-0000-0000-0000330F0000}"/>
    <cellStyle name="Accent3 2 2" xfId="1065" xr:uid="{00000000-0005-0000-0000-0000340F0000}"/>
    <cellStyle name="Accent3 2 2 2" xfId="1066" xr:uid="{00000000-0005-0000-0000-0000350F0000}"/>
    <cellStyle name="Accent3 2 2 2 2" xfId="1067" xr:uid="{00000000-0005-0000-0000-0000360F0000}"/>
    <cellStyle name="Accent3 2 2 2 3" xfId="1068" xr:uid="{00000000-0005-0000-0000-0000370F0000}"/>
    <cellStyle name="Accent3 2 2 2 4" xfId="1069" xr:uid="{00000000-0005-0000-0000-0000380F0000}"/>
    <cellStyle name="Accent3 2 2 2 5" xfId="1070" xr:uid="{00000000-0005-0000-0000-0000390F0000}"/>
    <cellStyle name="Accent3 2 2 3" xfId="1071" xr:uid="{00000000-0005-0000-0000-00003A0F0000}"/>
    <cellStyle name="Accent3 2 2 4" xfId="1072" xr:uid="{00000000-0005-0000-0000-00003B0F0000}"/>
    <cellStyle name="Accent3 2 2 5" xfId="1073" xr:uid="{00000000-0005-0000-0000-00003C0F0000}"/>
    <cellStyle name="Accent3 2 3" xfId="1074" xr:uid="{00000000-0005-0000-0000-00003D0F0000}"/>
    <cellStyle name="Accent3 2 4" xfId="1075" xr:uid="{00000000-0005-0000-0000-00003E0F0000}"/>
    <cellStyle name="Accent3 2 5" xfId="1076" xr:uid="{00000000-0005-0000-0000-00003F0F0000}"/>
    <cellStyle name="Accent3 2 6" xfId="1077" xr:uid="{00000000-0005-0000-0000-0000400F0000}"/>
    <cellStyle name="Accent3 2 7" xfId="1078" xr:uid="{00000000-0005-0000-0000-0000410F0000}"/>
    <cellStyle name="Accent3 2 8" xfId="1079" xr:uid="{00000000-0005-0000-0000-0000420F0000}"/>
    <cellStyle name="Accent3 2 9" xfId="1080" xr:uid="{00000000-0005-0000-0000-0000430F0000}"/>
    <cellStyle name="Accent3 20" xfId="1081" xr:uid="{00000000-0005-0000-0000-0000440F0000}"/>
    <cellStyle name="Accent3 21" xfId="1082" xr:uid="{00000000-0005-0000-0000-0000450F0000}"/>
    <cellStyle name="Accent3 22" xfId="1083" xr:uid="{00000000-0005-0000-0000-0000460F0000}"/>
    <cellStyle name="Accent3 3" xfId="1084" xr:uid="{00000000-0005-0000-0000-0000470F0000}"/>
    <cellStyle name="Accent3 3 2" xfId="4955" xr:uid="{00000000-0005-0000-0000-0000480F0000}"/>
    <cellStyle name="Accent3 4" xfId="1085" xr:uid="{00000000-0005-0000-0000-0000490F0000}"/>
    <cellStyle name="Accent3 4 2" xfId="4956" xr:uid="{00000000-0005-0000-0000-00004A0F0000}"/>
    <cellStyle name="Accent3 5" xfId="1086" xr:uid="{00000000-0005-0000-0000-00004B0F0000}"/>
    <cellStyle name="Accent3 6" xfId="1087" xr:uid="{00000000-0005-0000-0000-00004C0F0000}"/>
    <cellStyle name="Accent3 7" xfId="1088" xr:uid="{00000000-0005-0000-0000-00004D0F0000}"/>
    <cellStyle name="Accent3 8" xfId="1089" xr:uid="{00000000-0005-0000-0000-00004E0F0000}"/>
    <cellStyle name="Accent3 9" xfId="1090" xr:uid="{00000000-0005-0000-0000-00004F0F0000}"/>
    <cellStyle name="Accent4 10" xfId="1091" xr:uid="{00000000-0005-0000-0000-0000500F0000}"/>
    <cellStyle name="Accent4 11" xfId="1092" xr:uid="{00000000-0005-0000-0000-0000510F0000}"/>
    <cellStyle name="Accent4 12" xfId="1093" xr:uid="{00000000-0005-0000-0000-0000520F0000}"/>
    <cellStyle name="Accent4 13" xfId="1094" xr:uid="{00000000-0005-0000-0000-0000530F0000}"/>
    <cellStyle name="Accent4 14" xfId="1095" xr:uid="{00000000-0005-0000-0000-0000540F0000}"/>
    <cellStyle name="Accent4 15" xfId="1096" xr:uid="{00000000-0005-0000-0000-0000550F0000}"/>
    <cellStyle name="Accent4 16" xfId="1097" xr:uid="{00000000-0005-0000-0000-0000560F0000}"/>
    <cellStyle name="Accent4 17" xfId="1098" xr:uid="{00000000-0005-0000-0000-0000570F0000}"/>
    <cellStyle name="Accent4 17 2" xfId="4957" xr:uid="{00000000-0005-0000-0000-0000580F0000}"/>
    <cellStyle name="Accent4 18" xfId="1099" xr:uid="{00000000-0005-0000-0000-0000590F0000}"/>
    <cellStyle name="Accent4 19" xfId="1100" xr:uid="{00000000-0005-0000-0000-00005A0F0000}"/>
    <cellStyle name="Accent4 2" xfId="1101" xr:uid="{00000000-0005-0000-0000-00005B0F0000}"/>
    <cellStyle name="Accent4 2 2" xfId="1102" xr:uid="{00000000-0005-0000-0000-00005C0F0000}"/>
    <cellStyle name="Accent4 2 2 2" xfId="1103" xr:uid="{00000000-0005-0000-0000-00005D0F0000}"/>
    <cellStyle name="Accent4 2 2 2 2" xfId="1104" xr:uid="{00000000-0005-0000-0000-00005E0F0000}"/>
    <cellStyle name="Accent4 2 2 2 3" xfId="1105" xr:uid="{00000000-0005-0000-0000-00005F0F0000}"/>
    <cellStyle name="Accent4 2 2 2 4" xfId="1106" xr:uid="{00000000-0005-0000-0000-0000600F0000}"/>
    <cellStyle name="Accent4 2 2 2 5" xfId="1107" xr:uid="{00000000-0005-0000-0000-0000610F0000}"/>
    <cellStyle name="Accent4 2 2 3" xfId="1108" xr:uid="{00000000-0005-0000-0000-0000620F0000}"/>
    <cellStyle name="Accent4 2 2 4" xfId="1109" xr:uid="{00000000-0005-0000-0000-0000630F0000}"/>
    <cellStyle name="Accent4 2 2 5" xfId="1110" xr:uid="{00000000-0005-0000-0000-0000640F0000}"/>
    <cellStyle name="Accent4 2 3" xfId="1111" xr:uid="{00000000-0005-0000-0000-0000650F0000}"/>
    <cellStyle name="Accent4 2 4" xfId="1112" xr:uid="{00000000-0005-0000-0000-0000660F0000}"/>
    <cellStyle name="Accent4 2 5" xfId="1113" xr:uid="{00000000-0005-0000-0000-0000670F0000}"/>
    <cellStyle name="Accent4 2 6" xfId="1114" xr:uid="{00000000-0005-0000-0000-0000680F0000}"/>
    <cellStyle name="Accent4 2 7" xfId="1115" xr:uid="{00000000-0005-0000-0000-0000690F0000}"/>
    <cellStyle name="Accent4 2 8" xfId="1116" xr:uid="{00000000-0005-0000-0000-00006A0F0000}"/>
    <cellStyle name="Accent4 2 9" xfId="1117" xr:uid="{00000000-0005-0000-0000-00006B0F0000}"/>
    <cellStyle name="Accent4 20" xfId="1118" xr:uid="{00000000-0005-0000-0000-00006C0F0000}"/>
    <cellStyle name="Accent4 21" xfId="1119" xr:uid="{00000000-0005-0000-0000-00006D0F0000}"/>
    <cellStyle name="Accent4 22" xfId="1120" xr:uid="{00000000-0005-0000-0000-00006E0F0000}"/>
    <cellStyle name="Accent4 3" xfId="1121" xr:uid="{00000000-0005-0000-0000-00006F0F0000}"/>
    <cellStyle name="Accent4 3 2" xfId="4958" xr:uid="{00000000-0005-0000-0000-0000700F0000}"/>
    <cellStyle name="Accent4 4" xfId="1122" xr:uid="{00000000-0005-0000-0000-0000710F0000}"/>
    <cellStyle name="Accent4 4 2" xfId="4959" xr:uid="{00000000-0005-0000-0000-0000720F0000}"/>
    <cellStyle name="Accent4 5" xfId="1123" xr:uid="{00000000-0005-0000-0000-0000730F0000}"/>
    <cellStyle name="Accent4 6" xfId="1124" xr:uid="{00000000-0005-0000-0000-0000740F0000}"/>
    <cellStyle name="Accent4 7" xfId="1125" xr:uid="{00000000-0005-0000-0000-0000750F0000}"/>
    <cellStyle name="Accent4 8" xfId="1126" xr:uid="{00000000-0005-0000-0000-0000760F0000}"/>
    <cellStyle name="Accent4 9" xfId="1127" xr:uid="{00000000-0005-0000-0000-0000770F0000}"/>
    <cellStyle name="Accent5 10" xfId="1128" xr:uid="{00000000-0005-0000-0000-0000780F0000}"/>
    <cellStyle name="Accent5 11" xfId="1129" xr:uid="{00000000-0005-0000-0000-0000790F0000}"/>
    <cellStyle name="Accent5 12" xfId="1130" xr:uid="{00000000-0005-0000-0000-00007A0F0000}"/>
    <cellStyle name="Accent5 13" xfId="1131" xr:uid="{00000000-0005-0000-0000-00007B0F0000}"/>
    <cellStyle name="Accent5 14" xfId="1132" xr:uid="{00000000-0005-0000-0000-00007C0F0000}"/>
    <cellStyle name="Accent5 15" xfId="1133" xr:uid="{00000000-0005-0000-0000-00007D0F0000}"/>
    <cellStyle name="Accent5 16" xfId="1134" xr:uid="{00000000-0005-0000-0000-00007E0F0000}"/>
    <cellStyle name="Accent5 17" xfId="1135" xr:uid="{00000000-0005-0000-0000-00007F0F0000}"/>
    <cellStyle name="Accent5 18" xfId="1136" xr:uid="{00000000-0005-0000-0000-0000800F0000}"/>
    <cellStyle name="Accent5 19" xfId="1137" xr:uid="{00000000-0005-0000-0000-0000810F0000}"/>
    <cellStyle name="Accent5 2" xfId="1138" xr:uid="{00000000-0005-0000-0000-0000820F0000}"/>
    <cellStyle name="Accent5 2 2" xfId="1139" xr:uid="{00000000-0005-0000-0000-0000830F0000}"/>
    <cellStyle name="Accent5 2 2 2" xfId="1140" xr:uid="{00000000-0005-0000-0000-0000840F0000}"/>
    <cellStyle name="Accent5 2 2 2 2" xfId="1141" xr:uid="{00000000-0005-0000-0000-0000850F0000}"/>
    <cellStyle name="Accent5 2 2 2 3" xfId="1142" xr:uid="{00000000-0005-0000-0000-0000860F0000}"/>
    <cellStyle name="Accent5 2 2 2 4" xfId="1143" xr:uid="{00000000-0005-0000-0000-0000870F0000}"/>
    <cellStyle name="Accent5 2 2 2 5" xfId="1144" xr:uid="{00000000-0005-0000-0000-0000880F0000}"/>
    <cellStyle name="Accent5 2 2 3" xfId="1145" xr:uid="{00000000-0005-0000-0000-0000890F0000}"/>
    <cellStyle name="Accent5 2 2 4" xfId="1146" xr:uid="{00000000-0005-0000-0000-00008A0F0000}"/>
    <cellStyle name="Accent5 2 2 5" xfId="1147" xr:uid="{00000000-0005-0000-0000-00008B0F0000}"/>
    <cellStyle name="Accent5 2 3" xfId="1148" xr:uid="{00000000-0005-0000-0000-00008C0F0000}"/>
    <cellStyle name="Accent5 2 4" xfId="1149" xr:uid="{00000000-0005-0000-0000-00008D0F0000}"/>
    <cellStyle name="Accent5 2 5" xfId="1150" xr:uid="{00000000-0005-0000-0000-00008E0F0000}"/>
    <cellStyle name="Accent5 2 6" xfId="1151" xr:uid="{00000000-0005-0000-0000-00008F0F0000}"/>
    <cellStyle name="Accent5 2 7" xfId="1152" xr:uid="{00000000-0005-0000-0000-0000900F0000}"/>
    <cellStyle name="Accent5 2 8" xfId="1153" xr:uid="{00000000-0005-0000-0000-0000910F0000}"/>
    <cellStyle name="Accent5 2 9" xfId="1154" xr:uid="{00000000-0005-0000-0000-0000920F0000}"/>
    <cellStyle name="Accent5 20" xfId="1155" xr:uid="{00000000-0005-0000-0000-0000930F0000}"/>
    <cellStyle name="Accent5 21" xfId="1156" xr:uid="{00000000-0005-0000-0000-0000940F0000}"/>
    <cellStyle name="Accent5 22" xfId="1157" xr:uid="{00000000-0005-0000-0000-0000950F0000}"/>
    <cellStyle name="Accent5 3" xfId="1158" xr:uid="{00000000-0005-0000-0000-0000960F0000}"/>
    <cellStyle name="Accent5 3 2" xfId="4960" xr:uid="{00000000-0005-0000-0000-0000970F0000}"/>
    <cellStyle name="Accent5 4" xfId="1159" xr:uid="{00000000-0005-0000-0000-0000980F0000}"/>
    <cellStyle name="Accent5 4 2" xfId="4961" xr:uid="{00000000-0005-0000-0000-0000990F0000}"/>
    <cellStyle name="Accent5 5" xfId="1160" xr:uid="{00000000-0005-0000-0000-00009A0F0000}"/>
    <cellStyle name="Accent5 6" xfId="1161" xr:uid="{00000000-0005-0000-0000-00009B0F0000}"/>
    <cellStyle name="Accent5 7" xfId="1162" xr:uid="{00000000-0005-0000-0000-00009C0F0000}"/>
    <cellStyle name="Accent5 8" xfId="1163" xr:uid="{00000000-0005-0000-0000-00009D0F0000}"/>
    <cellStyle name="Accent5 9" xfId="1164" xr:uid="{00000000-0005-0000-0000-00009E0F0000}"/>
    <cellStyle name="Accent6 10" xfId="1165" xr:uid="{00000000-0005-0000-0000-00009F0F0000}"/>
    <cellStyle name="Accent6 11" xfId="1166" xr:uid="{00000000-0005-0000-0000-0000A00F0000}"/>
    <cellStyle name="Accent6 12" xfId="1167" xr:uid="{00000000-0005-0000-0000-0000A10F0000}"/>
    <cellStyle name="Accent6 13" xfId="1168" xr:uid="{00000000-0005-0000-0000-0000A20F0000}"/>
    <cellStyle name="Accent6 14" xfId="1169" xr:uid="{00000000-0005-0000-0000-0000A30F0000}"/>
    <cellStyle name="Accent6 15" xfId="1170" xr:uid="{00000000-0005-0000-0000-0000A40F0000}"/>
    <cellStyle name="Accent6 16" xfId="1171" xr:uid="{00000000-0005-0000-0000-0000A50F0000}"/>
    <cellStyle name="Accent6 17" xfId="1172" xr:uid="{00000000-0005-0000-0000-0000A60F0000}"/>
    <cellStyle name="Accent6 17 2" xfId="4962" xr:uid="{00000000-0005-0000-0000-0000A70F0000}"/>
    <cellStyle name="Accent6 18" xfId="1173" xr:uid="{00000000-0005-0000-0000-0000A80F0000}"/>
    <cellStyle name="Accent6 19" xfId="1174" xr:uid="{00000000-0005-0000-0000-0000A90F0000}"/>
    <cellStyle name="Accent6 2" xfId="1175" xr:uid="{00000000-0005-0000-0000-0000AA0F0000}"/>
    <cellStyle name="Accent6 2 2" xfId="1176" xr:uid="{00000000-0005-0000-0000-0000AB0F0000}"/>
    <cellStyle name="Accent6 2 2 2" xfId="1177" xr:uid="{00000000-0005-0000-0000-0000AC0F0000}"/>
    <cellStyle name="Accent6 2 2 2 2" xfId="1178" xr:uid="{00000000-0005-0000-0000-0000AD0F0000}"/>
    <cellStyle name="Accent6 2 2 2 3" xfId="1179" xr:uid="{00000000-0005-0000-0000-0000AE0F0000}"/>
    <cellStyle name="Accent6 2 2 2 4" xfId="1180" xr:uid="{00000000-0005-0000-0000-0000AF0F0000}"/>
    <cellStyle name="Accent6 2 2 2 5" xfId="1181" xr:uid="{00000000-0005-0000-0000-0000B00F0000}"/>
    <cellStyle name="Accent6 2 2 3" xfId="1182" xr:uid="{00000000-0005-0000-0000-0000B10F0000}"/>
    <cellStyle name="Accent6 2 2 4" xfId="1183" xr:uid="{00000000-0005-0000-0000-0000B20F0000}"/>
    <cellStyle name="Accent6 2 2 5" xfId="1184" xr:uid="{00000000-0005-0000-0000-0000B30F0000}"/>
    <cellStyle name="Accent6 2 3" xfId="1185" xr:uid="{00000000-0005-0000-0000-0000B40F0000}"/>
    <cellStyle name="Accent6 2 4" xfId="1186" xr:uid="{00000000-0005-0000-0000-0000B50F0000}"/>
    <cellStyle name="Accent6 2 5" xfId="1187" xr:uid="{00000000-0005-0000-0000-0000B60F0000}"/>
    <cellStyle name="Accent6 2 6" xfId="1188" xr:uid="{00000000-0005-0000-0000-0000B70F0000}"/>
    <cellStyle name="Accent6 2 7" xfId="1189" xr:uid="{00000000-0005-0000-0000-0000B80F0000}"/>
    <cellStyle name="Accent6 2 8" xfId="1190" xr:uid="{00000000-0005-0000-0000-0000B90F0000}"/>
    <cellStyle name="Accent6 2 9" xfId="1191" xr:uid="{00000000-0005-0000-0000-0000BA0F0000}"/>
    <cellStyle name="Accent6 20" xfId="1192" xr:uid="{00000000-0005-0000-0000-0000BB0F0000}"/>
    <cellStyle name="Accent6 21" xfId="1193" xr:uid="{00000000-0005-0000-0000-0000BC0F0000}"/>
    <cellStyle name="Accent6 22" xfId="1194" xr:uid="{00000000-0005-0000-0000-0000BD0F0000}"/>
    <cellStyle name="Accent6 3" xfId="1195" xr:uid="{00000000-0005-0000-0000-0000BE0F0000}"/>
    <cellStyle name="Accent6 3 2" xfId="4963" xr:uid="{00000000-0005-0000-0000-0000BF0F0000}"/>
    <cellStyle name="Accent6 4" xfId="1196" xr:uid="{00000000-0005-0000-0000-0000C00F0000}"/>
    <cellStyle name="Accent6 4 2" xfId="4964" xr:uid="{00000000-0005-0000-0000-0000C10F0000}"/>
    <cellStyle name="Accent6 5" xfId="1197" xr:uid="{00000000-0005-0000-0000-0000C20F0000}"/>
    <cellStyle name="Accent6 6" xfId="1198" xr:uid="{00000000-0005-0000-0000-0000C30F0000}"/>
    <cellStyle name="Accent6 7" xfId="1199" xr:uid="{00000000-0005-0000-0000-0000C40F0000}"/>
    <cellStyle name="Accent6 8" xfId="1200" xr:uid="{00000000-0005-0000-0000-0000C50F0000}"/>
    <cellStyle name="Accent6 9" xfId="1201" xr:uid="{00000000-0005-0000-0000-0000C60F0000}"/>
    <cellStyle name="Bad 10" xfId="1202" xr:uid="{00000000-0005-0000-0000-0000C70F0000}"/>
    <cellStyle name="Bad 11" xfId="1203" xr:uid="{00000000-0005-0000-0000-0000C80F0000}"/>
    <cellStyle name="Bad 12" xfId="1204" xr:uid="{00000000-0005-0000-0000-0000C90F0000}"/>
    <cellStyle name="Bad 13" xfId="1205" xr:uid="{00000000-0005-0000-0000-0000CA0F0000}"/>
    <cellStyle name="Bad 14" xfId="1206" xr:uid="{00000000-0005-0000-0000-0000CB0F0000}"/>
    <cellStyle name="Bad 15" xfId="1207" xr:uid="{00000000-0005-0000-0000-0000CC0F0000}"/>
    <cellStyle name="Bad 16" xfId="1208" xr:uid="{00000000-0005-0000-0000-0000CD0F0000}"/>
    <cellStyle name="Bad 17" xfId="1209" xr:uid="{00000000-0005-0000-0000-0000CE0F0000}"/>
    <cellStyle name="Bad 17 2" xfId="4965" xr:uid="{00000000-0005-0000-0000-0000CF0F0000}"/>
    <cellStyle name="Bad 18" xfId="1210" xr:uid="{00000000-0005-0000-0000-0000D00F0000}"/>
    <cellStyle name="Bad 19" xfId="1211" xr:uid="{00000000-0005-0000-0000-0000D10F0000}"/>
    <cellStyle name="Bad 2" xfId="1212" xr:uid="{00000000-0005-0000-0000-0000D20F0000}"/>
    <cellStyle name="Bad 2 2" xfId="1213" xr:uid="{00000000-0005-0000-0000-0000D30F0000}"/>
    <cellStyle name="Bad 2 2 2" xfId="1214" xr:uid="{00000000-0005-0000-0000-0000D40F0000}"/>
    <cellStyle name="Bad 2 2 2 2" xfId="1215" xr:uid="{00000000-0005-0000-0000-0000D50F0000}"/>
    <cellStyle name="Bad 2 2 2 3" xfId="1216" xr:uid="{00000000-0005-0000-0000-0000D60F0000}"/>
    <cellStyle name="Bad 2 2 2 4" xfId="1217" xr:uid="{00000000-0005-0000-0000-0000D70F0000}"/>
    <cellStyle name="Bad 2 2 2 5" xfId="1218" xr:uid="{00000000-0005-0000-0000-0000D80F0000}"/>
    <cellStyle name="Bad 2 2 3" xfId="1219" xr:uid="{00000000-0005-0000-0000-0000D90F0000}"/>
    <cellStyle name="Bad 2 2 4" xfId="1220" xr:uid="{00000000-0005-0000-0000-0000DA0F0000}"/>
    <cellStyle name="Bad 2 2 5" xfId="1221" xr:uid="{00000000-0005-0000-0000-0000DB0F0000}"/>
    <cellStyle name="Bad 2 3" xfId="1222" xr:uid="{00000000-0005-0000-0000-0000DC0F0000}"/>
    <cellStyle name="Bad 2 4" xfId="1223" xr:uid="{00000000-0005-0000-0000-0000DD0F0000}"/>
    <cellStyle name="Bad 2 5" xfId="1224" xr:uid="{00000000-0005-0000-0000-0000DE0F0000}"/>
    <cellStyle name="Bad 2 6" xfId="1225" xr:uid="{00000000-0005-0000-0000-0000DF0F0000}"/>
    <cellStyle name="Bad 2 7" xfId="1226" xr:uid="{00000000-0005-0000-0000-0000E00F0000}"/>
    <cellStyle name="Bad 2 8" xfId="1227" xr:uid="{00000000-0005-0000-0000-0000E10F0000}"/>
    <cellStyle name="Bad 2 9" xfId="1228" xr:uid="{00000000-0005-0000-0000-0000E20F0000}"/>
    <cellStyle name="Bad 20" xfId="1229" xr:uid="{00000000-0005-0000-0000-0000E30F0000}"/>
    <cellStyle name="Bad 21" xfId="1230" xr:uid="{00000000-0005-0000-0000-0000E40F0000}"/>
    <cellStyle name="Bad 22" xfId="1231" xr:uid="{00000000-0005-0000-0000-0000E50F0000}"/>
    <cellStyle name="Bad 3" xfId="1232" xr:uid="{00000000-0005-0000-0000-0000E60F0000}"/>
    <cellStyle name="Bad 3 2" xfId="4966" xr:uid="{00000000-0005-0000-0000-0000E70F0000}"/>
    <cellStyle name="Bad 4" xfId="1233" xr:uid="{00000000-0005-0000-0000-0000E80F0000}"/>
    <cellStyle name="Bad 5" xfId="1234" xr:uid="{00000000-0005-0000-0000-0000E90F0000}"/>
    <cellStyle name="Bad 6" xfId="1235" xr:uid="{00000000-0005-0000-0000-0000EA0F0000}"/>
    <cellStyle name="Bad 7" xfId="1236" xr:uid="{00000000-0005-0000-0000-0000EB0F0000}"/>
    <cellStyle name="Bad 8" xfId="1237" xr:uid="{00000000-0005-0000-0000-0000EC0F0000}"/>
    <cellStyle name="Bad 9" xfId="1238" xr:uid="{00000000-0005-0000-0000-0000ED0F0000}"/>
    <cellStyle name="c" xfId="4967" xr:uid="{00000000-0005-0000-0000-0000EE0F0000}"/>
    <cellStyle name="Calculation 10" xfId="1239" xr:uid="{00000000-0005-0000-0000-0000EF0F0000}"/>
    <cellStyle name="Calculation 10 10" xfId="4968" xr:uid="{00000000-0005-0000-0000-0000F00F0000}"/>
    <cellStyle name="Calculation 10 11" xfId="4969" xr:uid="{00000000-0005-0000-0000-0000F10F0000}"/>
    <cellStyle name="Calculation 10 12" xfId="4970" xr:uid="{00000000-0005-0000-0000-0000F20F0000}"/>
    <cellStyle name="Calculation 10 2" xfId="4971" xr:uid="{00000000-0005-0000-0000-0000F30F0000}"/>
    <cellStyle name="Calculation 10 2 2" xfId="4972" xr:uid="{00000000-0005-0000-0000-0000F40F0000}"/>
    <cellStyle name="Calculation 10 2 2 2" xfId="4973" xr:uid="{00000000-0005-0000-0000-0000F50F0000}"/>
    <cellStyle name="Calculation 10 2 3" xfId="4974" xr:uid="{00000000-0005-0000-0000-0000F60F0000}"/>
    <cellStyle name="Calculation 10 2 3 2" xfId="4975" xr:uid="{00000000-0005-0000-0000-0000F70F0000}"/>
    <cellStyle name="Calculation 10 2 4" xfId="4976" xr:uid="{00000000-0005-0000-0000-0000F80F0000}"/>
    <cellStyle name="Calculation 10 2 4 2" xfId="4977" xr:uid="{00000000-0005-0000-0000-0000F90F0000}"/>
    <cellStyle name="Calculation 10 2 5" xfId="4978" xr:uid="{00000000-0005-0000-0000-0000FA0F0000}"/>
    <cellStyle name="Calculation 10 2 5 2" xfId="4979" xr:uid="{00000000-0005-0000-0000-0000FB0F0000}"/>
    <cellStyle name="Calculation 10 2 6" xfId="4980" xr:uid="{00000000-0005-0000-0000-0000FC0F0000}"/>
    <cellStyle name="Calculation 10 2 6 2" xfId="4981" xr:uid="{00000000-0005-0000-0000-0000FD0F0000}"/>
    <cellStyle name="Calculation 10 2 7" xfId="4982" xr:uid="{00000000-0005-0000-0000-0000FE0F0000}"/>
    <cellStyle name="Calculation 10 2 7 2" xfId="4983" xr:uid="{00000000-0005-0000-0000-0000FF0F0000}"/>
    <cellStyle name="Calculation 10 2 8" xfId="4984" xr:uid="{00000000-0005-0000-0000-000000100000}"/>
    <cellStyle name="Calculation 10 2 8 2" xfId="4985" xr:uid="{00000000-0005-0000-0000-000001100000}"/>
    <cellStyle name="Calculation 10 2 9" xfId="4986" xr:uid="{00000000-0005-0000-0000-000002100000}"/>
    <cellStyle name="Calculation 10 3" xfId="4987" xr:uid="{00000000-0005-0000-0000-000003100000}"/>
    <cellStyle name="Calculation 10 3 2" xfId="4988" xr:uid="{00000000-0005-0000-0000-000004100000}"/>
    <cellStyle name="Calculation 10 4" xfId="4989" xr:uid="{00000000-0005-0000-0000-000005100000}"/>
    <cellStyle name="Calculation 10 4 2" xfId="4990" xr:uid="{00000000-0005-0000-0000-000006100000}"/>
    <cellStyle name="Calculation 10 5" xfId="4991" xr:uid="{00000000-0005-0000-0000-000007100000}"/>
    <cellStyle name="Calculation 10 5 2" xfId="4992" xr:uid="{00000000-0005-0000-0000-000008100000}"/>
    <cellStyle name="Calculation 10 6" xfId="4993" xr:uid="{00000000-0005-0000-0000-000009100000}"/>
    <cellStyle name="Calculation 10 6 2" xfId="4994" xr:uid="{00000000-0005-0000-0000-00000A100000}"/>
    <cellStyle name="Calculation 10 7" xfId="4995" xr:uid="{00000000-0005-0000-0000-00000B100000}"/>
    <cellStyle name="Calculation 10 7 2" xfId="4996" xr:uid="{00000000-0005-0000-0000-00000C100000}"/>
    <cellStyle name="Calculation 10 8" xfId="4997" xr:uid="{00000000-0005-0000-0000-00000D100000}"/>
    <cellStyle name="Calculation 10 8 2" xfId="4998" xr:uid="{00000000-0005-0000-0000-00000E100000}"/>
    <cellStyle name="Calculation 10 9" xfId="4999" xr:uid="{00000000-0005-0000-0000-00000F100000}"/>
    <cellStyle name="Calculation 10 9 2" xfId="5000" xr:uid="{00000000-0005-0000-0000-000010100000}"/>
    <cellStyle name="Calculation 11" xfId="1240" xr:uid="{00000000-0005-0000-0000-000011100000}"/>
    <cellStyle name="Calculation 11 10" xfId="5001" xr:uid="{00000000-0005-0000-0000-000012100000}"/>
    <cellStyle name="Calculation 11 11" xfId="5002" xr:uid="{00000000-0005-0000-0000-000013100000}"/>
    <cellStyle name="Calculation 11 12" xfId="5003" xr:uid="{00000000-0005-0000-0000-000014100000}"/>
    <cellStyle name="Calculation 11 2" xfId="5004" xr:uid="{00000000-0005-0000-0000-000015100000}"/>
    <cellStyle name="Calculation 11 2 2" xfId="5005" xr:uid="{00000000-0005-0000-0000-000016100000}"/>
    <cellStyle name="Calculation 11 2 2 2" xfId="5006" xr:uid="{00000000-0005-0000-0000-000017100000}"/>
    <cellStyle name="Calculation 11 2 3" xfId="5007" xr:uid="{00000000-0005-0000-0000-000018100000}"/>
    <cellStyle name="Calculation 11 2 3 2" xfId="5008" xr:uid="{00000000-0005-0000-0000-000019100000}"/>
    <cellStyle name="Calculation 11 2 4" xfId="5009" xr:uid="{00000000-0005-0000-0000-00001A100000}"/>
    <cellStyle name="Calculation 11 2 4 2" xfId="5010" xr:uid="{00000000-0005-0000-0000-00001B100000}"/>
    <cellStyle name="Calculation 11 2 5" xfId="5011" xr:uid="{00000000-0005-0000-0000-00001C100000}"/>
    <cellStyle name="Calculation 11 2 5 2" xfId="5012" xr:uid="{00000000-0005-0000-0000-00001D100000}"/>
    <cellStyle name="Calculation 11 2 6" xfId="5013" xr:uid="{00000000-0005-0000-0000-00001E100000}"/>
    <cellStyle name="Calculation 11 2 6 2" xfId="5014" xr:uid="{00000000-0005-0000-0000-00001F100000}"/>
    <cellStyle name="Calculation 11 2 7" xfId="5015" xr:uid="{00000000-0005-0000-0000-000020100000}"/>
    <cellStyle name="Calculation 11 2 7 2" xfId="5016" xr:uid="{00000000-0005-0000-0000-000021100000}"/>
    <cellStyle name="Calculation 11 2 8" xfId="5017" xr:uid="{00000000-0005-0000-0000-000022100000}"/>
    <cellStyle name="Calculation 11 2 8 2" xfId="5018" xr:uid="{00000000-0005-0000-0000-000023100000}"/>
    <cellStyle name="Calculation 11 2 9" xfId="5019" xr:uid="{00000000-0005-0000-0000-000024100000}"/>
    <cellStyle name="Calculation 11 3" xfId="5020" xr:uid="{00000000-0005-0000-0000-000025100000}"/>
    <cellStyle name="Calculation 11 3 2" xfId="5021" xr:uid="{00000000-0005-0000-0000-000026100000}"/>
    <cellStyle name="Calculation 11 4" xfId="5022" xr:uid="{00000000-0005-0000-0000-000027100000}"/>
    <cellStyle name="Calculation 11 4 2" xfId="5023" xr:uid="{00000000-0005-0000-0000-000028100000}"/>
    <cellStyle name="Calculation 11 5" xfId="5024" xr:uid="{00000000-0005-0000-0000-000029100000}"/>
    <cellStyle name="Calculation 11 5 2" xfId="5025" xr:uid="{00000000-0005-0000-0000-00002A100000}"/>
    <cellStyle name="Calculation 11 6" xfId="5026" xr:uid="{00000000-0005-0000-0000-00002B100000}"/>
    <cellStyle name="Calculation 11 6 2" xfId="5027" xr:uid="{00000000-0005-0000-0000-00002C100000}"/>
    <cellStyle name="Calculation 11 7" xfId="5028" xr:uid="{00000000-0005-0000-0000-00002D100000}"/>
    <cellStyle name="Calculation 11 7 2" xfId="5029" xr:uid="{00000000-0005-0000-0000-00002E100000}"/>
    <cellStyle name="Calculation 11 8" xfId="5030" xr:uid="{00000000-0005-0000-0000-00002F100000}"/>
    <cellStyle name="Calculation 11 8 2" xfId="5031" xr:uid="{00000000-0005-0000-0000-000030100000}"/>
    <cellStyle name="Calculation 11 9" xfId="5032" xr:uid="{00000000-0005-0000-0000-000031100000}"/>
    <cellStyle name="Calculation 11 9 2" xfId="5033" xr:uid="{00000000-0005-0000-0000-000032100000}"/>
    <cellStyle name="Calculation 12" xfId="1241" xr:uid="{00000000-0005-0000-0000-000033100000}"/>
    <cellStyle name="Calculation 12 10" xfId="5034" xr:uid="{00000000-0005-0000-0000-000034100000}"/>
    <cellStyle name="Calculation 12 11" xfId="5035" xr:uid="{00000000-0005-0000-0000-000035100000}"/>
    <cellStyle name="Calculation 12 12" xfId="5036" xr:uid="{00000000-0005-0000-0000-000036100000}"/>
    <cellStyle name="Calculation 12 2" xfId="5037" xr:uid="{00000000-0005-0000-0000-000037100000}"/>
    <cellStyle name="Calculation 12 2 2" xfId="5038" xr:uid="{00000000-0005-0000-0000-000038100000}"/>
    <cellStyle name="Calculation 12 2 2 2" xfId="5039" xr:uid="{00000000-0005-0000-0000-000039100000}"/>
    <cellStyle name="Calculation 12 2 3" xfId="5040" xr:uid="{00000000-0005-0000-0000-00003A100000}"/>
    <cellStyle name="Calculation 12 2 3 2" xfId="5041" xr:uid="{00000000-0005-0000-0000-00003B100000}"/>
    <cellStyle name="Calculation 12 2 4" xfId="5042" xr:uid="{00000000-0005-0000-0000-00003C100000}"/>
    <cellStyle name="Calculation 12 2 4 2" xfId="5043" xr:uid="{00000000-0005-0000-0000-00003D100000}"/>
    <cellStyle name="Calculation 12 2 5" xfId="5044" xr:uid="{00000000-0005-0000-0000-00003E100000}"/>
    <cellStyle name="Calculation 12 2 5 2" xfId="5045" xr:uid="{00000000-0005-0000-0000-00003F100000}"/>
    <cellStyle name="Calculation 12 2 6" xfId="5046" xr:uid="{00000000-0005-0000-0000-000040100000}"/>
    <cellStyle name="Calculation 12 2 6 2" xfId="5047" xr:uid="{00000000-0005-0000-0000-000041100000}"/>
    <cellStyle name="Calculation 12 2 7" xfId="5048" xr:uid="{00000000-0005-0000-0000-000042100000}"/>
    <cellStyle name="Calculation 12 2 7 2" xfId="5049" xr:uid="{00000000-0005-0000-0000-000043100000}"/>
    <cellStyle name="Calculation 12 2 8" xfId="5050" xr:uid="{00000000-0005-0000-0000-000044100000}"/>
    <cellStyle name="Calculation 12 2 8 2" xfId="5051" xr:uid="{00000000-0005-0000-0000-000045100000}"/>
    <cellStyle name="Calculation 12 2 9" xfId="5052" xr:uid="{00000000-0005-0000-0000-000046100000}"/>
    <cellStyle name="Calculation 12 3" xfId="5053" xr:uid="{00000000-0005-0000-0000-000047100000}"/>
    <cellStyle name="Calculation 12 3 2" xfId="5054" xr:uid="{00000000-0005-0000-0000-000048100000}"/>
    <cellStyle name="Calculation 12 4" xfId="5055" xr:uid="{00000000-0005-0000-0000-000049100000}"/>
    <cellStyle name="Calculation 12 4 2" xfId="5056" xr:uid="{00000000-0005-0000-0000-00004A100000}"/>
    <cellStyle name="Calculation 12 5" xfId="5057" xr:uid="{00000000-0005-0000-0000-00004B100000}"/>
    <cellStyle name="Calculation 12 5 2" xfId="5058" xr:uid="{00000000-0005-0000-0000-00004C100000}"/>
    <cellStyle name="Calculation 12 6" xfId="5059" xr:uid="{00000000-0005-0000-0000-00004D100000}"/>
    <cellStyle name="Calculation 12 6 2" xfId="5060" xr:uid="{00000000-0005-0000-0000-00004E100000}"/>
    <cellStyle name="Calculation 12 7" xfId="5061" xr:uid="{00000000-0005-0000-0000-00004F100000}"/>
    <cellStyle name="Calculation 12 7 2" xfId="5062" xr:uid="{00000000-0005-0000-0000-000050100000}"/>
    <cellStyle name="Calculation 12 8" xfId="5063" xr:uid="{00000000-0005-0000-0000-000051100000}"/>
    <cellStyle name="Calculation 12 8 2" xfId="5064" xr:uid="{00000000-0005-0000-0000-000052100000}"/>
    <cellStyle name="Calculation 12 9" xfId="5065" xr:uid="{00000000-0005-0000-0000-000053100000}"/>
    <cellStyle name="Calculation 12 9 2" xfId="5066" xr:uid="{00000000-0005-0000-0000-000054100000}"/>
    <cellStyle name="Calculation 13" xfId="1242" xr:uid="{00000000-0005-0000-0000-000055100000}"/>
    <cellStyle name="Calculation 13 10" xfId="5067" xr:uid="{00000000-0005-0000-0000-000056100000}"/>
    <cellStyle name="Calculation 13 11" xfId="5068" xr:uid="{00000000-0005-0000-0000-000057100000}"/>
    <cellStyle name="Calculation 13 12" xfId="5069" xr:uid="{00000000-0005-0000-0000-000058100000}"/>
    <cellStyle name="Calculation 13 2" xfId="5070" xr:uid="{00000000-0005-0000-0000-000059100000}"/>
    <cellStyle name="Calculation 13 2 2" xfId="5071" xr:uid="{00000000-0005-0000-0000-00005A100000}"/>
    <cellStyle name="Calculation 13 2 2 2" xfId="5072" xr:uid="{00000000-0005-0000-0000-00005B100000}"/>
    <cellStyle name="Calculation 13 2 3" xfId="5073" xr:uid="{00000000-0005-0000-0000-00005C100000}"/>
    <cellStyle name="Calculation 13 2 3 2" xfId="5074" xr:uid="{00000000-0005-0000-0000-00005D100000}"/>
    <cellStyle name="Calculation 13 2 4" xfId="5075" xr:uid="{00000000-0005-0000-0000-00005E100000}"/>
    <cellStyle name="Calculation 13 2 4 2" xfId="5076" xr:uid="{00000000-0005-0000-0000-00005F100000}"/>
    <cellStyle name="Calculation 13 2 5" xfId="5077" xr:uid="{00000000-0005-0000-0000-000060100000}"/>
    <cellStyle name="Calculation 13 2 5 2" xfId="5078" xr:uid="{00000000-0005-0000-0000-000061100000}"/>
    <cellStyle name="Calculation 13 2 6" xfId="5079" xr:uid="{00000000-0005-0000-0000-000062100000}"/>
    <cellStyle name="Calculation 13 2 6 2" xfId="5080" xr:uid="{00000000-0005-0000-0000-000063100000}"/>
    <cellStyle name="Calculation 13 2 7" xfId="5081" xr:uid="{00000000-0005-0000-0000-000064100000}"/>
    <cellStyle name="Calculation 13 2 7 2" xfId="5082" xr:uid="{00000000-0005-0000-0000-000065100000}"/>
    <cellStyle name="Calculation 13 2 8" xfId="5083" xr:uid="{00000000-0005-0000-0000-000066100000}"/>
    <cellStyle name="Calculation 13 2 8 2" xfId="5084" xr:uid="{00000000-0005-0000-0000-000067100000}"/>
    <cellStyle name="Calculation 13 2 9" xfId="5085" xr:uid="{00000000-0005-0000-0000-000068100000}"/>
    <cellStyle name="Calculation 13 3" xfId="5086" xr:uid="{00000000-0005-0000-0000-000069100000}"/>
    <cellStyle name="Calculation 13 3 2" xfId="5087" xr:uid="{00000000-0005-0000-0000-00006A100000}"/>
    <cellStyle name="Calculation 13 4" xfId="5088" xr:uid="{00000000-0005-0000-0000-00006B100000}"/>
    <cellStyle name="Calculation 13 4 2" xfId="5089" xr:uid="{00000000-0005-0000-0000-00006C100000}"/>
    <cellStyle name="Calculation 13 5" xfId="5090" xr:uid="{00000000-0005-0000-0000-00006D100000}"/>
    <cellStyle name="Calculation 13 5 2" xfId="5091" xr:uid="{00000000-0005-0000-0000-00006E100000}"/>
    <cellStyle name="Calculation 13 6" xfId="5092" xr:uid="{00000000-0005-0000-0000-00006F100000}"/>
    <cellStyle name="Calculation 13 6 2" xfId="5093" xr:uid="{00000000-0005-0000-0000-000070100000}"/>
    <cellStyle name="Calculation 13 7" xfId="5094" xr:uid="{00000000-0005-0000-0000-000071100000}"/>
    <cellStyle name="Calculation 13 7 2" xfId="5095" xr:uid="{00000000-0005-0000-0000-000072100000}"/>
    <cellStyle name="Calculation 13 8" xfId="5096" xr:uid="{00000000-0005-0000-0000-000073100000}"/>
    <cellStyle name="Calculation 13 8 2" xfId="5097" xr:uid="{00000000-0005-0000-0000-000074100000}"/>
    <cellStyle name="Calculation 13 9" xfId="5098" xr:uid="{00000000-0005-0000-0000-000075100000}"/>
    <cellStyle name="Calculation 13 9 2" xfId="5099" xr:uid="{00000000-0005-0000-0000-000076100000}"/>
    <cellStyle name="Calculation 14" xfId="1243" xr:uid="{00000000-0005-0000-0000-000077100000}"/>
    <cellStyle name="Calculation 14 10" xfId="5100" xr:uid="{00000000-0005-0000-0000-000078100000}"/>
    <cellStyle name="Calculation 14 11" xfId="5101" xr:uid="{00000000-0005-0000-0000-000079100000}"/>
    <cellStyle name="Calculation 14 12" xfId="5102" xr:uid="{00000000-0005-0000-0000-00007A100000}"/>
    <cellStyle name="Calculation 14 2" xfId="5103" xr:uid="{00000000-0005-0000-0000-00007B100000}"/>
    <cellStyle name="Calculation 14 2 2" xfId="5104" xr:uid="{00000000-0005-0000-0000-00007C100000}"/>
    <cellStyle name="Calculation 14 2 2 2" xfId="5105" xr:uid="{00000000-0005-0000-0000-00007D100000}"/>
    <cellStyle name="Calculation 14 2 3" xfId="5106" xr:uid="{00000000-0005-0000-0000-00007E100000}"/>
    <cellStyle name="Calculation 14 2 3 2" xfId="5107" xr:uid="{00000000-0005-0000-0000-00007F100000}"/>
    <cellStyle name="Calculation 14 2 4" xfId="5108" xr:uid="{00000000-0005-0000-0000-000080100000}"/>
    <cellStyle name="Calculation 14 2 4 2" xfId="5109" xr:uid="{00000000-0005-0000-0000-000081100000}"/>
    <cellStyle name="Calculation 14 2 5" xfId="5110" xr:uid="{00000000-0005-0000-0000-000082100000}"/>
    <cellStyle name="Calculation 14 2 5 2" xfId="5111" xr:uid="{00000000-0005-0000-0000-000083100000}"/>
    <cellStyle name="Calculation 14 2 6" xfId="5112" xr:uid="{00000000-0005-0000-0000-000084100000}"/>
    <cellStyle name="Calculation 14 2 6 2" xfId="5113" xr:uid="{00000000-0005-0000-0000-000085100000}"/>
    <cellStyle name="Calculation 14 2 7" xfId="5114" xr:uid="{00000000-0005-0000-0000-000086100000}"/>
    <cellStyle name="Calculation 14 2 7 2" xfId="5115" xr:uid="{00000000-0005-0000-0000-000087100000}"/>
    <cellStyle name="Calculation 14 2 8" xfId="5116" xr:uid="{00000000-0005-0000-0000-000088100000}"/>
    <cellStyle name="Calculation 14 2 8 2" xfId="5117" xr:uid="{00000000-0005-0000-0000-000089100000}"/>
    <cellStyle name="Calculation 14 2 9" xfId="5118" xr:uid="{00000000-0005-0000-0000-00008A100000}"/>
    <cellStyle name="Calculation 14 3" xfId="5119" xr:uid="{00000000-0005-0000-0000-00008B100000}"/>
    <cellStyle name="Calculation 14 3 2" xfId="5120" xr:uid="{00000000-0005-0000-0000-00008C100000}"/>
    <cellStyle name="Calculation 14 4" xfId="5121" xr:uid="{00000000-0005-0000-0000-00008D100000}"/>
    <cellStyle name="Calculation 14 4 2" xfId="5122" xr:uid="{00000000-0005-0000-0000-00008E100000}"/>
    <cellStyle name="Calculation 14 5" xfId="5123" xr:uid="{00000000-0005-0000-0000-00008F100000}"/>
    <cellStyle name="Calculation 14 5 2" xfId="5124" xr:uid="{00000000-0005-0000-0000-000090100000}"/>
    <cellStyle name="Calculation 14 6" xfId="5125" xr:uid="{00000000-0005-0000-0000-000091100000}"/>
    <cellStyle name="Calculation 14 6 2" xfId="5126" xr:uid="{00000000-0005-0000-0000-000092100000}"/>
    <cellStyle name="Calculation 14 7" xfId="5127" xr:uid="{00000000-0005-0000-0000-000093100000}"/>
    <cellStyle name="Calculation 14 7 2" xfId="5128" xr:uid="{00000000-0005-0000-0000-000094100000}"/>
    <cellStyle name="Calculation 14 8" xfId="5129" xr:uid="{00000000-0005-0000-0000-000095100000}"/>
    <cellStyle name="Calculation 14 8 2" xfId="5130" xr:uid="{00000000-0005-0000-0000-000096100000}"/>
    <cellStyle name="Calculation 14 9" xfId="5131" xr:uid="{00000000-0005-0000-0000-000097100000}"/>
    <cellStyle name="Calculation 14 9 2" xfId="5132" xr:uid="{00000000-0005-0000-0000-000098100000}"/>
    <cellStyle name="Calculation 15" xfId="1244" xr:uid="{00000000-0005-0000-0000-000099100000}"/>
    <cellStyle name="Calculation 15 10" xfId="5133" xr:uid="{00000000-0005-0000-0000-00009A100000}"/>
    <cellStyle name="Calculation 15 11" xfId="5134" xr:uid="{00000000-0005-0000-0000-00009B100000}"/>
    <cellStyle name="Calculation 15 12" xfId="5135" xr:uid="{00000000-0005-0000-0000-00009C100000}"/>
    <cellStyle name="Calculation 15 2" xfId="5136" xr:uid="{00000000-0005-0000-0000-00009D100000}"/>
    <cellStyle name="Calculation 15 2 2" xfId="5137" xr:uid="{00000000-0005-0000-0000-00009E100000}"/>
    <cellStyle name="Calculation 15 2 2 2" xfId="5138" xr:uid="{00000000-0005-0000-0000-00009F100000}"/>
    <cellStyle name="Calculation 15 2 3" xfId="5139" xr:uid="{00000000-0005-0000-0000-0000A0100000}"/>
    <cellStyle name="Calculation 15 2 3 2" xfId="5140" xr:uid="{00000000-0005-0000-0000-0000A1100000}"/>
    <cellStyle name="Calculation 15 2 4" xfId="5141" xr:uid="{00000000-0005-0000-0000-0000A2100000}"/>
    <cellStyle name="Calculation 15 2 4 2" xfId="5142" xr:uid="{00000000-0005-0000-0000-0000A3100000}"/>
    <cellStyle name="Calculation 15 2 5" xfId="5143" xr:uid="{00000000-0005-0000-0000-0000A4100000}"/>
    <cellStyle name="Calculation 15 2 5 2" xfId="5144" xr:uid="{00000000-0005-0000-0000-0000A5100000}"/>
    <cellStyle name="Calculation 15 2 6" xfId="5145" xr:uid="{00000000-0005-0000-0000-0000A6100000}"/>
    <cellStyle name="Calculation 15 2 6 2" xfId="5146" xr:uid="{00000000-0005-0000-0000-0000A7100000}"/>
    <cellStyle name="Calculation 15 2 7" xfId="5147" xr:uid="{00000000-0005-0000-0000-0000A8100000}"/>
    <cellStyle name="Calculation 15 2 7 2" xfId="5148" xr:uid="{00000000-0005-0000-0000-0000A9100000}"/>
    <cellStyle name="Calculation 15 2 8" xfId="5149" xr:uid="{00000000-0005-0000-0000-0000AA100000}"/>
    <cellStyle name="Calculation 15 2 8 2" xfId="5150" xr:uid="{00000000-0005-0000-0000-0000AB100000}"/>
    <cellStyle name="Calculation 15 2 9" xfId="5151" xr:uid="{00000000-0005-0000-0000-0000AC100000}"/>
    <cellStyle name="Calculation 15 3" xfId="5152" xr:uid="{00000000-0005-0000-0000-0000AD100000}"/>
    <cellStyle name="Calculation 15 3 2" xfId="5153" xr:uid="{00000000-0005-0000-0000-0000AE100000}"/>
    <cellStyle name="Calculation 15 4" xfId="5154" xr:uid="{00000000-0005-0000-0000-0000AF100000}"/>
    <cellStyle name="Calculation 15 4 2" xfId="5155" xr:uid="{00000000-0005-0000-0000-0000B0100000}"/>
    <cellStyle name="Calculation 15 5" xfId="5156" xr:uid="{00000000-0005-0000-0000-0000B1100000}"/>
    <cellStyle name="Calculation 15 5 2" xfId="5157" xr:uid="{00000000-0005-0000-0000-0000B2100000}"/>
    <cellStyle name="Calculation 15 6" xfId="5158" xr:uid="{00000000-0005-0000-0000-0000B3100000}"/>
    <cellStyle name="Calculation 15 6 2" xfId="5159" xr:uid="{00000000-0005-0000-0000-0000B4100000}"/>
    <cellStyle name="Calculation 15 7" xfId="5160" xr:uid="{00000000-0005-0000-0000-0000B5100000}"/>
    <cellStyle name="Calculation 15 7 2" xfId="5161" xr:uid="{00000000-0005-0000-0000-0000B6100000}"/>
    <cellStyle name="Calculation 15 8" xfId="5162" xr:uid="{00000000-0005-0000-0000-0000B7100000}"/>
    <cellStyle name="Calculation 15 8 2" xfId="5163" xr:uid="{00000000-0005-0000-0000-0000B8100000}"/>
    <cellStyle name="Calculation 15 9" xfId="5164" xr:uid="{00000000-0005-0000-0000-0000B9100000}"/>
    <cellStyle name="Calculation 15 9 2" xfId="5165" xr:uid="{00000000-0005-0000-0000-0000BA100000}"/>
    <cellStyle name="Calculation 16" xfId="1245" xr:uid="{00000000-0005-0000-0000-0000BB100000}"/>
    <cellStyle name="Calculation 16 10" xfId="5166" xr:uid="{00000000-0005-0000-0000-0000BC100000}"/>
    <cellStyle name="Calculation 16 11" xfId="5167" xr:uid="{00000000-0005-0000-0000-0000BD100000}"/>
    <cellStyle name="Calculation 16 12" xfId="5168" xr:uid="{00000000-0005-0000-0000-0000BE100000}"/>
    <cellStyle name="Calculation 16 2" xfId="5169" xr:uid="{00000000-0005-0000-0000-0000BF100000}"/>
    <cellStyle name="Calculation 16 2 2" xfId="5170" xr:uid="{00000000-0005-0000-0000-0000C0100000}"/>
    <cellStyle name="Calculation 16 2 2 2" xfId="5171" xr:uid="{00000000-0005-0000-0000-0000C1100000}"/>
    <cellStyle name="Calculation 16 2 3" xfId="5172" xr:uid="{00000000-0005-0000-0000-0000C2100000}"/>
    <cellStyle name="Calculation 16 2 3 2" xfId="5173" xr:uid="{00000000-0005-0000-0000-0000C3100000}"/>
    <cellStyle name="Calculation 16 2 4" xfId="5174" xr:uid="{00000000-0005-0000-0000-0000C4100000}"/>
    <cellStyle name="Calculation 16 2 4 2" xfId="5175" xr:uid="{00000000-0005-0000-0000-0000C5100000}"/>
    <cellStyle name="Calculation 16 2 5" xfId="5176" xr:uid="{00000000-0005-0000-0000-0000C6100000}"/>
    <cellStyle name="Calculation 16 2 5 2" xfId="5177" xr:uid="{00000000-0005-0000-0000-0000C7100000}"/>
    <cellStyle name="Calculation 16 2 6" xfId="5178" xr:uid="{00000000-0005-0000-0000-0000C8100000}"/>
    <cellStyle name="Calculation 16 2 6 2" xfId="5179" xr:uid="{00000000-0005-0000-0000-0000C9100000}"/>
    <cellStyle name="Calculation 16 2 7" xfId="5180" xr:uid="{00000000-0005-0000-0000-0000CA100000}"/>
    <cellStyle name="Calculation 16 2 7 2" xfId="5181" xr:uid="{00000000-0005-0000-0000-0000CB100000}"/>
    <cellStyle name="Calculation 16 2 8" xfId="5182" xr:uid="{00000000-0005-0000-0000-0000CC100000}"/>
    <cellStyle name="Calculation 16 2 8 2" xfId="5183" xr:uid="{00000000-0005-0000-0000-0000CD100000}"/>
    <cellStyle name="Calculation 16 2 9" xfId="5184" xr:uid="{00000000-0005-0000-0000-0000CE100000}"/>
    <cellStyle name="Calculation 16 3" xfId="5185" xr:uid="{00000000-0005-0000-0000-0000CF100000}"/>
    <cellStyle name="Calculation 16 3 2" xfId="5186" xr:uid="{00000000-0005-0000-0000-0000D0100000}"/>
    <cellStyle name="Calculation 16 4" xfId="5187" xr:uid="{00000000-0005-0000-0000-0000D1100000}"/>
    <cellStyle name="Calculation 16 4 2" xfId="5188" xr:uid="{00000000-0005-0000-0000-0000D2100000}"/>
    <cellStyle name="Calculation 16 5" xfId="5189" xr:uid="{00000000-0005-0000-0000-0000D3100000}"/>
    <cellStyle name="Calculation 16 5 2" xfId="5190" xr:uid="{00000000-0005-0000-0000-0000D4100000}"/>
    <cellStyle name="Calculation 16 6" xfId="5191" xr:uid="{00000000-0005-0000-0000-0000D5100000}"/>
    <cellStyle name="Calculation 16 6 2" xfId="5192" xr:uid="{00000000-0005-0000-0000-0000D6100000}"/>
    <cellStyle name="Calculation 16 7" xfId="5193" xr:uid="{00000000-0005-0000-0000-0000D7100000}"/>
    <cellStyle name="Calculation 16 7 2" xfId="5194" xr:uid="{00000000-0005-0000-0000-0000D8100000}"/>
    <cellStyle name="Calculation 16 8" xfId="5195" xr:uid="{00000000-0005-0000-0000-0000D9100000}"/>
    <cellStyle name="Calculation 16 8 2" xfId="5196" xr:uid="{00000000-0005-0000-0000-0000DA100000}"/>
    <cellStyle name="Calculation 16 9" xfId="5197" xr:uid="{00000000-0005-0000-0000-0000DB100000}"/>
    <cellStyle name="Calculation 16 9 2" xfId="5198" xr:uid="{00000000-0005-0000-0000-0000DC100000}"/>
    <cellStyle name="Calculation 17" xfId="1246" xr:uid="{00000000-0005-0000-0000-0000DD100000}"/>
    <cellStyle name="Calculation 17 10" xfId="5199" xr:uid="{00000000-0005-0000-0000-0000DE100000}"/>
    <cellStyle name="Calculation 17 11" xfId="5200" xr:uid="{00000000-0005-0000-0000-0000DF100000}"/>
    <cellStyle name="Calculation 17 2" xfId="5201" xr:uid="{00000000-0005-0000-0000-0000E0100000}"/>
    <cellStyle name="Calculation 17 2 2" xfId="5202" xr:uid="{00000000-0005-0000-0000-0000E1100000}"/>
    <cellStyle name="Calculation 17 2 2 2" xfId="5203" xr:uid="{00000000-0005-0000-0000-0000E2100000}"/>
    <cellStyle name="Calculation 17 2 3" xfId="5204" xr:uid="{00000000-0005-0000-0000-0000E3100000}"/>
    <cellStyle name="Calculation 17 2 3 2" xfId="5205" xr:uid="{00000000-0005-0000-0000-0000E4100000}"/>
    <cellStyle name="Calculation 17 2 4" xfId="5206" xr:uid="{00000000-0005-0000-0000-0000E5100000}"/>
    <cellStyle name="Calculation 17 2 4 2" xfId="5207" xr:uid="{00000000-0005-0000-0000-0000E6100000}"/>
    <cellStyle name="Calculation 17 2 5" xfId="5208" xr:uid="{00000000-0005-0000-0000-0000E7100000}"/>
    <cellStyle name="Calculation 17 2 5 2" xfId="5209" xr:uid="{00000000-0005-0000-0000-0000E8100000}"/>
    <cellStyle name="Calculation 17 2 6" xfId="5210" xr:uid="{00000000-0005-0000-0000-0000E9100000}"/>
    <cellStyle name="Calculation 17 2 6 2" xfId="5211" xr:uid="{00000000-0005-0000-0000-0000EA100000}"/>
    <cellStyle name="Calculation 17 2 7" xfId="5212" xr:uid="{00000000-0005-0000-0000-0000EB100000}"/>
    <cellStyle name="Calculation 17 2 7 2" xfId="5213" xr:uid="{00000000-0005-0000-0000-0000EC100000}"/>
    <cellStyle name="Calculation 17 2 8" xfId="5214" xr:uid="{00000000-0005-0000-0000-0000ED100000}"/>
    <cellStyle name="Calculation 17 2 8 2" xfId="5215" xr:uid="{00000000-0005-0000-0000-0000EE100000}"/>
    <cellStyle name="Calculation 17 2 9" xfId="5216" xr:uid="{00000000-0005-0000-0000-0000EF100000}"/>
    <cellStyle name="Calculation 17 3" xfId="5217" xr:uid="{00000000-0005-0000-0000-0000F0100000}"/>
    <cellStyle name="Calculation 17 3 2" xfId="5218" xr:uid="{00000000-0005-0000-0000-0000F1100000}"/>
    <cellStyle name="Calculation 17 4" xfId="5219" xr:uid="{00000000-0005-0000-0000-0000F2100000}"/>
    <cellStyle name="Calculation 17 4 2" xfId="5220" xr:uid="{00000000-0005-0000-0000-0000F3100000}"/>
    <cellStyle name="Calculation 17 5" xfId="5221" xr:uid="{00000000-0005-0000-0000-0000F4100000}"/>
    <cellStyle name="Calculation 17 5 2" xfId="5222" xr:uid="{00000000-0005-0000-0000-0000F5100000}"/>
    <cellStyle name="Calculation 17 6" xfId="5223" xr:uid="{00000000-0005-0000-0000-0000F6100000}"/>
    <cellStyle name="Calculation 17 6 2" xfId="5224" xr:uid="{00000000-0005-0000-0000-0000F7100000}"/>
    <cellStyle name="Calculation 17 7" xfId="5225" xr:uid="{00000000-0005-0000-0000-0000F8100000}"/>
    <cellStyle name="Calculation 17 7 2" xfId="5226" xr:uid="{00000000-0005-0000-0000-0000F9100000}"/>
    <cellStyle name="Calculation 17 8" xfId="5227" xr:uid="{00000000-0005-0000-0000-0000FA100000}"/>
    <cellStyle name="Calculation 17 8 2" xfId="5228" xr:uid="{00000000-0005-0000-0000-0000FB100000}"/>
    <cellStyle name="Calculation 17 9" xfId="5229" xr:uid="{00000000-0005-0000-0000-0000FC100000}"/>
    <cellStyle name="Calculation 17 9 2" xfId="5230" xr:uid="{00000000-0005-0000-0000-0000FD100000}"/>
    <cellStyle name="Calculation 18" xfId="1247" xr:uid="{00000000-0005-0000-0000-0000FE100000}"/>
    <cellStyle name="Calculation 18 10" xfId="5231" xr:uid="{00000000-0005-0000-0000-0000FF100000}"/>
    <cellStyle name="Calculation 18 2" xfId="5232" xr:uid="{00000000-0005-0000-0000-000000110000}"/>
    <cellStyle name="Calculation 18 2 2" xfId="5233" xr:uid="{00000000-0005-0000-0000-000001110000}"/>
    <cellStyle name="Calculation 18 2 2 2" xfId="5234" xr:uid="{00000000-0005-0000-0000-000002110000}"/>
    <cellStyle name="Calculation 18 2 3" xfId="5235" xr:uid="{00000000-0005-0000-0000-000003110000}"/>
    <cellStyle name="Calculation 18 2 3 2" xfId="5236" xr:uid="{00000000-0005-0000-0000-000004110000}"/>
    <cellStyle name="Calculation 18 2 4" xfId="5237" xr:uid="{00000000-0005-0000-0000-000005110000}"/>
    <cellStyle name="Calculation 18 2 4 2" xfId="5238" xr:uid="{00000000-0005-0000-0000-000006110000}"/>
    <cellStyle name="Calculation 18 2 5" xfId="5239" xr:uid="{00000000-0005-0000-0000-000007110000}"/>
    <cellStyle name="Calculation 18 2 5 2" xfId="5240" xr:uid="{00000000-0005-0000-0000-000008110000}"/>
    <cellStyle name="Calculation 18 2 6" xfId="5241" xr:uid="{00000000-0005-0000-0000-000009110000}"/>
    <cellStyle name="Calculation 18 2 6 2" xfId="5242" xr:uid="{00000000-0005-0000-0000-00000A110000}"/>
    <cellStyle name="Calculation 18 2 7" xfId="5243" xr:uid="{00000000-0005-0000-0000-00000B110000}"/>
    <cellStyle name="Calculation 18 2 7 2" xfId="5244" xr:uid="{00000000-0005-0000-0000-00000C110000}"/>
    <cellStyle name="Calculation 18 2 8" xfId="5245" xr:uid="{00000000-0005-0000-0000-00000D110000}"/>
    <cellStyle name="Calculation 18 2 8 2" xfId="5246" xr:uid="{00000000-0005-0000-0000-00000E110000}"/>
    <cellStyle name="Calculation 18 2 9" xfId="5247" xr:uid="{00000000-0005-0000-0000-00000F110000}"/>
    <cellStyle name="Calculation 18 3" xfId="5248" xr:uid="{00000000-0005-0000-0000-000010110000}"/>
    <cellStyle name="Calculation 18 3 2" xfId="5249" xr:uid="{00000000-0005-0000-0000-000011110000}"/>
    <cellStyle name="Calculation 18 4" xfId="5250" xr:uid="{00000000-0005-0000-0000-000012110000}"/>
    <cellStyle name="Calculation 18 4 2" xfId="5251" xr:uid="{00000000-0005-0000-0000-000013110000}"/>
    <cellStyle name="Calculation 18 5" xfId="5252" xr:uid="{00000000-0005-0000-0000-000014110000}"/>
    <cellStyle name="Calculation 18 5 2" xfId="5253" xr:uid="{00000000-0005-0000-0000-000015110000}"/>
    <cellStyle name="Calculation 18 6" xfId="5254" xr:uid="{00000000-0005-0000-0000-000016110000}"/>
    <cellStyle name="Calculation 18 6 2" xfId="5255" xr:uid="{00000000-0005-0000-0000-000017110000}"/>
    <cellStyle name="Calculation 18 7" xfId="5256" xr:uid="{00000000-0005-0000-0000-000018110000}"/>
    <cellStyle name="Calculation 18 7 2" xfId="5257" xr:uid="{00000000-0005-0000-0000-000019110000}"/>
    <cellStyle name="Calculation 18 8" xfId="5258" xr:uid="{00000000-0005-0000-0000-00001A110000}"/>
    <cellStyle name="Calculation 18 8 2" xfId="5259" xr:uid="{00000000-0005-0000-0000-00001B110000}"/>
    <cellStyle name="Calculation 18 9" xfId="5260" xr:uid="{00000000-0005-0000-0000-00001C110000}"/>
    <cellStyle name="Calculation 18 9 2" xfId="5261" xr:uid="{00000000-0005-0000-0000-00001D110000}"/>
    <cellStyle name="Calculation 19" xfId="1248" xr:uid="{00000000-0005-0000-0000-00001E110000}"/>
    <cellStyle name="Calculation 19 10" xfId="5262" xr:uid="{00000000-0005-0000-0000-00001F110000}"/>
    <cellStyle name="Calculation 19 2" xfId="5263" xr:uid="{00000000-0005-0000-0000-000020110000}"/>
    <cellStyle name="Calculation 19 2 2" xfId="5264" xr:uid="{00000000-0005-0000-0000-000021110000}"/>
    <cellStyle name="Calculation 19 2 2 2" xfId="5265" xr:uid="{00000000-0005-0000-0000-000022110000}"/>
    <cellStyle name="Calculation 19 2 3" xfId="5266" xr:uid="{00000000-0005-0000-0000-000023110000}"/>
    <cellStyle name="Calculation 19 2 3 2" xfId="5267" xr:uid="{00000000-0005-0000-0000-000024110000}"/>
    <cellStyle name="Calculation 19 2 4" xfId="5268" xr:uid="{00000000-0005-0000-0000-000025110000}"/>
    <cellStyle name="Calculation 19 2 4 2" xfId="5269" xr:uid="{00000000-0005-0000-0000-000026110000}"/>
    <cellStyle name="Calculation 19 2 5" xfId="5270" xr:uid="{00000000-0005-0000-0000-000027110000}"/>
    <cellStyle name="Calculation 19 2 5 2" xfId="5271" xr:uid="{00000000-0005-0000-0000-000028110000}"/>
    <cellStyle name="Calculation 19 2 6" xfId="5272" xr:uid="{00000000-0005-0000-0000-000029110000}"/>
    <cellStyle name="Calculation 19 2 6 2" xfId="5273" xr:uid="{00000000-0005-0000-0000-00002A110000}"/>
    <cellStyle name="Calculation 19 2 7" xfId="5274" xr:uid="{00000000-0005-0000-0000-00002B110000}"/>
    <cellStyle name="Calculation 19 2 7 2" xfId="5275" xr:uid="{00000000-0005-0000-0000-00002C110000}"/>
    <cellStyle name="Calculation 19 2 8" xfId="5276" xr:uid="{00000000-0005-0000-0000-00002D110000}"/>
    <cellStyle name="Calculation 19 2 8 2" xfId="5277" xr:uid="{00000000-0005-0000-0000-00002E110000}"/>
    <cellStyle name="Calculation 19 2 9" xfId="5278" xr:uid="{00000000-0005-0000-0000-00002F110000}"/>
    <cellStyle name="Calculation 19 3" xfId="5279" xr:uid="{00000000-0005-0000-0000-000030110000}"/>
    <cellStyle name="Calculation 19 3 2" xfId="5280" xr:uid="{00000000-0005-0000-0000-000031110000}"/>
    <cellStyle name="Calculation 19 4" xfId="5281" xr:uid="{00000000-0005-0000-0000-000032110000}"/>
    <cellStyle name="Calculation 19 4 2" xfId="5282" xr:uid="{00000000-0005-0000-0000-000033110000}"/>
    <cellStyle name="Calculation 19 5" xfId="5283" xr:uid="{00000000-0005-0000-0000-000034110000}"/>
    <cellStyle name="Calculation 19 5 2" xfId="5284" xr:uid="{00000000-0005-0000-0000-000035110000}"/>
    <cellStyle name="Calculation 19 6" xfId="5285" xr:uid="{00000000-0005-0000-0000-000036110000}"/>
    <cellStyle name="Calculation 19 6 2" xfId="5286" xr:uid="{00000000-0005-0000-0000-000037110000}"/>
    <cellStyle name="Calculation 19 7" xfId="5287" xr:uid="{00000000-0005-0000-0000-000038110000}"/>
    <cellStyle name="Calculation 19 7 2" xfId="5288" xr:uid="{00000000-0005-0000-0000-000039110000}"/>
    <cellStyle name="Calculation 19 8" xfId="5289" xr:uid="{00000000-0005-0000-0000-00003A110000}"/>
    <cellStyle name="Calculation 19 8 2" xfId="5290" xr:uid="{00000000-0005-0000-0000-00003B110000}"/>
    <cellStyle name="Calculation 19 9" xfId="5291" xr:uid="{00000000-0005-0000-0000-00003C110000}"/>
    <cellStyle name="Calculation 19 9 2" xfId="5292" xr:uid="{00000000-0005-0000-0000-00003D110000}"/>
    <cellStyle name="Calculation 2" xfId="1249" xr:uid="{00000000-0005-0000-0000-00003E110000}"/>
    <cellStyle name="Calculation 2 10" xfId="5293" xr:uid="{00000000-0005-0000-0000-00003F110000}"/>
    <cellStyle name="Calculation 2 2" xfId="1250" xr:uid="{00000000-0005-0000-0000-000040110000}"/>
    <cellStyle name="Calculation 2 2 10" xfId="5294" xr:uid="{00000000-0005-0000-0000-000041110000}"/>
    <cellStyle name="Calculation 2 2 11" xfId="5295" xr:uid="{00000000-0005-0000-0000-000042110000}"/>
    <cellStyle name="Calculation 2 2 2" xfId="1251" xr:uid="{00000000-0005-0000-0000-000043110000}"/>
    <cellStyle name="Calculation 2 2 2 2" xfId="1252" xr:uid="{00000000-0005-0000-0000-000044110000}"/>
    <cellStyle name="Calculation 2 2 2 3" xfId="1253" xr:uid="{00000000-0005-0000-0000-000045110000}"/>
    <cellStyle name="Calculation 2 2 2 4" xfId="1254" xr:uid="{00000000-0005-0000-0000-000046110000}"/>
    <cellStyle name="Calculation 2 2 2 5" xfId="1255" xr:uid="{00000000-0005-0000-0000-000047110000}"/>
    <cellStyle name="Calculation 2 2 3" xfId="1256" xr:uid="{00000000-0005-0000-0000-000048110000}"/>
    <cellStyle name="Calculation 2 2 3 2" xfId="5296" xr:uid="{00000000-0005-0000-0000-000049110000}"/>
    <cellStyle name="Calculation 2 2 4" xfId="1257" xr:uid="{00000000-0005-0000-0000-00004A110000}"/>
    <cellStyle name="Calculation 2 2 4 2" xfId="5297" xr:uid="{00000000-0005-0000-0000-00004B110000}"/>
    <cellStyle name="Calculation 2 2 5" xfId="1258" xr:uid="{00000000-0005-0000-0000-00004C110000}"/>
    <cellStyle name="Calculation 2 2 5 2" xfId="5298" xr:uid="{00000000-0005-0000-0000-00004D110000}"/>
    <cellStyle name="Calculation 2 2 6" xfId="5299" xr:uid="{00000000-0005-0000-0000-00004E110000}"/>
    <cellStyle name="Calculation 2 2 6 2" xfId="5300" xr:uid="{00000000-0005-0000-0000-00004F110000}"/>
    <cellStyle name="Calculation 2 2 7" xfId="5301" xr:uid="{00000000-0005-0000-0000-000050110000}"/>
    <cellStyle name="Calculation 2 2 7 2" xfId="5302" xr:uid="{00000000-0005-0000-0000-000051110000}"/>
    <cellStyle name="Calculation 2 2 8" xfId="5303" xr:uid="{00000000-0005-0000-0000-000052110000}"/>
    <cellStyle name="Calculation 2 2 8 2" xfId="5304" xr:uid="{00000000-0005-0000-0000-000053110000}"/>
    <cellStyle name="Calculation 2 2 9" xfId="5305" xr:uid="{00000000-0005-0000-0000-000054110000}"/>
    <cellStyle name="Calculation 2 3" xfId="1259" xr:uid="{00000000-0005-0000-0000-000055110000}"/>
    <cellStyle name="Calculation 2 3 2" xfId="5306" xr:uid="{00000000-0005-0000-0000-000056110000}"/>
    <cellStyle name="Calculation 2 4" xfId="1260" xr:uid="{00000000-0005-0000-0000-000057110000}"/>
    <cellStyle name="Calculation 2 4 2" xfId="5307" xr:uid="{00000000-0005-0000-0000-000058110000}"/>
    <cellStyle name="Calculation 2 5" xfId="1261" xr:uid="{00000000-0005-0000-0000-000059110000}"/>
    <cellStyle name="Calculation 2 5 2" xfId="5308" xr:uid="{00000000-0005-0000-0000-00005A110000}"/>
    <cellStyle name="Calculation 2 6" xfId="1262" xr:uid="{00000000-0005-0000-0000-00005B110000}"/>
    <cellStyle name="Calculation 2 6 2" xfId="5309" xr:uid="{00000000-0005-0000-0000-00005C110000}"/>
    <cellStyle name="Calculation 2 7" xfId="1263" xr:uid="{00000000-0005-0000-0000-00005D110000}"/>
    <cellStyle name="Calculation 2 7 2" xfId="5310" xr:uid="{00000000-0005-0000-0000-00005E110000}"/>
    <cellStyle name="Calculation 2 8" xfId="1264" xr:uid="{00000000-0005-0000-0000-00005F110000}"/>
    <cellStyle name="Calculation 2 8 2" xfId="5311" xr:uid="{00000000-0005-0000-0000-000060110000}"/>
    <cellStyle name="Calculation 2 9" xfId="1265" xr:uid="{00000000-0005-0000-0000-000061110000}"/>
    <cellStyle name="Calculation 20" xfId="1266" xr:uid="{00000000-0005-0000-0000-000062110000}"/>
    <cellStyle name="Calculation 20 10" xfId="5312" xr:uid="{00000000-0005-0000-0000-000063110000}"/>
    <cellStyle name="Calculation 20 2" xfId="5313" xr:uid="{00000000-0005-0000-0000-000064110000}"/>
    <cellStyle name="Calculation 20 2 2" xfId="5314" xr:uid="{00000000-0005-0000-0000-000065110000}"/>
    <cellStyle name="Calculation 20 2 2 2" xfId="5315" xr:uid="{00000000-0005-0000-0000-000066110000}"/>
    <cellStyle name="Calculation 20 2 3" xfId="5316" xr:uid="{00000000-0005-0000-0000-000067110000}"/>
    <cellStyle name="Calculation 20 2 3 2" xfId="5317" xr:uid="{00000000-0005-0000-0000-000068110000}"/>
    <cellStyle name="Calculation 20 2 4" xfId="5318" xr:uid="{00000000-0005-0000-0000-000069110000}"/>
    <cellStyle name="Calculation 20 2 4 2" xfId="5319" xr:uid="{00000000-0005-0000-0000-00006A110000}"/>
    <cellStyle name="Calculation 20 2 5" xfId="5320" xr:uid="{00000000-0005-0000-0000-00006B110000}"/>
    <cellStyle name="Calculation 20 2 5 2" xfId="5321" xr:uid="{00000000-0005-0000-0000-00006C110000}"/>
    <cellStyle name="Calculation 20 2 6" xfId="5322" xr:uid="{00000000-0005-0000-0000-00006D110000}"/>
    <cellStyle name="Calculation 20 2 6 2" xfId="5323" xr:uid="{00000000-0005-0000-0000-00006E110000}"/>
    <cellStyle name="Calculation 20 2 7" xfId="5324" xr:uid="{00000000-0005-0000-0000-00006F110000}"/>
    <cellStyle name="Calculation 20 2 7 2" xfId="5325" xr:uid="{00000000-0005-0000-0000-000070110000}"/>
    <cellStyle name="Calculation 20 2 8" xfId="5326" xr:uid="{00000000-0005-0000-0000-000071110000}"/>
    <cellStyle name="Calculation 20 2 8 2" xfId="5327" xr:uid="{00000000-0005-0000-0000-000072110000}"/>
    <cellStyle name="Calculation 20 2 9" xfId="5328" xr:uid="{00000000-0005-0000-0000-000073110000}"/>
    <cellStyle name="Calculation 20 3" xfId="5329" xr:uid="{00000000-0005-0000-0000-000074110000}"/>
    <cellStyle name="Calculation 20 3 2" xfId="5330" xr:uid="{00000000-0005-0000-0000-000075110000}"/>
    <cellStyle name="Calculation 20 4" xfId="5331" xr:uid="{00000000-0005-0000-0000-000076110000}"/>
    <cellStyle name="Calculation 20 4 2" xfId="5332" xr:uid="{00000000-0005-0000-0000-000077110000}"/>
    <cellStyle name="Calculation 20 5" xfId="5333" xr:uid="{00000000-0005-0000-0000-000078110000}"/>
    <cellStyle name="Calculation 20 5 2" xfId="5334" xr:uid="{00000000-0005-0000-0000-000079110000}"/>
    <cellStyle name="Calculation 20 6" xfId="5335" xr:uid="{00000000-0005-0000-0000-00007A110000}"/>
    <cellStyle name="Calculation 20 6 2" xfId="5336" xr:uid="{00000000-0005-0000-0000-00007B110000}"/>
    <cellStyle name="Calculation 20 7" xfId="5337" xr:uid="{00000000-0005-0000-0000-00007C110000}"/>
    <cellStyle name="Calculation 20 7 2" xfId="5338" xr:uid="{00000000-0005-0000-0000-00007D110000}"/>
    <cellStyle name="Calculation 20 8" xfId="5339" xr:uid="{00000000-0005-0000-0000-00007E110000}"/>
    <cellStyle name="Calculation 20 8 2" xfId="5340" xr:uid="{00000000-0005-0000-0000-00007F110000}"/>
    <cellStyle name="Calculation 20 9" xfId="5341" xr:uid="{00000000-0005-0000-0000-000080110000}"/>
    <cellStyle name="Calculation 20 9 2" xfId="5342" xr:uid="{00000000-0005-0000-0000-000081110000}"/>
    <cellStyle name="Calculation 21" xfId="1267" xr:uid="{00000000-0005-0000-0000-000082110000}"/>
    <cellStyle name="Calculation 21 10" xfId="5343" xr:uid="{00000000-0005-0000-0000-000083110000}"/>
    <cellStyle name="Calculation 21 2" xfId="5344" xr:uid="{00000000-0005-0000-0000-000084110000}"/>
    <cellStyle name="Calculation 21 2 2" xfId="5345" xr:uid="{00000000-0005-0000-0000-000085110000}"/>
    <cellStyle name="Calculation 21 2 2 2" xfId="5346" xr:uid="{00000000-0005-0000-0000-000086110000}"/>
    <cellStyle name="Calculation 21 2 3" xfId="5347" xr:uid="{00000000-0005-0000-0000-000087110000}"/>
    <cellStyle name="Calculation 21 2 3 2" xfId="5348" xr:uid="{00000000-0005-0000-0000-000088110000}"/>
    <cellStyle name="Calculation 21 2 4" xfId="5349" xr:uid="{00000000-0005-0000-0000-000089110000}"/>
    <cellStyle name="Calculation 21 2 4 2" xfId="5350" xr:uid="{00000000-0005-0000-0000-00008A110000}"/>
    <cellStyle name="Calculation 21 2 5" xfId="5351" xr:uid="{00000000-0005-0000-0000-00008B110000}"/>
    <cellStyle name="Calculation 21 2 5 2" xfId="5352" xr:uid="{00000000-0005-0000-0000-00008C110000}"/>
    <cellStyle name="Calculation 21 2 6" xfId="5353" xr:uid="{00000000-0005-0000-0000-00008D110000}"/>
    <cellStyle name="Calculation 21 2 6 2" xfId="5354" xr:uid="{00000000-0005-0000-0000-00008E110000}"/>
    <cellStyle name="Calculation 21 2 7" xfId="5355" xr:uid="{00000000-0005-0000-0000-00008F110000}"/>
    <cellStyle name="Calculation 21 2 7 2" xfId="5356" xr:uid="{00000000-0005-0000-0000-000090110000}"/>
    <cellStyle name="Calculation 21 2 8" xfId="5357" xr:uid="{00000000-0005-0000-0000-000091110000}"/>
    <cellStyle name="Calculation 21 2 8 2" xfId="5358" xr:uid="{00000000-0005-0000-0000-000092110000}"/>
    <cellStyle name="Calculation 21 2 9" xfId="5359" xr:uid="{00000000-0005-0000-0000-000093110000}"/>
    <cellStyle name="Calculation 21 3" xfId="5360" xr:uid="{00000000-0005-0000-0000-000094110000}"/>
    <cellStyle name="Calculation 21 3 2" xfId="5361" xr:uid="{00000000-0005-0000-0000-000095110000}"/>
    <cellStyle name="Calculation 21 4" xfId="5362" xr:uid="{00000000-0005-0000-0000-000096110000}"/>
    <cellStyle name="Calculation 21 4 2" xfId="5363" xr:uid="{00000000-0005-0000-0000-000097110000}"/>
    <cellStyle name="Calculation 21 5" xfId="5364" xr:uid="{00000000-0005-0000-0000-000098110000}"/>
    <cellStyle name="Calculation 21 5 2" xfId="5365" xr:uid="{00000000-0005-0000-0000-000099110000}"/>
    <cellStyle name="Calculation 21 6" xfId="5366" xr:uid="{00000000-0005-0000-0000-00009A110000}"/>
    <cellStyle name="Calculation 21 6 2" xfId="5367" xr:uid="{00000000-0005-0000-0000-00009B110000}"/>
    <cellStyle name="Calculation 21 7" xfId="5368" xr:uid="{00000000-0005-0000-0000-00009C110000}"/>
    <cellStyle name="Calculation 21 7 2" xfId="5369" xr:uid="{00000000-0005-0000-0000-00009D110000}"/>
    <cellStyle name="Calculation 21 8" xfId="5370" xr:uid="{00000000-0005-0000-0000-00009E110000}"/>
    <cellStyle name="Calculation 21 8 2" xfId="5371" xr:uid="{00000000-0005-0000-0000-00009F110000}"/>
    <cellStyle name="Calculation 21 9" xfId="5372" xr:uid="{00000000-0005-0000-0000-0000A0110000}"/>
    <cellStyle name="Calculation 21 9 2" xfId="5373" xr:uid="{00000000-0005-0000-0000-0000A1110000}"/>
    <cellStyle name="Calculation 22" xfId="1268" xr:uid="{00000000-0005-0000-0000-0000A2110000}"/>
    <cellStyle name="Calculation 22 2" xfId="5374" xr:uid="{00000000-0005-0000-0000-0000A3110000}"/>
    <cellStyle name="Calculation 22 2 2" xfId="5375" xr:uid="{00000000-0005-0000-0000-0000A4110000}"/>
    <cellStyle name="Calculation 22 3" xfId="5376" xr:uid="{00000000-0005-0000-0000-0000A5110000}"/>
    <cellStyle name="Calculation 22 3 2" xfId="5377" xr:uid="{00000000-0005-0000-0000-0000A6110000}"/>
    <cellStyle name="Calculation 22 4" xfId="5378" xr:uid="{00000000-0005-0000-0000-0000A7110000}"/>
    <cellStyle name="Calculation 22 4 2" xfId="5379" xr:uid="{00000000-0005-0000-0000-0000A8110000}"/>
    <cellStyle name="Calculation 22 5" xfId="5380" xr:uid="{00000000-0005-0000-0000-0000A9110000}"/>
    <cellStyle name="Calculation 22 5 2" xfId="5381" xr:uid="{00000000-0005-0000-0000-0000AA110000}"/>
    <cellStyle name="Calculation 22 6" xfId="5382" xr:uid="{00000000-0005-0000-0000-0000AB110000}"/>
    <cellStyle name="Calculation 22 6 2" xfId="5383" xr:uid="{00000000-0005-0000-0000-0000AC110000}"/>
    <cellStyle name="Calculation 22 7" xfId="5384" xr:uid="{00000000-0005-0000-0000-0000AD110000}"/>
    <cellStyle name="Calculation 22 7 2" xfId="5385" xr:uid="{00000000-0005-0000-0000-0000AE110000}"/>
    <cellStyle name="Calculation 22 8" xfId="5386" xr:uid="{00000000-0005-0000-0000-0000AF110000}"/>
    <cellStyle name="Calculation 22 8 2" xfId="5387" xr:uid="{00000000-0005-0000-0000-0000B0110000}"/>
    <cellStyle name="Calculation 22 9" xfId="5388" xr:uid="{00000000-0005-0000-0000-0000B1110000}"/>
    <cellStyle name="Calculation 3" xfId="1269" xr:uid="{00000000-0005-0000-0000-0000B2110000}"/>
    <cellStyle name="Calculation 3 10" xfId="5389" xr:uid="{00000000-0005-0000-0000-0000B3110000}"/>
    <cellStyle name="Calculation 3 11" xfId="5390" xr:uid="{00000000-0005-0000-0000-0000B4110000}"/>
    <cellStyle name="Calculation 3 2" xfId="5391" xr:uid="{00000000-0005-0000-0000-0000B5110000}"/>
    <cellStyle name="Calculation 3 2 10" xfId="5392" xr:uid="{00000000-0005-0000-0000-0000B6110000}"/>
    <cellStyle name="Calculation 3 2 2" xfId="5393" xr:uid="{00000000-0005-0000-0000-0000B7110000}"/>
    <cellStyle name="Calculation 3 2 2 2" xfId="5394" xr:uid="{00000000-0005-0000-0000-0000B8110000}"/>
    <cellStyle name="Calculation 3 2 3" xfId="5395" xr:uid="{00000000-0005-0000-0000-0000B9110000}"/>
    <cellStyle name="Calculation 3 2 3 2" xfId="5396" xr:uid="{00000000-0005-0000-0000-0000BA110000}"/>
    <cellStyle name="Calculation 3 2 4" xfId="5397" xr:uid="{00000000-0005-0000-0000-0000BB110000}"/>
    <cellStyle name="Calculation 3 2 4 2" xfId="5398" xr:uid="{00000000-0005-0000-0000-0000BC110000}"/>
    <cellStyle name="Calculation 3 2 5" xfId="5399" xr:uid="{00000000-0005-0000-0000-0000BD110000}"/>
    <cellStyle name="Calculation 3 2 5 2" xfId="5400" xr:uid="{00000000-0005-0000-0000-0000BE110000}"/>
    <cellStyle name="Calculation 3 2 6" xfId="5401" xr:uid="{00000000-0005-0000-0000-0000BF110000}"/>
    <cellStyle name="Calculation 3 2 6 2" xfId="5402" xr:uid="{00000000-0005-0000-0000-0000C0110000}"/>
    <cellStyle name="Calculation 3 2 7" xfId="5403" xr:uid="{00000000-0005-0000-0000-0000C1110000}"/>
    <cellStyle name="Calculation 3 2 7 2" xfId="5404" xr:uid="{00000000-0005-0000-0000-0000C2110000}"/>
    <cellStyle name="Calculation 3 2 8" xfId="5405" xr:uid="{00000000-0005-0000-0000-0000C3110000}"/>
    <cellStyle name="Calculation 3 2 8 2" xfId="5406" xr:uid="{00000000-0005-0000-0000-0000C4110000}"/>
    <cellStyle name="Calculation 3 2 9" xfId="5407" xr:uid="{00000000-0005-0000-0000-0000C5110000}"/>
    <cellStyle name="Calculation 3 3" xfId="5408" xr:uid="{00000000-0005-0000-0000-0000C6110000}"/>
    <cellStyle name="Calculation 3 3 2" xfId="5409" xr:uid="{00000000-0005-0000-0000-0000C7110000}"/>
    <cellStyle name="Calculation 3 4" xfId="5410" xr:uid="{00000000-0005-0000-0000-0000C8110000}"/>
    <cellStyle name="Calculation 3 4 2" xfId="5411" xr:uid="{00000000-0005-0000-0000-0000C9110000}"/>
    <cellStyle name="Calculation 3 5" xfId="5412" xr:uid="{00000000-0005-0000-0000-0000CA110000}"/>
    <cellStyle name="Calculation 3 5 2" xfId="5413" xr:uid="{00000000-0005-0000-0000-0000CB110000}"/>
    <cellStyle name="Calculation 3 6" xfId="5414" xr:uid="{00000000-0005-0000-0000-0000CC110000}"/>
    <cellStyle name="Calculation 3 6 2" xfId="5415" xr:uid="{00000000-0005-0000-0000-0000CD110000}"/>
    <cellStyle name="Calculation 3 7" xfId="5416" xr:uid="{00000000-0005-0000-0000-0000CE110000}"/>
    <cellStyle name="Calculation 3 7 2" xfId="5417" xr:uid="{00000000-0005-0000-0000-0000CF110000}"/>
    <cellStyle name="Calculation 3 8" xfId="5418" xr:uid="{00000000-0005-0000-0000-0000D0110000}"/>
    <cellStyle name="Calculation 3 8 2" xfId="5419" xr:uid="{00000000-0005-0000-0000-0000D1110000}"/>
    <cellStyle name="Calculation 3 9" xfId="5420" xr:uid="{00000000-0005-0000-0000-0000D2110000}"/>
    <cellStyle name="Calculation 3 9 2" xfId="5421" xr:uid="{00000000-0005-0000-0000-0000D3110000}"/>
    <cellStyle name="Calculation 4" xfId="1270" xr:uid="{00000000-0005-0000-0000-0000D4110000}"/>
    <cellStyle name="Calculation 4 10" xfId="5422" xr:uid="{00000000-0005-0000-0000-0000D5110000}"/>
    <cellStyle name="Calculation 4 11" xfId="5423" xr:uid="{00000000-0005-0000-0000-0000D6110000}"/>
    <cellStyle name="Calculation 4 12" xfId="5424" xr:uid="{00000000-0005-0000-0000-0000D7110000}"/>
    <cellStyle name="Calculation 4 2" xfId="5425" xr:uid="{00000000-0005-0000-0000-0000D8110000}"/>
    <cellStyle name="Calculation 4 2 2" xfId="5426" xr:uid="{00000000-0005-0000-0000-0000D9110000}"/>
    <cellStyle name="Calculation 4 2 2 2" xfId="5427" xr:uid="{00000000-0005-0000-0000-0000DA110000}"/>
    <cellStyle name="Calculation 4 2 3" xfId="5428" xr:uid="{00000000-0005-0000-0000-0000DB110000}"/>
    <cellStyle name="Calculation 4 2 3 2" xfId="5429" xr:uid="{00000000-0005-0000-0000-0000DC110000}"/>
    <cellStyle name="Calculation 4 2 4" xfId="5430" xr:uid="{00000000-0005-0000-0000-0000DD110000}"/>
    <cellStyle name="Calculation 4 2 4 2" xfId="5431" xr:uid="{00000000-0005-0000-0000-0000DE110000}"/>
    <cellStyle name="Calculation 4 2 5" xfId="5432" xr:uid="{00000000-0005-0000-0000-0000DF110000}"/>
    <cellStyle name="Calculation 4 2 5 2" xfId="5433" xr:uid="{00000000-0005-0000-0000-0000E0110000}"/>
    <cellStyle name="Calculation 4 2 6" xfId="5434" xr:uid="{00000000-0005-0000-0000-0000E1110000}"/>
    <cellStyle name="Calculation 4 2 6 2" xfId="5435" xr:uid="{00000000-0005-0000-0000-0000E2110000}"/>
    <cellStyle name="Calculation 4 2 7" xfId="5436" xr:uid="{00000000-0005-0000-0000-0000E3110000}"/>
    <cellStyle name="Calculation 4 2 7 2" xfId="5437" xr:uid="{00000000-0005-0000-0000-0000E4110000}"/>
    <cellStyle name="Calculation 4 2 8" xfId="5438" xr:uid="{00000000-0005-0000-0000-0000E5110000}"/>
    <cellStyle name="Calculation 4 2 8 2" xfId="5439" xr:uid="{00000000-0005-0000-0000-0000E6110000}"/>
    <cellStyle name="Calculation 4 2 9" xfId="5440" xr:uid="{00000000-0005-0000-0000-0000E7110000}"/>
    <cellStyle name="Calculation 4 3" xfId="5441" xr:uid="{00000000-0005-0000-0000-0000E8110000}"/>
    <cellStyle name="Calculation 4 3 2" xfId="5442" xr:uid="{00000000-0005-0000-0000-0000E9110000}"/>
    <cellStyle name="Calculation 4 4" xfId="5443" xr:uid="{00000000-0005-0000-0000-0000EA110000}"/>
    <cellStyle name="Calculation 4 4 2" xfId="5444" xr:uid="{00000000-0005-0000-0000-0000EB110000}"/>
    <cellStyle name="Calculation 4 5" xfId="5445" xr:uid="{00000000-0005-0000-0000-0000EC110000}"/>
    <cellStyle name="Calculation 4 5 2" xfId="5446" xr:uid="{00000000-0005-0000-0000-0000ED110000}"/>
    <cellStyle name="Calculation 4 6" xfId="5447" xr:uid="{00000000-0005-0000-0000-0000EE110000}"/>
    <cellStyle name="Calculation 4 6 2" xfId="5448" xr:uid="{00000000-0005-0000-0000-0000EF110000}"/>
    <cellStyle name="Calculation 4 7" xfId="5449" xr:uid="{00000000-0005-0000-0000-0000F0110000}"/>
    <cellStyle name="Calculation 4 7 2" xfId="5450" xr:uid="{00000000-0005-0000-0000-0000F1110000}"/>
    <cellStyle name="Calculation 4 8" xfId="5451" xr:uid="{00000000-0005-0000-0000-0000F2110000}"/>
    <cellStyle name="Calculation 4 8 2" xfId="5452" xr:uid="{00000000-0005-0000-0000-0000F3110000}"/>
    <cellStyle name="Calculation 4 9" xfId="5453" xr:uid="{00000000-0005-0000-0000-0000F4110000}"/>
    <cellStyle name="Calculation 4 9 2" xfId="5454" xr:uid="{00000000-0005-0000-0000-0000F5110000}"/>
    <cellStyle name="Calculation 5" xfId="1271" xr:uid="{00000000-0005-0000-0000-0000F6110000}"/>
    <cellStyle name="Calculation 5 10" xfId="5455" xr:uid="{00000000-0005-0000-0000-0000F7110000}"/>
    <cellStyle name="Calculation 5 11" xfId="5456" xr:uid="{00000000-0005-0000-0000-0000F8110000}"/>
    <cellStyle name="Calculation 5 12" xfId="5457" xr:uid="{00000000-0005-0000-0000-0000F9110000}"/>
    <cellStyle name="Calculation 5 2" xfId="5458" xr:uid="{00000000-0005-0000-0000-0000FA110000}"/>
    <cellStyle name="Calculation 5 2 2" xfId="5459" xr:uid="{00000000-0005-0000-0000-0000FB110000}"/>
    <cellStyle name="Calculation 5 2 2 2" xfId="5460" xr:uid="{00000000-0005-0000-0000-0000FC110000}"/>
    <cellStyle name="Calculation 5 2 3" xfId="5461" xr:uid="{00000000-0005-0000-0000-0000FD110000}"/>
    <cellStyle name="Calculation 5 2 3 2" xfId="5462" xr:uid="{00000000-0005-0000-0000-0000FE110000}"/>
    <cellStyle name="Calculation 5 2 4" xfId="5463" xr:uid="{00000000-0005-0000-0000-0000FF110000}"/>
    <cellStyle name="Calculation 5 2 4 2" xfId="5464" xr:uid="{00000000-0005-0000-0000-000000120000}"/>
    <cellStyle name="Calculation 5 2 5" xfId="5465" xr:uid="{00000000-0005-0000-0000-000001120000}"/>
    <cellStyle name="Calculation 5 2 5 2" xfId="5466" xr:uid="{00000000-0005-0000-0000-000002120000}"/>
    <cellStyle name="Calculation 5 2 6" xfId="5467" xr:uid="{00000000-0005-0000-0000-000003120000}"/>
    <cellStyle name="Calculation 5 2 6 2" xfId="5468" xr:uid="{00000000-0005-0000-0000-000004120000}"/>
    <cellStyle name="Calculation 5 2 7" xfId="5469" xr:uid="{00000000-0005-0000-0000-000005120000}"/>
    <cellStyle name="Calculation 5 2 7 2" xfId="5470" xr:uid="{00000000-0005-0000-0000-000006120000}"/>
    <cellStyle name="Calculation 5 2 8" xfId="5471" xr:uid="{00000000-0005-0000-0000-000007120000}"/>
    <cellStyle name="Calculation 5 2 8 2" xfId="5472" xr:uid="{00000000-0005-0000-0000-000008120000}"/>
    <cellStyle name="Calculation 5 2 9" xfId="5473" xr:uid="{00000000-0005-0000-0000-000009120000}"/>
    <cellStyle name="Calculation 5 3" xfId="5474" xr:uid="{00000000-0005-0000-0000-00000A120000}"/>
    <cellStyle name="Calculation 5 3 2" xfId="5475" xr:uid="{00000000-0005-0000-0000-00000B120000}"/>
    <cellStyle name="Calculation 5 4" xfId="5476" xr:uid="{00000000-0005-0000-0000-00000C120000}"/>
    <cellStyle name="Calculation 5 4 2" xfId="5477" xr:uid="{00000000-0005-0000-0000-00000D120000}"/>
    <cellStyle name="Calculation 5 5" xfId="5478" xr:uid="{00000000-0005-0000-0000-00000E120000}"/>
    <cellStyle name="Calculation 5 5 2" xfId="5479" xr:uid="{00000000-0005-0000-0000-00000F120000}"/>
    <cellStyle name="Calculation 5 6" xfId="5480" xr:uid="{00000000-0005-0000-0000-000010120000}"/>
    <cellStyle name="Calculation 5 6 2" xfId="5481" xr:uid="{00000000-0005-0000-0000-000011120000}"/>
    <cellStyle name="Calculation 5 7" xfId="5482" xr:uid="{00000000-0005-0000-0000-000012120000}"/>
    <cellStyle name="Calculation 5 7 2" xfId="5483" xr:uid="{00000000-0005-0000-0000-000013120000}"/>
    <cellStyle name="Calculation 5 8" xfId="5484" xr:uid="{00000000-0005-0000-0000-000014120000}"/>
    <cellStyle name="Calculation 5 8 2" xfId="5485" xr:uid="{00000000-0005-0000-0000-000015120000}"/>
    <cellStyle name="Calculation 5 9" xfId="5486" xr:uid="{00000000-0005-0000-0000-000016120000}"/>
    <cellStyle name="Calculation 5 9 2" xfId="5487" xr:uid="{00000000-0005-0000-0000-000017120000}"/>
    <cellStyle name="Calculation 6" xfId="1272" xr:uid="{00000000-0005-0000-0000-000018120000}"/>
    <cellStyle name="Calculation 6 10" xfId="5488" xr:uid="{00000000-0005-0000-0000-000019120000}"/>
    <cellStyle name="Calculation 6 11" xfId="5489" xr:uid="{00000000-0005-0000-0000-00001A120000}"/>
    <cellStyle name="Calculation 6 12" xfId="5490" xr:uid="{00000000-0005-0000-0000-00001B120000}"/>
    <cellStyle name="Calculation 6 2" xfId="5491" xr:uid="{00000000-0005-0000-0000-00001C120000}"/>
    <cellStyle name="Calculation 6 2 2" xfId="5492" xr:uid="{00000000-0005-0000-0000-00001D120000}"/>
    <cellStyle name="Calculation 6 2 2 2" xfId="5493" xr:uid="{00000000-0005-0000-0000-00001E120000}"/>
    <cellStyle name="Calculation 6 2 3" xfId="5494" xr:uid="{00000000-0005-0000-0000-00001F120000}"/>
    <cellStyle name="Calculation 6 2 3 2" xfId="5495" xr:uid="{00000000-0005-0000-0000-000020120000}"/>
    <cellStyle name="Calculation 6 2 4" xfId="5496" xr:uid="{00000000-0005-0000-0000-000021120000}"/>
    <cellStyle name="Calculation 6 2 4 2" xfId="5497" xr:uid="{00000000-0005-0000-0000-000022120000}"/>
    <cellStyle name="Calculation 6 2 5" xfId="5498" xr:uid="{00000000-0005-0000-0000-000023120000}"/>
    <cellStyle name="Calculation 6 2 5 2" xfId="5499" xr:uid="{00000000-0005-0000-0000-000024120000}"/>
    <cellStyle name="Calculation 6 2 6" xfId="5500" xr:uid="{00000000-0005-0000-0000-000025120000}"/>
    <cellStyle name="Calculation 6 2 6 2" xfId="5501" xr:uid="{00000000-0005-0000-0000-000026120000}"/>
    <cellStyle name="Calculation 6 2 7" xfId="5502" xr:uid="{00000000-0005-0000-0000-000027120000}"/>
    <cellStyle name="Calculation 6 2 7 2" xfId="5503" xr:uid="{00000000-0005-0000-0000-000028120000}"/>
    <cellStyle name="Calculation 6 2 8" xfId="5504" xr:uid="{00000000-0005-0000-0000-000029120000}"/>
    <cellStyle name="Calculation 6 2 8 2" xfId="5505" xr:uid="{00000000-0005-0000-0000-00002A120000}"/>
    <cellStyle name="Calculation 6 2 9" xfId="5506" xr:uid="{00000000-0005-0000-0000-00002B120000}"/>
    <cellStyle name="Calculation 6 3" xfId="5507" xr:uid="{00000000-0005-0000-0000-00002C120000}"/>
    <cellStyle name="Calculation 6 3 2" xfId="5508" xr:uid="{00000000-0005-0000-0000-00002D120000}"/>
    <cellStyle name="Calculation 6 4" xfId="5509" xr:uid="{00000000-0005-0000-0000-00002E120000}"/>
    <cellStyle name="Calculation 6 4 2" xfId="5510" xr:uid="{00000000-0005-0000-0000-00002F120000}"/>
    <cellStyle name="Calculation 6 5" xfId="5511" xr:uid="{00000000-0005-0000-0000-000030120000}"/>
    <cellStyle name="Calculation 6 5 2" xfId="5512" xr:uid="{00000000-0005-0000-0000-000031120000}"/>
    <cellStyle name="Calculation 6 6" xfId="5513" xr:uid="{00000000-0005-0000-0000-000032120000}"/>
    <cellStyle name="Calculation 6 6 2" xfId="5514" xr:uid="{00000000-0005-0000-0000-000033120000}"/>
    <cellStyle name="Calculation 6 7" xfId="5515" xr:uid="{00000000-0005-0000-0000-000034120000}"/>
    <cellStyle name="Calculation 6 7 2" xfId="5516" xr:uid="{00000000-0005-0000-0000-000035120000}"/>
    <cellStyle name="Calculation 6 8" xfId="5517" xr:uid="{00000000-0005-0000-0000-000036120000}"/>
    <cellStyle name="Calculation 6 8 2" xfId="5518" xr:uid="{00000000-0005-0000-0000-000037120000}"/>
    <cellStyle name="Calculation 6 9" xfId="5519" xr:uid="{00000000-0005-0000-0000-000038120000}"/>
    <cellStyle name="Calculation 6 9 2" xfId="5520" xr:uid="{00000000-0005-0000-0000-000039120000}"/>
    <cellStyle name="Calculation 7" xfId="1273" xr:uid="{00000000-0005-0000-0000-00003A120000}"/>
    <cellStyle name="Calculation 7 10" xfId="5521" xr:uid="{00000000-0005-0000-0000-00003B120000}"/>
    <cellStyle name="Calculation 7 11" xfId="5522" xr:uid="{00000000-0005-0000-0000-00003C120000}"/>
    <cellStyle name="Calculation 7 12" xfId="5523" xr:uid="{00000000-0005-0000-0000-00003D120000}"/>
    <cellStyle name="Calculation 7 2" xfId="5524" xr:uid="{00000000-0005-0000-0000-00003E120000}"/>
    <cellStyle name="Calculation 7 2 2" xfId="5525" xr:uid="{00000000-0005-0000-0000-00003F120000}"/>
    <cellStyle name="Calculation 7 2 2 2" xfId="5526" xr:uid="{00000000-0005-0000-0000-000040120000}"/>
    <cellStyle name="Calculation 7 2 3" xfId="5527" xr:uid="{00000000-0005-0000-0000-000041120000}"/>
    <cellStyle name="Calculation 7 2 3 2" xfId="5528" xr:uid="{00000000-0005-0000-0000-000042120000}"/>
    <cellStyle name="Calculation 7 2 4" xfId="5529" xr:uid="{00000000-0005-0000-0000-000043120000}"/>
    <cellStyle name="Calculation 7 2 4 2" xfId="5530" xr:uid="{00000000-0005-0000-0000-000044120000}"/>
    <cellStyle name="Calculation 7 2 5" xfId="5531" xr:uid="{00000000-0005-0000-0000-000045120000}"/>
    <cellStyle name="Calculation 7 2 5 2" xfId="5532" xr:uid="{00000000-0005-0000-0000-000046120000}"/>
    <cellStyle name="Calculation 7 2 6" xfId="5533" xr:uid="{00000000-0005-0000-0000-000047120000}"/>
    <cellStyle name="Calculation 7 2 6 2" xfId="5534" xr:uid="{00000000-0005-0000-0000-000048120000}"/>
    <cellStyle name="Calculation 7 2 7" xfId="5535" xr:uid="{00000000-0005-0000-0000-000049120000}"/>
    <cellStyle name="Calculation 7 2 7 2" xfId="5536" xr:uid="{00000000-0005-0000-0000-00004A120000}"/>
    <cellStyle name="Calculation 7 2 8" xfId="5537" xr:uid="{00000000-0005-0000-0000-00004B120000}"/>
    <cellStyle name="Calculation 7 2 8 2" xfId="5538" xr:uid="{00000000-0005-0000-0000-00004C120000}"/>
    <cellStyle name="Calculation 7 2 9" xfId="5539" xr:uid="{00000000-0005-0000-0000-00004D120000}"/>
    <cellStyle name="Calculation 7 3" xfId="5540" xr:uid="{00000000-0005-0000-0000-00004E120000}"/>
    <cellStyle name="Calculation 7 3 2" xfId="5541" xr:uid="{00000000-0005-0000-0000-00004F120000}"/>
    <cellStyle name="Calculation 7 4" xfId="5542" xr:uid="{00000000-0005-0000-0000-000050120000}"/>
    <cellStyle name="Calculation 7 4 2" xfId="5543" xr:uid="{00000000-0005-0000-0000-000051120000}"/>
    <cellStyle name="Calculation 7 5" xfId="5544" xr:uid="{00000000-0005-0000-0000-000052120000}"/>
    <cellStyle name="Calculation 7 5 2" xfId="5545" xr:uid="{00000000-0005-0000-0000-000053120000}"/>
    <cellStyle name="Calculation 7 6" xfId="5546" xr:uid="{00000000-0005-0000-0000-000054120000}"/>
    <cellStyle name="Calculation 7 6 2" xfId="5547" xr:uid="{00000000-0005-0000-0000-000055120000}"/>
    <cellStyle name="Calculation 7 7" xfId="5548" xr:uid="{00000000-0005-0000-0000-000056120000}"/>
    <cellStyle name="Calculation 7 7 2" xfId="5549" xr:uid="{00000000-0005-0000-0000-000057120000}"/>
    <cellStyle name="Calculation 7 8" xfId="5550" xr:uid="{00000000-0005-0000-0000-000058120000}"/>
    <cellStyle name="Calculation 7 8 2" xfId="5551" xr:uid="{00000000-0005-0000-0000-000059120000}"/>
    <cellStyle name="Calculation 7 9" xfId="5552" xr:uid="{00000000-0005-0000-0000-00005A120000}"/>
    <cellStyle name="Calculation 7 9 2" xfId="5553" xr:uid="{00000000-0005-0000-0000-00005B120000}"/>
    <cellStyle name="Calculation 8" xfId="1274" xr:uid="{00000000-0005-0000-0000-00005C120000}"/>
    <cellStyle name="Calculation 8 10" xfId="5554" xr:uid="{00000000-0005-0000-0000-00005D120000}"/>
    <cellStyle name="Calculation 8 11" xfId="5555" xr:uid="{00000000-0005-0000-0000-00005E120000}"/>
    <cellStyle name="Calculation 8 12" xfId="5556" xr:uid="{00000000-0005-0000-0000-00005F120000}"/>
    <cellStyle name="Calculation 8 2" xfId="5557" xr:uid="{00000000-0005-0000-0000-000060120000}"/>
    <cellStyle name="Calculation 8 2 2" xfId="5558" xr:uid="{00000000-0005-0000-0000-000061120000}"/>
    <cellStyle name="Calculation 8 2 2 2" xfId="5559" xr:uid="{00000000-0005-0000-0000-000062120000}"/>
    <cellStyle name="Calculation 8 2 3" xfId="5560" xr:uid="{00000000-0005-0000-0000-000063120000}"/>
    <cellStyle name="Calculation 8 2 3 2" xfId="5561" xr:uid="{00000000-0005-0000-0000-000064120000}"/>
    <cellStyle name="Calculation 8 2 4" xfId="5562" xr:uid="{00000000-0005-0000-0000-000065120000}"/>
    <cellStyle name="Calculation 8 2 4 2" xfId="5563" xr:uid="{00000000-0005-0000-0000-000066120000}"/>
    <cellStyle name="Calculation 8 2 5" xfId="5564" xr:uid="{00000000-0005-0000-0000-000067120000}"/>
    <cellStyle name="Calculation 8 2 5 2" xfId="5565" xr:uid="{00000000-0005-0000-0000-000068120000}"/>
    <cellStyle name="Calculation 8 2 6" xfId="5566" xr:uid="{00000000-0005-0000-0000-000069120000}"/>
    <cellStyle name="Calculation 8 2 6 2" xfId="5567" xr:uid="{00000000-0005-0000-0000-00006A120000}"/>
    <cellStyle name="Calculation 8 2 7" xfId="5568" xr:uid="{00000000-0005-0000-0000-00006B120000}"/>
    <cellStyle name="Calculation 8 2 7 2" xfId="5569" xr:uid="{00000000-0005-0000-0000-00006C120000}"/>
    <cellStyle name="Calculation 8 2 8" xfId="5570" xr:uid="{00000000-0005-0000-0000-00006D120000}"/>
    <cellStyle name="Calculation 8 2 8 2" xfId="5571" xr:uid="{00000000-0005-0000-0000-00006E120000}"/>
    <cellStyle name="Calculation 8 2 9" xfId="5572" xr:uid="{00000000-0005-0000-0000-00006F120000}"/>
    <cellStyle name="Calculation 8 3" xfId="5573" xr:uid="{00000000-0005-0000-0000-000070120000}"/>
    <cellStyle name="Calculation 8 3 2" xfId="5574" xr:uid="{00000000-0005-0000-0000-000071120000}"/>
    <cellStyle name="Calculation 8 4" xfId="5575" xr:uid="{00000000-0005-0000-0000-000072120000}"/>
    <cellStyle name="Calculation 8 4 2" xfId="5576" xr:uid="{00000000-0005-0000-0000-000073120000}"/>
    <cellStyle name="Calculation 8 5" xfId="5577" xr:uid="{00000000-0005-0000-0000-000074120000}"/>
    <cellStyle name="Calculation 8 5 2" xfId="5578" xr:uid="{00000000-0005-0000-0000-000075120000}"/>
    <cellStyle name="Calculation 8 6" xfId="5579" xr:uid="{00000000-0005-0000-0000-000076120000}"/>
    <cellStyle name="Calculation 8 6 2" xfId="5580" xr:uid="{00000000-0005-0000-0000-000077120000}"/>
    <cellStyle name="Calculation 8 7" xfId="5581" xr:uid="{00000000-0005-0000-0000-000078120000}"/>
    <cellStyle name="Calculation 8 7 2" xfId="5582" xr:uid="{00000000-0005-0000-0000-000079120000}"/>
    <cellStyle name="Calculation 8 8" xfId="5583" xr:uid="{00000000-0005-0000-0000-00007A120000}"/>
    <cellStyle name="Calculation 8 8 2" xfId="5584" xr:uid="{00000000-0005-0000-0000-00007B120000}"/>
    <cellStyle name="Calculation 8 9" xfId="5585" xr:uid="{00000000-0005-0000-0000-00007C120000}"/>
    <cellStyle name="Calculation 8 9 2" xfId="5586" xr:uid="{00000000-0005-0000-0000-00007D120000}"/>
    <cellStyle name="Calculation 9" xfId="1275" xr:uid="{00000000-0005-0000-0000-00007E120000}"/>
    <cellStyle name="Calculation 9 10" xfId="5587" xr:uid="{00000000-0005-0000-0000-00007F120000}"/>
    <cellStyle name="Calculation 9 11" xfId="5588" xr:uid="{00000000-0005-0000-0000-000080120000}"/>
    <cellStyle name="Calculation 9 12" xfId="5589" xr:uid="{00000000-0005-0000-0000-000081120000}"/>
    <cellStyle name="Calculation 9 2" xfId="5590" xr:uid="{00000000-0005-0000-0000-000082120000}"/>
    <cellStyle name="Calculation 9 2 2" xfId="5591" xr:uid="{00000000-0005-0000-0000-000083120000}"/>
    <cellStyle name="Calculation 9 2 2 2" xfId="5592" xr:uid="{00000000-0005-0000-0000-000084120000}"/>
    <cellStyle name="Calculation 9 2 3" xfId="5593" xr:uid="{00000000-0005-0000-0000-000085120000}"/>
    <cellStyle name="Calculation 9 2 3 2" xfId="5594" xr:uid="{00000000-0005-0000-0000-000086120000}"/>
    <cellStyle name="Calculation 9 2 4" xfId="5595" xr:uid="{00000000-0005-0000-0000-000087120000}"/>
    <cellStyle name="Calculation 9 2 4 2" xfId="5596" xr:uid="{00000000-0005-0000-0000-000088120000}"/>
    <cellStyle name="Calculation 9 2 5" xfId="5597" xr:uid="{00000000-0005-0000-0000-000089120000}"/>
    <cellStyle name="Calculation 9 2 5 2" xfId="5598" xr:uid="{00000000-0005-0000-0000-00008A120000}"/>
    <cellStyle name="Calculation 9 2 6" xfId="5599" xr:uid="{00000000-0005-0000-0000-00008B120000}"/>
    <cellStyle name="Calculation 9 2 6 2" xfId="5600" xr:uid="{00000000-0005-0000-0000-00008C120000}"/>
    <cellStyle name="Calculation 9 2 7" xfId="5601" xr:uid="{00000000-0005-0000-0000-00008D120000}"/>
    <cellStyle name="Calculation 9 2 7 2" xfId="5602" xr:uid="{00000000-0005-0000-0000-00008E120000}"/>
    <cellStyle name="Calculation 9 2 8" xfId="5603" xr:uid="{00000000-0005-0000-0000-00008F120000}"/>
    <cellStyle name="Calculation 9 2 8 2" xfId="5604" xr:uid="{00000000-0005-0000-0000-000090120000}"/>
    <cellStyle name="Calculation 9 2 9" xfId="5605" xr:uid="{00000000-0005-0000-0000-000091120000}"/>
    <cellStyle name="Calculation 9 3" xfId="5606" xr:uid="{00000000-0005-0000-0000-000092120000}"/>
    <cellStyle name="Calculation 9 3 2" xfId="5607" xr:uid="{00000000-0005-0000-0000-000093120000}"/>
    <cellStyle name="Calculation 9 4" xfId="5608" xr:uid="{00000000-0005-0000-0000-000094120000}"/>
    <cellStyle name="Calculation 9 4 2" xfId="5609" xr:uid="{00000000-0005-0000-0000-000095120000}"/>
    <cellStyle name="Calculation 9 5" xfId="5610" xr:uid="{00000000-0005-0000-0000-000096120000}"/>
    <cellStyle name="Calculation 9 5 2" xfId="5611" xr:uid="{00000000-0005-0000-0000-000097120000}"/>
    <cellStyle name="Calculation 9 6" xfId="5612" xr:uid="{00000000-0005-0000-0000-000098120000}"/>
    <cellStyle name="Calculation 9 6 2" xfId="5613" xr:uid="{00000000-0005-0000-0000-000099120000}"/>
    <cellStyle name="Calculation 9 7" xfId="5614" xr:uid="{00000000-0005-0000-0000-00009A120000}"/>
    <cellStyle name="Calculation 9 7 2" xfId="5615" xr:uid="{00000000-0005-0000-0000-00009B120000}"/>
    <cellStyle name="Calculation 9 8" xfId="5616" xr:uid="{00000000-0005-0000-0000-00009C120000}"/>
    <cellStyle name="Calculation 9 8 2" xfId="5617" xr:uid="{00000000-0005-0000-0000-00009D120000}"/>
    <cellStyle name="Calculation 9 9" xfId="5618" xr:uid="{00000000-0005-0000-0000-00009E120000}"/>
    <cellStyle name="Calculation 9 9 2" xfId="5619" xr:uid="{00000000-0005-0000-0000-00009F120000}"/>
    <cellStyle name="Check Cell 10" xfId="1276" xr:uid="{00000000-0005-0000-0000-0000A0120000}"/>
    <cellStyle name="Check Cell 11" xfId="1277" xr:uid="{00000000-0005-0000-0000-0000A1120000}"/>
    <cellStyle name="Check Cell 12" xfId="1278" xr:uid="{00000000-0005-0000-0000-0000A2120000}"/>
    <cellStyle name="Check Cell 13" xfId="1279" xr:uid="{00000000-0005-0000-0000-0000A3120000}"/>
    <cellStyle name="Check Cell 14" xfId="1280" xr:uid="{00000000-0005-0000-0000-0000A4120000}"/>
    <cellStyle name="Check Cell 15" xfId="1281" xr:uid="{00000000-0005-0000-0000-0000A5120000}"/>
    <cellStyle name="Check Cell 16" xfId="1282" xr:uid="{00000000-0005-0000-0000-0000A6120000}"/>
    <cellStyle name="Check Cell 17" xfId="1283" xr:uid="{00000000-0005-0000-0000-0000A7120000}"/>
    <cellStyle name="Check Cell 18" xfId="1284" xr:uid="{00000000-0005-0000-0000-0000A8120000}"/>
    <cellStyle name="Check Cell 19" xfId="1285" xr:uid="{00000000-0005-0000-0000-0000A9120000}"/>
    <cellStyle name="Check Cell 2" xfId="1286" xr:uid="{00000000-0005-0000-0000-0000AA120000}"/>
    <cellStyle name="Check Cell 2 2" xfId="1287" xr:uid="{00000000-0005-0000-0000-0000AB120000}"/>
    <cellStyle name="Check Cell 2 2 2" xfId="1288" xr:uid="{00000000-0005-0000-0000-0000AC120000}"/>
    <cellStyle name="Check Cell 2 2 2 2" xfId="1289" xr:uid="{00000000-0005-0000-0000-0000AD120000}"/>
    <cellStyle name="Check Cell 2 2 2 3" xfId="1290" xr:uid="{00000000-0005-0000-0000-0000AE120000}"/>
    <cellStyle name="Check Cell 2 2 2 4" xfId="1291" xr:uid="{00000000-0005-0000-0000-0000AF120000}"/>
    <cellStyle name="Check Cell 2 2 2 5" xfId="1292" xr:uid="{00000000-0005-0000-0000-0000B0120000}"/>
    <cellStyle name="Check Cell 2 2 3" xfId="1293" xr:uid="{00000000-0005-0000-0000-0000B1120000}"/>
    <cellStyle name="Check Cell 2 2 4" xfId="1294" xr:uid="{00000000-0005-0000-0000-0000B2120000}"/>
    <cellStyle name="Check Cell 2 2 5" xfId="1295" xr:uid="{00000000-0005-0000-0000-0000B3120000}"/>
    <cellStyle name="Check Cell 2 3" xfId="1296" xr:uid="{00000000-0005-0000-0000-0000B4120000}"/>
    <cellStyle name="Check Cell 2 4" xfId="1297" xr:uid="{00000000-0005-0000-0000-0000B5120000}"/>
    <cellStyle name="Check Cell 2 5" xfId="1298" xr:uid="{00000000-0005-0000-0000-0000B6120000}"/>
    <cellStyle name="Check Cell 2 6" xfId="1299" xr:uid="{00000000-0005-0000-0000-0000B7120000}"/>
    <cellStyle name="Check Cell 2 7" xfId="1300" xr:uid="{00000000-0005-0000-0000-0000B8120000}"/>
    <cellStyle name="Check Cell 2 8" xfId="1301" xr:uid="{00000000-0005-0000-0000-0000B9120000}"/>
    <cellStyle name="Check Cell 2 9" xfId="1302" xr:uid="{00000000-0005-0000-0000-0000BA120000}"/>
    <cellStyle name="Check Cell 20" xfId="1303" xr:uid="{00000000-0005-0000-0000-0000BB120000}"/>
    <cellStyle name="Check Cell 21" xfId="1304" xr:uid="{00000000-0005-0000-0000-0000BC120000}"/>
    <cellStyle name="Check Cell 22" xfId="1305" xr:uid="{00000000-0005-0000-0000-0000BD120000}"/>
    <cellStyle name="Check Cell 3" xfId="1306" xr:uid="{00000000-0005-0000-0000-0000BE120000}"/>
    <cellStyle name="Check Cell 3 2" xfId="5620" xr:uid="{00000000-0005-0000-0000-0000BF120000}"/>
    <cellStyle name="Check Cell 4" xfId="1307" xr:uid="{00000000-0005-0000-0000-0000C0120000}"/>
    <cellStyle name="Check Cell 5" xfId="1308" xr:uid="{00000000-0005-0000-0000-0000C1120000}"/>
    <cellStyle name="Check Cell 6" xfId="1309" xr:uid="{00000000-0005-0000-0000-0000C2120000}"/>
    <cellStyle name="Check Cell 7" xfId="1310" xr:uid="{00000000-0005-0000-0000-0000C3120000}"/>
    <cellStyle name="Check Cell 8" xfId="1311" xr:uid="{00000000-0005-0000-0000-0000C4120000}"/>
    <cellStyle name="Check Cell 9" xfId="1312" xr:uid="{00000000-0005-0000-0000-0000C5120000}"/>
    <cellStyle name="CodeEingabe" xfId="5621" xr:uid="{00000000-0005-0000-0000-0000C6120000}"/>
    <cellStyle name="ColumnAttributeAbovePrompt" xfId="5622" xr:uid="{00000000-0005-0000-0000-0000C7120000}"/>
    <cellStyle name="ColumnAttributeAbovePrompt 2" xfId="5623" xr:uid="{00000000-0005-0000-0000-0000C8120000}"/>
    <cellStyle name="ColumnAttributeAbovePrompt 2 2" xfId="5624" xr:uid="{00000000-0005-0000-0000-0000C9120000}"/>
    <cellStyle name="ColumnAttributeAbovePrompt 2 3" xfId="5625" xr:uid="{00000000-0005-0000-0000-0000CA120000}"/>
    <cellStyle name="ColumnAttributeAbovePrompt 3" xfId="5626" xr:uid="{00000000-0005-0000-0000-0000CB120000}"/>
    <cellStyle name="ColumnAttributePrompt" xfId="5627" xr:uid="{00000000-0005-0000-0000-0000CC120000}"/>
    <cellStyle name="ColumnAttributePrompt 2" xfId="5628" xr:uid="{00000000-0005-0000-0000-0000CD120000}"/>
    <cellStyle name="ColumnAttributePrompt 2 2" xfId="5629" xr:uid="{00000000-0005-0000-0000-0000CE120000}"/>
    <cellStyle name="ColumnAttributePrompt 2 3" xfId="5630" xr:uid="{00000000-0005-0000-0000-0000CF120000}"/>
    <cellStyle name="ColumnAttributePrompt 3" xfId="5631" xr:uid="{00000000-0005-0000-0000-0000D0120000}"/>
    <cellStyle name="ColumnAttributeValue" xfId="5632" xr:uid="{00000000-0005-0000-0000-0000D1120000}"/>
    <cellStyle name="ColumnAttributeValue 2" xfId="5633" xr:uid="{00000000-0005-0000-0000-0000D2120000}"/>
    <cellStyle name="ColumnAttributeValue 2 2" xfId="5634" xr:uid="{00000000-0005-0000-0000-0000D3120000}"/>
    <cellStyle name="ColumnAttributeValue 2 3" xfId="5635" xr:uid="{00000000-0005-0000-0000-0000D4120000}"/>
    <cellStyle name="ColumnAttributeValue 3" xfId="5636" xr:uid="{00000000-0005-0000-0000-0000D5120000}"/>
    <cellStyle name="ColumnHeadingPrompt" xfId="5637" xr:uid="{00000000-0005-0000-0000-0000D6120000}"/>
    <cellStyle name="ColumnHeadingPrompt 2" xfId="5638" xr:uid="{00000000-0005-0000-0000-0000D7120000}"/>
    <cellStyle name="ColumnHeadingPrompt 2 2" xfId="5639" xr:uid="{00000000-0005-0000-0000-0000D8120000}"/>
    <cellStyle name="ColumnHeadingPrompt 2 3" xfId="5640" xr:uid="{00000000-0005-0000-0000-0000D9120000}"/>
    <cellStyle name="ColumnHeadingPrompt 3" xfId="5641" xr:uid="{00000000-0005-0000-0000-0000DA120000}"/>
    <cellStyle name="ColumnHeadingValue" xfId="5642" xr:uid="{00000000-0005-0000-0000-0000DB120000}"/>
    <cellStyle name="ColumnHeadingValue 2" xfId="5643" xr:uid="{00000000-0005-0000-0000-0000DC120000}"/>
    <cellStyle name="ColumnHeadingValue 2 2" xfId="5644" xr:uid="{00000000-0005-0000-0000-0000DD120000}"/>
    <cellStyle name="ColumnHeadingValue 3" xfId="5645" xr:uid="{00000000-0005-0000-0000-0000DE120000}"/>
    <cellStyle name="Comma" xfId="1" builtinId="3"/>
    <cellStyle name="Comma [0] 2" xfId="5646" xr:uid="{00000000-0005-0000-0000-0000E0120000}"/>
    <cellStyle name="Comma [0] 2 2" xfId="5647" xr:uid="{00000000-0005-0000-0000-0000E1120000}"/>
    <cellStyle name="Comma [0] 3" xfId="5648" xr:uid="{00000000-0005-0000-0000-0000E2120000}"/>
    <cellStyle name="Comma [0] 3 2" xfId="5649" xr:uid="{00000000-0005-0000-0000-0000E3120000}"/>
    <cellStyle name="Comma [0] 3 2 2" xfId="5650" xr:uid="{00000000-0005-0000-0000-0000E4120000}"/>
    <cellStyle name="Comma [0] 3 2 2 2" xfId="5651" xr:uid="{00000000-0005-0000-0000-0000E5120000}"/>
    <cellStyle name="Comma [0] 3 2 3" xfId="5652" xr:uid="{00000000-0005-0000-0000-0000E6120000}"/>
    <cellStyle name="Comma [0] 3 2 4" xfId="5653" xr:uid="{00000000-0005-0000-0000-0000E7120000}"/>
    <cellStyle name="Comma [0] 3 3" xfId="5654" xr:uid="{00000000-0005-0000-0000-0000E8120000}"/>
    <cellStyle name="Comma [0] 3 4" xfId="5655" xr:uid="{00000000-0005-0000-0000-0000E9120000}"/>
    <cellStyle name="Comma [0] 3 4 2" xfId="5656" xr:uid="{00000000-0005-0000-0000-0000EA120000}"/>
    <cellStyle name="Comma [0] 3 5" xfId="5657" xr:uid="{00000000-0005-0000-0000-0000EB120000}"/>
    <cellStyle name="Comma [0] 4" xfId="5658" xr:uid="{00000000-0005-0000-0000-0000EC120000}"/>
    <cellStyle name="Comma [0] 4 2" xfId="5659" xr:uid="{00000000-0005-0000-0000-0000ED120000}"/>
    <cellStyle name="Comma [0] 5" xfId="5660" xr:uid="{00000000-0005-0000-0000-0000EE120000}"/>
    <cellStyle name="Comma [0] 5 2" xfId="5661" xr:uid="{00000000-0005-0000-0000-0000EF120000}"/>
    <cellStyle name="Comma [0] 5 2 2" xfId="5662" xr:uid="{00000000-0005-0000-0000-0000F0120000}"/>
    <cellStyle name="Comma [0] 5 2 3" xfId="5663" xr:uid="{00000000-0005-0000-0000-0000F1120000}"/>
    <cellStyle name="Comma [0] 5 3" xfId="5664" xr:uid="{00000000-0005-0000-0000-0000F2120000}"/>
    <cellStyle name="Comma [0] 5 4" xfId="5665" xr:uid="{00000000-0005-0000-0000-0000F3120000}"/>
    <cellStyle name="Comma [0] 6" xfId="5666" xr:uid="{00000000-0005-0000-0000-0000F4120000}"/>
    <cellStyle name="Comma [0] 6 2" xfId="5667" xr:uid="{00000000-0005-0000-0000-0000F5120000}"/>
    <cellStyle name="Comma [0] 6 2 2" xfId="5668" xr:uid="{00000000-0005-0000-0000-0000F6120000}"/>
    <cellStyle name="Comma [0] 6 3" xfId="5669" xr:uid="{00000000-0005-0000-0000-0000F7120000}"/>
    <cellStyle name="Comma 10" xfId="1313" xr:uid="{00000000-0005-0000-0000-0000F8120000}"/>
    <cellStyle name="Comma 10 2" xfId="5670" xr:uid="{00000000-0005-0000-0000-0000F9120000}"/>
    <cellStyle name="Comma 10 2 2" xfId="5671" xr:uid="{00000000-0005-0000-0000-0000FA120000}"/>
    <cellStyle name="Comma 10 2 2 2" xfId="5672" xr:uid="{00000000-0005-0000-0000-0000FB120000}"/>
    <cellStyle name="Comma 10 2 2 2 2" xfId="5673" xr:uid="{00000000-0005-0000-0000-0000FC120000}"/>
    <cellStyle name="Comma 10 2 2 2 2 2" xfId="5674" xr:uid="{00000000-0005-0000-0000-0000FD120000}"/>
    <cellStyle name="Comma 10 2 2 2 2 2 2" xfId="5675" xr:uid="{00000000-0005-0000-0000-0000FE120000}"/>
    <cellStyle name="Comma 10 2 2 2 2 3" xfId="5676" xr:uid="{00000000-0005-0000-0000-0000FF120000}"/>
    <cellStyle name="Comma 10 2 2 2 3" xfId="5677" xr:uid="{00000000-0005-0000-0000-000000130000}"/>
    <cellStyle name="Comma 10 2 2 2 3 2" xfId="5678" xr:uid="{00000000-0005-0000-0000-000001130000}"/>
    <cellStyle name="Comma 10 2 2 2 4" xfId="5679" xr:uid="{00000000-0005-0000-0000-000002130000}"/>
    <cellStyle name="Comma 10 2 2 3" xfId="5680" xr:uid="{00000000-0005-0000-0000-000003130000}"/>
    <cellStyle name="Comma 10 2 2 3 2" xfId="5681" xr:uid="{00000000-0005-0000-0000-000004130000}"/>
    <cellStyle name="Comma 10 2 2 3 2 2" xfId="5682" xr:uid="{00000000-0005-0000-0000-000005130000}"/>
    <cellStyle name="Comma 10 2 2 3 3" xfId="5683" xr:uid="{00000000-0005-0000-0000-000006130000}"/>
    <cellStyle name="Comma 10 2 2 4" xfId="5684" xr:uid="{00000000-0005-0000-0000-000007130000}"/>
    <cellStyle name="Comma 10 2 2 4 2" xfId="5685" xr:uid="{00000000-0005-0000-0000-000008130000}"/>
    <cellStyle name="Comma 10 2 2 5" xfId="5686" xr:uid="{00000000-0005-0000-0000-000009130000}"/>
    <cellStyle name="Comma 10 2 2 6" xfId="5687" xr:uid="{00000000-0005-0000-0000-00000A130000}"/>
    <cellStyle name="Comma 10 2 3" xfId="5688" xr:uid="{00000000-0005-0000-0000-00000B130000}"/>
    <cellStyle name="Comma 10 2 3 2" xfId="5689" xr:uid="{00000000-0005-0000-0000-00000C130000}"/>
    <cellStyle name="Comma 10 2 3 2 2" xfId="5690" xr:uid="{00000000-0005-0000-0000-00000D130000}"/>
    <cellStyle name="Comma 10 2 3 2 2 2" xfId="5691" xr:uid="{00000000-0005-0000-0000-00000E130000}"/>
    <cellStyle name="Comma 10 2 3 2 3" xfId="5692" xr:uid="{00000000-0005-0000-0000-00000F130000}"/>
    <cellStyle name="Comma 10 2 3 3" xfId="5693" xr:uid="{00000000-0005-0000-0000-000010130000}"/>
    <cellStyle name="Comma 10 2 3 3 2" xfId="5694" xr:uid="{00000000-0005-0000-0000-000011130000}"/>
    <cellStyle name="Comma 10 2 3 4" xfId="5695" xr:uid="{00000000-0005-0000-0000-000012130000}"/>
    <cellStyle name="Comma 10 2 4" xfId="5696" xr:uid="{00000000-0005-0000-0000-000013130000}"/>
    <cellStyle name="Comma 10 2 4 2" xfId="5697" xr:uid="{00000000-0005-0000-0000-000014130000}"/>
    <cellStyle name="Comma 10 2 4 2 2" xfId="5698" xr:uid="{00000000-0005-0000-0000-000015130000}"/>
    <cellStyle name="Comma 10 2 4 3" xfId="5699" xr:uid="{00000000-0005-0000-0000-000016130000}"/>
    <cellStyle name="Comma 10 2 5" xfId="5700" xr:uid="{00000000-0005-0000-0000-000017130000}"/>
    <cellStyle name="Comma 10 2 5 2" xfId="5701" xr:uid="{00000000-0005-0000-0000-000018130000}"/>
    <cellStyle name="Comma 10 2 6" xfId="5702" xr:uid="{00000000-0005-0000-0000-000019130000}"/>
    <cellStyle name="Comma 10 2 7" xfId="5703" xr:uid="{00000000-0005-0000-0000-00001A130000}"/>
    <cellStyle name="Comma 10 3" xfId="5704" xr:uid="{00000000-0005-0000-0000-00001B130000}"/>
    <cellStyle name="Comma 10 3 2" xfId="5705" xr:uid="{00000000-0005-0000-0000-00001C130000}"/>
    <cellStyle name="Comma 10 3 2 2" xfId="5706" xr:uid="{00000000-0005-0000-0000-00001D130000}"/>
    <cellStyle name="Comma 10 3 2 2 2" xfId="5707" xr:uid="{00000000-0005-0000-0000-00001E130000}"/>
    <cellStyle name="Comma 10 3 2 2 2 2" xfId="5708" xr:uid="{00000000-0005-0000-0000-00001F130000}"/>
    <cellStyle name="Comma 10 3 2 2 3" xfId="5709" xr:uid="{00000000-0005-0000-0000-000020130000}"/>
    <cellStyle name="Comma 10 3 2 3" xfId="5710" xr:uid="{00000000-0005-0000-0000-000021130000}"/>
    <cellStyle name="Comma 10 3 2 3 2" xfId="5711" xr:uid="{00000000-0005-0000-0000-000022130000}"/>
    <cellStyle name="Comma 10 3 2 4" xfId="5712" xr:uid="{00000000-0005-0000-0000-000023130000}"/>
    <cellStyle name="Comma 10 3 3" xfId="5713" xr:uid="{00000000-0005-0000-0000-000024130000}"/>
    <cellStyle name="Comma 10 3 3 2" xfId="5714" xr:uid="{00000000-0005-0000-0000-000025130000}"/>
    <cellStyle name="Comma 10 3 3 2 2" xfId="5715" xr:uid="{00000000-0005-0000-0000-000026130000}"/>
    <cellStyle name="Comma 10 3 3 3" xfId="5716" xr:uid="{00000000-0005-0000-0000-000027130000}"/>
    <cellStyle name="Comma 10 3 4" xfId="5717" xr:uid="{00000000-0005-0000-0000-000028130000}"/>
    <cellStyle name="Comma 10 3 4 2" xfId="5718" xr:uid="{00000000-0005-0000-0000-000029130000}"/>
    <cellStyle name="Comma 10 3 5" xfId="5719" xr:uid="{00000000-0005-0000-0000-00002A130000}"/>
    <cellStyle name="Comma 10 3 6" xfId="5720" xr:uid="{00000000-0005-0000-0000-00002B130000}"/>
    <cellStyle name="Comma 10 4" xfId="5721" xr:uid="{00000000-0005-0000-0000-00002C130000}"/>
    <cellStyle name="Comma 10 4 2" xfId="5722" xr:uid="{00000000-0005-0000-0000-00002D130000}"/>
    <cellStyle name="Comma 10 4 2 2" xfId="5723" xr:uid="{00000000-0005-0000-0000-00002E130000}"/>
    <cellStyle name="Comma 10 4 2 2 2" xfId="5724" xr:uid="{00000000-0005-0000-0000-00002F130000}"/>
    <cellStyle name="Comma 10 4 2 3" xfId="5725" xr:uid="{00000000-0005-0000-0000-000030130000}"/>
    <cellStyle name="Comma 10 4 3" xfId="5726" xr:uid="{00000000-0005-0000-0000-000031130000}"/>
    <cellStyle name="Comma 10 4 3 2" xfId="5727" xr:uid="{00000000-0005-0000-0000-000032130000}"/>
    <cellStyle name="Comma 10 4 4" xfId="5728" xr:uid="{00000000-0005-0000-0000-000033130000}"/>
    <cellStyle name="Comma 10 5" xfId="5729" xr:uid="{00000000-0005-0000-0000-000034130000}"/>
    <cellStyle name="Comma 10 5 2" xfId="5730" xr:uid="{00000000-0005-0000-0000-000035130000}"/>
    <cellStyle name="Comma 10 5 2 2" xfId="5731" xr:uid="{00000000-0005-0000-0000-000036130000}"/>
    <cellStyle name="Comma 10 5 3" xfId="5732" xr:uid="{00000000-0005-0000-0000-000037130000}"/>
    <cellStyle name="Comma 10 6" xfId="5733" xr:uid="{00000000-0005-0000-0000-000038130000}"/>
    <cellStyle name="Comma 10 6 2" xfId="5734" xr:uid="{00000000-0005-0000-0000-000039130000}"/>
    <cellStyle name="Comma 10 7" xfId="5735" xr:uid="{00000000-0005-0000-0000-00003A130000}"/>
    <cellStyle name="Comma 10 8" xfId="5736" xr:uid="{00000000-0005-0000-0000-00003B130000}"/>
    <cellStyle name="Comma 10 9" xfId="5737" xr:uid="{00000000-0005-0000-0000-00003C130000}"/>
    <cellStyle name="Comma 11" xfId="1314" xr:uid="{00000000-0005-0000-0000-00003D130000}"/>
    <cellStyle name="Comma 11 10" xfId="5738" xr:uid="{00000000-0005-0000-0000-00003E130000}"/>
    <cellStyle name="Comma 11 2" xfId="5739" xr:uid="{00000000-0005-0000-0000-00003F130000}"/>
    <cellStyle name="Comma 11 2 2" xfId="5740" xr:uid="{00000000-0005-0000-0000-000040130000}"/>
    <cellStyle name="Comma 11 2 2 2" xfId="5741" xr:uid="{00000000-0005-0000-0000-000041130000}"/>
    <cellStyle name="Comma 11 2 2 2 2" xfId="5742" xr:uid="{00000000-0005-0000-0000-000042130000}"/>
    <cellStyle name="Comma 11 2 2 2 3" xfId="5743" xr:uid="{00000000-0005-0000-0000-000043130000}"/>
    <cellStyle name="Comma 11 2 2 3" xfId="5744" xr:uid="{00000000-0005-0000-0000-000044130000}"/>
    <cellStyle name="Comma 11 2 2 3 2" xfId="5745" xr:uid="{00000000-0005-0000-0000-000045130000}"/>
    <cellStyle name="Comma 11 2 2 4" xfId="5746" xr:uid="{00000000-0005-0000-0000-000046130000}"/>
    <cellStyle name="Comma 11 2 2 5" xfId="5747" xr:uid="{00000000-0005-0000-0000-000047130000}"/>
    <cellStyle name="Comma 11 2 3" xfId="5748" xr:uid="{00000000-0005-0000-0000-000048130000}"/>
    <cellStyle name="Comma 11 2 3 2" xfId="5749" xr:uid="{00000000-0005-0000-0000-000049130000}"/>
    <cellStyle name="Comma 11 2 3 3" xfId="5750" xr:uid="{00000000-0005-0000-0000-00004A130000}"/>
    <cellStyle name="Comma 11 2 4" xfId="5751" xr:uid="{00000000-0005-0000-0000-00004B130000}"/>
    <cellStyle name="Comma 11 2 4 2" xfId="5752" xr:uid="{00000000-0005-0000-0000-00004C130000}"/>
    <cellStyle name="Comma 11 2 5" xfId="5753" xr:uid="{00000000-0005-0000-0000-00004D130000}"/>
    <cellStyle name="Comma 11 2 6" xfId="5754" xr:uid="{00000000-0005-0000-0000-00004E130000}"/>
    <cellStyle name="Comma 11 3" xfId="5755" xr:uid="{00000000-0005-0000-0000-00004F130000}"/>
    <cellStyle name="Comma 11 3 2" xfId="5756" xr:uid="{00000000-0005-0000-0000-000050130000}"/>
    <cellStyle name="Comma 11 3 2 2" xfId="5757" xr:uid="{00000000-0005-0000-0000-000051130000}"/>
    <cellStyle name="Comma 11 3 2 2 2" xfId="5758" xr:uid="{00000000-0005-0000-0000-000052130000}"/>
    <cellStyle name="Comma 11 3 2 3" xfId="5759" xr:uid="{00000000-0005-0000-0000-000053130000}"/>
    <cellStyle name="Comma 11 3 2 4" xfId="5760" xr:uid="{00000000-0005-0000-0000-000054130000}"/>
    <cellStyle name="Comma 11 3 2 5" xfId="5761" xr:uid="{00000000-0005-0000-0000-000055130000}"/>
    <cellStyle name="Comma 11 3 3" xfId="5762" xr:uid="{00000000-0005-0000-0000-000056130000}"/>
    <cellStyle name="Comma 11 3 3 2" xfId="5763" xr:uid="{00000000-0005-0000-0000-000057130000}"/>
    <cellStyle name="Comma 11 3 4" xfId="5764" xr:uid="{00000000-0005-0000-0000-000058130000}"/>
    <cellStyle name="Comma 11 3 5" xfId="5765" xr:uid="{00000000-0005-0000-0000-000059130000}"/>
    <cellStyle name="Comma 11 3 6" xfId="5766" xr:uid="{00000000-0005-0000-0000-00005A130000}"/>
    <cellStyle name="Comma 11 4" xfId="5767" xr:uid="{00000000-0005-0000-0000-00005B130000}"/>
    <cellStyle name="Comma 11 4 2" xfId="5768" xr:uid="{00000000-0005-0000-0000-00005C130000}"/>
    <cellStyle name="Comma 11 4 2 2" xfId="5769" xr:uid="{00000000-0005-0000-0000-00005D130000}"/>
    <cellStyle name="Comma 11 4 3" xfId="5770" xr:uid="{00000000-0005-0000-0000-00005E130000}"/>
    <cellStyle name="Comma 11 4 4" xfId="5771" xr:uid="{00000000-0005-0000-0000-00005F130000}"/>
    <cellStyle name="Comma 11 4 5" xfId="5772" xr:uid="{00000000-0005-0000-0000-000060130000}"/>
    <cellStyle name="Comma 11 5" xfId="5773" xr:uid="{00000000-0005-0000-0000-000061130000}"/>
    <cellStyle name="Comma 11 5 2" xfId="5774" xr:uid="{00000000-0005-0000-0000-000062130000}"/>
    <cellStyle name="Comma 11 5 2 2" xfId="5775" xr:uid="{00000000-0005-0000-0000-000063130000}"/>
    <cellStyle name="Comma 11 5 3" xfId="5776" xr:uid="{00000000-0005-0000-0000-000064130000}"/>
    <cellStyle name="Comma 11 5 4" xfId="5777" xr:uid="{00000000-0005-0000-0000-000065130000}"/>
    <cellStyle name="Comma 11 5 5" xfId="5778" xr:uid="{00000000-0005-0000-0000-000066130000}"/>
    <cellStyle name="Comma 11 6" xfId="5779" xr:uid="{00000000-0005-0000-0000-000067130000}"/>
    <cellStyle name="Comma 11 6 2" xfId="5780" xr:uid="{00000000-0005-0000-0000-000068130000}"/>
    <cellStyle name="Comma 11 6 3" xfId="5781" xr:uid="{00000000-0005-0000-0000-000069130000}"/>
    <cellStyle name="Comma 11 7" xfId="5782" xr:uid="{00000000-0005-0000-0000-00006A130000}"/>
    <cellStyle name="Comma 11 7 2" xfId="5783" xr:uid="{00000000-0005-0000-0000-00006B130000}"/>
    <cellStyle name="Comma 11 8" xfId="5784" xr:uid="{00000000-0005-0000-0000-00006C130000}"/>
    <cellStyle name="Comma 11 9" xfId="5785" xr:uid="{00000000-0005-0000-0000-00006D130000}"/>
    <cellStyle name="Comma 12" xfId="1315" xr:uid="{00000000-0005-0000-0000-00006E130000}"/>
    <cellStyle name="Comma 12 2" xfId="5786" xr:uid="{00000000-0005-0000-0000-00006F130000}"/>
    <cellStyle name="Comma 12 2 2" xfId="5787" xr:uid="{00000000-0005-0000-0000-000070130000}"/>
    <cellStyle name="Comma 12 2 3" xfId="5788" xr:uid="{00000000-0005-0000-0000-000071130000}"/>
    <cellStyle name="Comma 12 3" xfId="5789" xr:uid="{00000000-0005-0000-0000-000072130000}"/>
    <cellStyle name="Comma 12 3 2" xfId="5790" xr:uid="{00000000-0005-0000-0000-000073130000}"/>
    <cellStyle name="Comma 12 4" xfId="5791" xr:uid="{00000000-0005-0000-0000-000074130000}"/>
    <cellStyle name="Comma 12 5" xfId="5792" xr:uid="{00000000-0005-0000-0000-000075130000}"/>
    <cellStyle name="Comma 12 6" xfId="5793" xr:uid="{00000000-0005-0000-0000-000076130000}"/>
    <cellStyle name="Comma 13" xfId="1316" xr:uid="{00000000-0005-0000-0000-000077130000}"/>
    <cellStyle name="Comma 13 2" xfId="5794" xr:uid="{00000000-0005-0000-0000-000078130000}"/>
    <cellStyle name="Comma 13 2 2" xfId="5795" xr:uid="{00000000-0005-0000-0000-000079130000}"/>
    <cellStyle name="Comma 13 2 3" xfId="5796" xr:uid="{00000000-0005-0000-0000-00007A130000}"/>
    <cellStyle name="Comma 13 2 4" xfId="5797" xr:uid="{00000000-0005-0000-0000-00007B130000}"/>
    <cellStyle name="Comma 13 3" xfId="5798" xr:uid="{00000000-0005-0000-0000-00007C130000}"/>
    <cellStyle name="Comma 13 3 2" xfId="5799" xr:uid="{00000000-0005-0000-0000-00007D130000}"/>
    <cellStyle name="Comma 13 4" xfId="5800" xr:uid="{00000000-0005-0000-0000-00007E130000}"/>
    <cellStyle name="Comma 13 5" xfId="5801" xr:uid="{00000000-0005-0000-0000-00007F130000}"/>
    <cellStyle name="Comma 13 6" xfId="5802" xr:uid="{00000000-0005-0000-0000-000080130000}"/>
    <cellStyle name="Comma 14" xfId="1317" xr:uid="{00000000-0005-0000-0000-000081130000}"/>
    <cellStyle name="Comma 14 2" xfId="5803" xr:uid="{00000000-0005-0000-0000-000082130000}"/>
    <cellStyle name="Comma 14 2 2" xfId="5804" xr:uid="{00000000-0005-0000-0000-000083130000}"/>
    <cellStyle name="Comma 14 3" xfId="5805" xr:uid="{00000000-0005-0000-0000-000084130000}"/>
    <cellStyle name="Comma 14 4" xfId="5806" xr:uid="{00000000-0005-0000-0000-000085130000}"/>
    <cellStyle name="Comma 14 5" xfId="5807" xr:uid="{00000000-0005-0000-0000-000086130000}"/>
    <cellStyle name="Comma 15" xfId="1318" xr:uid="{00000000-0005-0000-0000-000087130000}"/>
    <cellStyle name="Comma 15 2" xfId="5808" xr:uid="{00000000-0005-0000-0000-000088130000}"/>
    <cellStyle name="Comma 15 2 2" xfId="5809" xr:uid="{00000000-0005-0000-0000-000089130000}"/>
    <cellStyle name="Comma 15 3" xfId="5810" xr:uid="{00000000-0005-0000-0000-00008A130000}"/>
    <cellStyle name="Comma 15 4" xfId="5811" xr:uid="{00000000-0005-0000-0000-00008B130000}"/>
    <cellStyle name="Comma 15 5" xfId="5812" xr:uid="{00000000-0005-0000-0000-00008C130000}"/>
    <cellStyle name="Comma 16" xfId="12" xr:uid="{00000000-0005-0000-0000-00008D130000}"/>
    <cellStyle name="Comma 16 2" xfId="5813" xr:uid="{00000000-0005-0000-0000-00008E130000}"/>
    <cellStyle name="Comma 16 2 2" xfId="5814" xr:uid="{00000000-0005-0000-0000-00008F130000}"/>
    <cellStyle name="Comma 16 3" xfId="5815" xr:uid="{00000000-0005-0000-0000-000090130000}"/>
    <cellStyle name="Comma 16 4" xfId="5816" xr:uid="{00000000-0005-0000-0000-000091130000}"/>
    <cellStyle name="Comma 16 5" xfId="5817" xr:uid="{00000000-0005-0000-0000-000092130000}"/>
    <cellStyle name="Comma 17" xfId="1319" xr:uid="{00000000-0005-0000-0000-000093130000}"/>
    <cellStyle name="Comma 17 2" xfId="5818" xr:uid="{00000000-0005-0000-0000-000094130000}"/>
    <cellStyle name="Comma 17 2 2" xfId="5819" xr:uid="{00000000-0005-0000-0000-000095130000}"/>
    <cellStyle name="Comma 17 3" xfId="5820" xr:uid="{00000000-0005-0000-0000-000096130000}"/>
    <cellStyle name="Comma 17 4" xfId="5821" xr:uid="{00000000-0005-0000-0000-000097130000}"/>
    <cellStyle name="Comma 17 5" xfId="5822" xr:uid="{00000000-0005-0000-0000-000098130000}"/>
    <cellStyle name="Comma 18" xfId="2110" xr:uid="{00000000-0005-0000-0000-000099130000}"/>
    <cellStyle name="Comma 18 2" xfId="5823" xr:uid="{00000000-0005-0000-0000-00009A130000}"/>
    <cellStyle name="Comma 18 2 2" xfId="5824" xr:uid="{00000000-0005-0000-0000-00009B130000}"/>
    <cellStyle name="Comma 18 3" xfId="5825" xr:uid="{00000000-0005-0000-0000-00009C130000}"/>
    <cellStyle name="Comma 18 4" xfId="5826" xr:uid="{00000000-0005-0000-0000-00009D130000}"/>
    <cellStyle name="Comma 18 5" xfId="5827" xr:uid="{00000000-0005-0000-0000-00009E130000}"/>
    <cellStyle name="Comma 19" xfId="5828" xr:uid="{00000000-0005-0000-0000-00009F130000}"/>
    <cellStyle name="Comma 19 2" xfId="5829" xr:uid="{00000000-0005-0000-0000-0000A0130000}"/>
    <cellStyle name="Comma 2" xfId="7" xr:uid="{00000000-0005-0000-0000-0000A1130000}"/>
    <cellStyle name="Comma 2 10" xfId="1320" xr:uid="{00000000-0005-0000-0000-0000A2130000}"/>
    <cellStyle name="Comma 2 10 2" xfId="5830" xr:uid="{00000000-0005-0000-0000-0000A3130000}"/>
    <cellStyle name="Comma 2 10 2 2" xfId="5831" xr:uid="{00000000-0005-0000-0000-0000A4130000}"/>
    <cellStyle name="Comma 2 10 2 2 2" xfId="5832" xr:uid="{00000000-0005-0000-0000-0000A5130000}"/>
    <cellStyle name="Comma 2 10 2 3" xfId="5833" xr:uid="{00000000-0005-0000-0000-0000A6130000}"/>
    <cellStyle name="Comma 2 10 2 4" xfId="5834" xr:uid="{00000000-0005-0000-0000-0000A7130000}"/>
    <cellStyle name="Comma 2 10 2 5" xfId="5835" xr:uid="{00000000-0005-0000-0000-0000A8130000}"/>
    <cellStyle name="Comma 2 10 3" xfId="5836" xr:uid="{00000000-0005-0000-0000-0000A9130000}"/>
    <cellStyle name="Comma 2 10 3 2" xfId="5837" xr:uid="{00000000-0005-0000-0000-0000AA130000}"/>
    <cellStyle name="Comma 2 10 3 2 2" xfId="5838" xr:uid="{00000000-0005-0000-0000-0000AB130000}"/>
    <cellStyle name="Comma 2 10 3 3" xfId="5839" xr:uid="{00000000-0005-0000-0000-0000AC130000}"/>
    <cellStyle name="Comma 2 10 3 4" xfId="5840" xr:uid="{00000000-0005-0000-0000-0000AD130000}"/>
    <cellStyle name="Comma 2 10 3 5" xfId="5841" xr:uid="{00000000-0005-0000-0000-0000AE130000}"/>
    <cellStyle name="Comma 2 10 4" xfId="5842" xr:uid="{00000000-0005-0000-0000-0000AF130000}"/>
    <cellStyle name="Comma 2 11" xfId="1321" xr:uid="{00000000-0005-0000-0000-0000B0130000}"/>
    <cellStyle name="Comma 2 11 2" xfId="5843" xr:uid="{00000000-0005-0000-0000-0000B1130000}"/>
    <cellStyle name="Comma 2 11 2 2" xfId="5844" xr:uid="{00000000-0005-0000-0000-0000B2130000}"/>
    <cellStyle name="Comma 2 11 2 2 2" xfId="5845" xr:uid="{00000000-0005-0000-0000-0000B3130000}"/>
    <cellStyle name="Comma 2 11 2 3" xfId="5846" xr:uid="{00000000-0005-0000-0000-0000B4130000}"/>
    <cellStyle name="Comma 2 11 2 4" xfId="5847" xr:uid="{00000000-0005-0000-0000-0000B5130000}"/>
    <cellStyle name="Comma 2 11 2 5" xfId="5848" xr:uid="{00000000-0005-0000-0000-0000B6130000}"/>
    <cellStyle name="Comma 2 11 2 6" xfId="5849" xr:uid="{00000000-0005-0000-0000-0000B7130000}"/>
    <cellStyle name="Comma 2 11 3" xfId="5850" xr:uid="{00000000-0005-0000-0000-0000B8130000}"/>
    <cellStyle name="Comma 2 12" xfId="1322" xr:uid="{00000000-0005-0000-0000-0000B9130000}"/>
    <cellStyle name="Comma 2 12 2" xfId="5851" xr:uid="{00000000-0005-0000-0000-0000BA130000}"/>
    <cellStyle name="Comma 2 12 3" xfId="5852" xr:uid="{00000000-0005-0000-0000-0000BB130000}"/>
    <cellStyle name="Comma 2 13" xfId="1323" xr:uid="{00000000-0005-0000-0000-0000BC130000}"/>
    <cellStyle name="Comma 2 13 2" xfId="5853" xr:uid="{00000000-0005-0000-0000-0000BD130000}"/>
    <cellStyle name="Comma 2 14" xfId="1324" xr:uid="{00000000-0005-0000-0000-0000BE130000}"/>
    <cellStyle name="Comma 2 14 2" xfId="5854" xr:uid="{00000000-0005-0000-0000-0000BF130000}"/>
    <cellStyle name="Comma 2 15" xfId="1325" xr:uid="{00000000-0005-0000-0000-0000C0130000}"/>
    <cellStyle name="Comma 2 15 2" xfId="5855" xr:uid="{00000000-0005-0000-0000-0000C1130000}"/>
    <cellStyle name="Comma 2 16" xfId="1326" xr:uid="{00000000-0005-0000-0000-0000C2130000}"/>
    <cellStyle name="Comma 2 17" xfId="1327" xr:uid="{00000000-0005-0000-0000-0000C3130000}"/>
    <cellStyle name="Comma 2 18" xfId="1328" xr:uid="{00000000-0005-0000-0000-0000C4130000}"/>
    <cellStyle name="Comma 2 19" xfId="1329" xr:uid="{00000000-0005-0000-0000-0000C5130000}"/>
    <cellStyle name="Comma 2 2" xfId="1330" xr:uid="{00000000-0005-0000-0000-0000C6130000}"/>
    <cellStyle name="Comma 2 2 2" xfId="5856" xr:uid="{00000000-0005-0000-0000-0000C7130000}"/>
    <cellStyle name="Comma 2 2 2 2" xfId="5857" xr:uid="{00000000-0005-0000-0000-0000C8130000}"/>
    <cellStyle name="Comma 2 2 2 2 2" xfId="5858" xr:uid="{00000000-0005-0000-0000-0000C9130000}"/>
    <cellStyle name="Comma 2 2 2 2 2 2" xfId="5859" xr:uid="{00000000-0005-0000-0000-0000CA130000}"/>
    <cellStyle name="Comma 2 2 2 2 2 2 2" xfId="5860" xr:uid="{00000000-0005-0000-0000-0000CB130000}"/>
    <cellStyle name="Comma 2 2 2 2 2 3" xfId="5861" xr:uid="{00000000-0005-0000-0000-0000CC130000}"/>
    <cellStyle name="Comma 2 2 2 2 2 4" xfId="5862" xr:uid="{00000000-0005-0000-0000-0000CD130000}"/>
    <cellStyle name="Comma 2 2 2 2 3" xfId="5863" xr:uid="{00000000-0005-0000-0000-0000CE130000}"/>
    <cellStyle name="Comma 2 2 2 2 3 2" xfId="5864" xr:uid="{00000000-0005-0000-0000-0000CF130000}"/>
    <cellStyle name="Comma 2 2 2 2 4" xfId="5865" xr:uid="{00000000-0005-0000-0000-0000D0130000}"/>
    <cellStyle name="Comma 2 2 2 2 5" xfId="5866" xr:uid="{00000000-0005-0000-0000-0000D1130000}"/>
    <cellStyle name="Comma 2 2 2 2 6" xfId="5867" xr:uid="{00000000-0005-0000-0000-0000D2130000}"/>
    <cellStyle name="Comma 2 2 2 3" xfId="5868" xr:uid="{00000000-0005-0000-0000-0000D3130000}"/>
    <cellStyle name="Comma 2 2 2 3 2" xfId="5869" xr:uid="{00000000-0005-0000-0000-0000D4130000}"/>
    <cellStyle name="Comma 2 2 2 3 2 2" xfId="5870" xr:uid="{00000000-0005-0000-0000-0000D5130000}"/>
    <cellStyle name="Comma 2 2 2 3 3" xfId="5871" xr:uid="{00000000-0005-0000-0000-0000D6130000}"/>
    <cellStyle name="Comma 2 2 2 3 4" xfId="5872" xr:uid="{00000000-0005-0000-0000-0000D7130000}"/>
    <cellStyle name="Comma 2 2 2 4" xfId="5873" xr:uid="{00000000-0005-0000-0000-0000D8130000}"/>
    <cellStyle name="Comma 2 2 2 4 2" xfId="5874" xr:uid="{00000000-0005-0000-0000-0000D9130000}"/>
    <cellStyle name="Comma 2 2 2 5" xfId="5875" xr:uid="{00000000-0005-0000-0000-0000DA130000}"/>
    <cellStyle name="Comma 2 2 2 5 2" xfId="5876" xr:uid="{00000000-0005-0000-0000-0000DB130000}"/>
    <cellStyle name="Comma 2 2 2 6" xfId="5877" xr:uid="{00000000-0005-0000-0000-0000DC130000}"/>
    <cellStyle name="Comma 2 2 2 7" xfId="5878" xr:uid="{00000000-0005-0000-0000-0000DD130000}"/>
    <cellStyle name="Comma 2 2 2 8" xfId="5879" xr:uid="{00000000-0005-0000-0000-0000DE130000}"/>
    <cellStyle name="Comma 2 2 3" xfId="5880" xr:uid="{00000000-0005-0000-0000-0000DF130000}"/>
    <cellStyle name="Comma 2 2 3 2" xfId="5881" xr:uid="{00000000-0005-0000-0000-0000E0130000}"/>
    <cellStyle name="Comma 2 2 3 3" xfId="5882" xr:uid="{00000000-0005-0000-0000-0000E1130000}"/>
    <cellStyle name="Comma 2 2 4" xfId="5883" xr:uid="{00000000-0005-0000-0000-0000E2130000}"/>
    <cellStyle name="Comma 2 2 5" xfId="5884" xr:uid="{00000000-0005-0000-0000-0000E3130000}"/>
    <cellStyle name="Comma 2 20" xfId="1331" xr:uid="{00000000-0005-0000-0000-0000E4130000}"/>
    <cellStyle name="Comma 2 21" xfId="1332" xr:uid="{00000000-0005-0000-0000-0000E5130000}"/>
    <cellStyle name="Comma 2 3" xfId="1333" xr:uid="{00000000-0005-0000-0000-0000E6130000}"/>
    <cellStyle name="Comma 2 3 2" xfId="5885" xr:uid="{00000000-0005-0000-0000-0000E7130000}"/>
    <cellStyle name="Comma 2 3 2 2" xfId="5886" xr:uid="{00000000-0005-0000-0000-0000E8130000}"/>
    <cellStyle name="Comma 2 3 2 2 2" xfId="5887" xr:uid="{00000000-0005-0000-0000-0000E9130000}"/>
    <cellStyle name="Comma 2 3 2 2 2 2" xfId="5888" xr:uid="{00000000-0005-0000-0000-0000EA130000}"/>
    <cellStyle name="Comma 2 3 2 2 2 2 2" xfId="5889" xr:uid="{00000000-0005-0000-0000-0000EB130000}"/>
    <cellStyle name="Comma 2 3 2 2 2 3" xfId="5890" xr:uid="{00000000-0005-0000-0000-0000EC130000}"/>
    <cellStyle name="Comma 2 3 2 2 3" xfId="5891" xr:uid="{00000000-0005-0000-0000-0000ED130000}"/>
    <cellStyle name="Comma 2 3 2 2 3 2" xfId="5892" xr:uid="{00000000-0005-0000-0000-0000EE130000}"/>
    <cellStyle name="Comma 2 3 2 2 4" xfId="5893" xr:uid="{00000000-0005-0000-0000-0000EF130000}"/>
    <cellStyle name="Comma 2 3 2 2 5" xfId="5894" xr:uid="{00000000-0005-0000-0000-0000F0130000}"/>
    <cellStyle name="Comma 2 3 2 2 6" xfId="5895" xr:uid="{00000000-0005-0000-0000-0000F1130000}"/>
    <cellStyle name="Comma 2 3 2 3" xfId="5896" xr:uid="{00000000-0005-0000-0000-0000F2130000}"/>
    <cellStyle name="Comma 2 3 2 3 2" xfId="5897" xr:uid="{00000000-0005-0000-0000-0000F3130000}"/>
    <cellStyle name="Comma 2 3 2 3 2 2" xfId="5898" xr:uid="{00000000-0005-0000-0000-0000F4130000}"/>
    <cellStyle name="Comma 2 3 2 3 3" xfId="5899" xr:uid="{00000000-0005-0000-0000-0000F5130000}"/>
    <cellStyle name="Comma 2 3 2 3 4" xfId="5900" xr:uid="{00000000-0005-0000-0000-0000F6130000}"/>
    <cellStyle name="Comma 2 3 2 4" xfId="5901" xr:uid="{00000000-0005-0000-0000-0000F7130000}"/>
    <cellStyle name="Comma 2 3 2 4 2" xfId="5902" xr:uid="{00000000-0005-0000-0000-0000F8130000}"/>
    <cellStyle name="Comma 2 3 2 5" xfId="5903" xr:uid="{00000000-0005-0000-0000-0000F9130000}"/>
    <cellStyle name="Comma 2 3 2 5 2" xfId="5904" xr:uid="{00000000-0005-0000-0000-0000FA130000}"/>
    <cellStyle name="Comma 2 3 2 6" xfId="5905" xr:uid="{00000000-0005-0000-0000-0000FB130000}"/>
    <cellStyle name="Comma 2 3 2 7" xfId="5906" xr:uid="{00000000-0005-0000-0000-0000FC130000}"/>
    <cellStyle name="Comma 2 3 2 8" xfId="5907" xr:uid="{00000000-0005-0000-0000-0000FD130000}"/>
    <cellStyle name="Comma 2 3 3" xfId="5908" xr:uid="{00000000-0005-0000-0000-0000FE130000}"/>
    <cellStyle name="Comma 2 3 3 2" xfId="5909" xr:uid="{00000000-0005-0000-0000-0000FF130000}"/>
    <cellStyle name="Comma 2 3 3 2 2" xfId="5910" xr:uid="{00000000-0005-0000-0000-000000140000}"/>
    <cellStyle name="Comma 2 3 3 2 2 2" xfId="5911" xr:uid="{00000000-0005-0000-0000-000001140000}"/>
    <cellStyle name="Comma 2 3 3 2 3" xfId="5912" xr:uid="{00000000-0005-0000-0000-000002140000}"/>
    <cellStyle name="Comma 2 3 3 3" xfId="5913" xr:uid="{00000000-0005-0000-0000-000003140000}"/>
    <cellStyle name="Comma 2 3 3 3 2" xfId="5914" xr:uid="{00000000-0005-0000-0000-000004140000}"/>
    <cellStyle name="Comma 2 3 3 4" xfId="5915" xr:uid="{00000000-0005-0000-0000-000005140000}"/>
    <cellStyle name="Comma 2 3 3 5" xfId="5916" xr:uid="{00000000-0005-0000-0000-000006140000}"/>
    <cellStyle name="Comma 2 3 3 6" xfId="5917" xr:uid="{00000000-0005-0000-0000-000007140000}"/>
    <cellStyle name="Comma 2 3 4" xfId="5918" xr:uid="{00000000-0005-0000-0000-000008140000}"/>
    <cellStyle name="Comma 2 3 4 2" xfId="5919" xr:uid="{00000000-0005-0000-0000-000009140000}"/>
    <cellStyle name="Comma 2 3 4 2 2" xfId="5920" xr:uid="{00000000-0005-0000-0000-00000A140000}"/>
    <cellStyle name="Comma 2 3 4 3" xfId="5921" xr:uid="{00000000-0005-0000-0000-00000B140000}"/>
    <cellStyle name="Comma 2 3 4 4" xfId="5922" xr:uid="{00000000-0005-0000-0000-00000C140000}"/>
    <cellStyle name="Comma 2 3 5" xfId="5923" xr:uid="{00000000-0005-0000-0000-00000D140000}"/>
    <cellStyle name="Comma 2 3 5 2" xfId="5924" xr:uid="{00000000-0005-0000-0000-00000E140000}"/>
    <cellStyle name="Comma 2 3 6" xfId="5925" xr:uid="{00000000-0005-0000-0000-00000F140000}"/>
    <cellStyle name="Comma 2 3 7" xfId="5926" xr:uid="{00000000-0005-0000-0000-000010140000}"/>
    <cellStyle name="Comma 2 4" xfId="1334" xr:uid="{00000000-0005-0000-0000-000011140000}"/>
    <cellStyle name="Comma 2 4 2" xfId="5927" xr:uid="{00000000-0005-0000-0000-000012140000}"/>
    <cellStyle name="Comma 2 4 2 10" xfId="5928" xr:uid="{00000000-0005-0000-0000-000013140000}"/>
    <cellStyle name="Comma 2 4 2 2" xfId="5929" xr:uid="{00000000-0005-0000-0000-000014140000}"/>
    <cellStyle name="Comma 2 4 2 2 2" xfId="5930" xr:uid="{00000000-0005-0000-0000-000015140000}"/>
    <cellStyle name="Comma 2 4 2 2 2 2" xfId="5931" xr:uid="{00000000-0005-0000-0000-000016140000}"/>
    <cellStyle name="Comma 2 4 2 2 2 2 2" xfId="5932" xr:uid="{00000000-0005-0000-0000-000017140000}"/>
    <cellStyle name="Comma 2 4 2 2 2 2 2 2" xfId="5933" xr:uid="{00000000-0005-0000-0000-000018140000}"/>
    <cellStyle name="Comma 2 4 2 2 2 2 2 3" xfId="5934" xr:uid="{00000000-0005-0000-0000-000019140000}"/>
    <cellStyle name="Comma 2 4 2 2 2 2 3" xfId="5935" xr:uid="{00000000-0005-0000-0000-00001A140000}"/>
    <cellStyle name="Comma 2 4 2 2 2 2 3 2" xfId="5936" xr:uid="{00000000-0005-0000-0000-00001B140000}"/>
    <cellStyle name="Comma 2 4 2 2 2 2 4" xfId="5937" xr:uid="{00000000-0005-0000-0000-00001C140000}"/>
    <cellStyle name="Comma 2 4 2 2 2 2 5" xfId="5938" xr:uid="{00000000-0005-0000-0000-00001D140000}"/>
    <cellStyle name="Comma 2 4 2 2 2 3" xfId="5939" xr:uid="{00000000-0005-0000-0000-00001E140000}"/>
    <cellStyle name="Comma 2 4 2 2 2 3 2" xfId="5940" xr:uid="{00000000-0005-0000-0000-00001F140000}"/>
    <cellStyle name="Comma 2 4 2 2 2 3 3" xfId="5941" xr:uid="{00000000-0005-0000-0000-000020140000}"/>
    <cellStyle name="Comma 2 4 2 2 2 4" xfId="5942" xr:uid="{00000000-0005-0000-0000-000021140000}"/>
    <cellStyle name="Comma 2 4 2 2 2 4 2" xfId="5943" xr:uid="{00000000-0005-0000-0000-000022140000}"/>
    <cellStyle name="Comma 2 4 2 2 2 5" xfId="5944" xr:uid="{00000000-0005-0000-0000-000023140000}"/>
    <cellStyle name="Comma 2 4 2 2 2 6" xfId="5945" xr:uid="{00000000-0005-0000-0000-000024140000}"/>
    <cellStyle name="Comma 2 4 2 2 3" xfId="5946" xr:uid="{00000000-0005-0000-0000-000025140000}"/>
    <cellStyle name="Comma 2 4 2 2 3 2" xfId="5947" xr:uid="{00000000-0005-0000-0000-000026140000}"/>
    <cellStyle name="Comma 2 4 2 2 3 2 2" xfId="5948" xr:uid="{00000000-0005-0000-0000-000027140000}"/>
    <cellStyle name="Comma 2 4 2 2 3 2 2 2" xfId="5949" xr:uid="{00000000-0005-0000-0000-000028140000}"/>
    <cellStyle name="Comma 2 4 2 2 3 2 3" xfId="5950" xr:uid="{00000000-0005-0000-0000-000029140000}"/>
    <cellStyle name="Comma 2 4 2 2 3 2 4" xfId="5951" xr:uid="{00000000-0005-0000-0000-00002A140000}"/>
    <cellStyle name="Comma 2 4 2 2 3 2 5" xfId="5952" xr:uid="{00000000-0005-0000-0000-00002B140000}"/>
    <cellStyle name="Comma 2 4 2 2 3 3" xfId="5953" xr:uid="{00000000-0005-0000-0000-00002C140000}"/>
    <cellStyle name="Comma 2 4 2 2 3 3 2" xfId="5954" xr:uid="{00000000-0005-0000-0000-00002D140000}"/>
    <cellStyle name="Comma 2 4 2 2 3 4" xfId="5955" xr:uid="{00000000-0005-0000-0000-00002E140000}"/>
    <cellStyle name="Comma 2 4 2 2 3 5" xfId="5956" xr:uid="{00000000-0005-0000-0000-00002F140000}"/>
    <cellStyle name="Comma 2 4 2 2 3 6" xfId="5957" xr:uid="{00000000-0005-0000-0000-000030140000}"/>
    <cellStyle name="Comma 2 4 2 2 4" xfId="5958" xr:uid="{00000000-0005-0000-0000-000031140000}"/>
    <cellStyle name="Comma 2 4 2 2 4 2" xfId="5959" xr:uid="{00000000-0005-0000-0000-000032140000}"/>
    <cellStyle name="Comma 2 4 2 2 4 2 2" xfId="5960" xr:uid="{00000000-0005-0000-0000-000033140000}"/>
    <cellStyle name="Comma 2 4 2 2 4 3" xfId="5961" xr:uid="{00000000-0005-0000-0000-000034140000}"/>
    <cellStyle name="Comma 2 4 2 2 4 4" xfId="5962" xr:uid="{00000000-0005-0000-0000-000035140000}"/>
    <cellStyle name="Comma 2 4 2 2 4 5" xfId="5963" xr:uid="{00000000-0005-0000-0000-000036140000}"/>
    <cellStyle name="Comma 2 4 2 2 5" xfId="5964" xr:uid="{00000000-0005-0000-0000-000037140000}"/>
    <cellStyle name="Comma 2 4 2 2 5 2" xfId="5965" xr:uid="{00000000-0005-0000-0000-000038140000}"/>
    <cellStyle name="Comma 2 4 2 2 5 2 2" xfId="5966" xr:uid="{00000000-0005-0000-0000-000039140000}"/>
    <cellStyle name="Comma 2 4 2 2 5 3" xfId="5967" xr:uid="{00000000-0005-0000-0000-00003A140000}"/>
    <cellStyle name="Comma 2 4 2 2 5 4" xfId="5968" xr:uid="{00000000-0005-0000-0000-00003B140000}"/>
    <cellStyle name="Comma 2 4 2 2 5 5" xfId="5969" xr:uid="{00000000-0005-0000-0000-00003C140000}"/>
    <cellStyle name="Comma 2 4 2 2 6" xfId="5970" xr:uid="{00000000-0005-0000-0000-00003D140000}"/>
    <cellStyle name="Comma 2 4 2 2 6 2" xfId="5971" xr:uid="{00000000-0005-0000-0000-00003E140000}"/>
    <cellStyle name="Comma 2 4 2 2 7" xfId="5972" xr:uid="{00000000-0005-0000-0000-00003F140000}"/>
    <cellStyle name="Comma 2 4 2 2 8" xfId="5973" xr:uid="{00000000-0005-0000-0000-000040140000}"/>
    <cellStyle name="Comma 2 4 2 2 9" xfId="5974" xr:uid="{00000000-0005-0000-0000-000041140000}"/>
    <cellStyle name="Comma 2 4 2 3" xfId="5975" xr:uid="{00000000-0005-0000-0000-000042140000}"/>
    <cellStyle name="Comma 2 4 2 3 2" xfId="5976" xr:uid="{00000000-0005-0000-0000-000043140000}"/>
    <cellStyle name="Comma 2 4 2 3 2 2" xfId="5977" xr:uid="{00000000-0005-0000-0000-000044140000}"/>
    <cellStyle name="Comma 2 4 2 3 2 2 2" xfId="5978" xr:uid="{00000000-0005-0000-0000-000045140000}"/>
    <cellStyle name="Comma 2 4 2 3 2 2 3" xfId="5979" xr:uid="{00000000-0005-0000-0000-000046140000}"/>
    <cellStyle name="Comma 2 4 2 3 2 3" xfId="5980" xr:uid="{00000000-0005-0000-0000-000047140000}"/>
    <cellStyle name="Comma 2 4 2 3 2 3 2" xfId="5981" xr:uid="{00000000-0005-0000-0000-000048140000}"/>
    <cellStyle name="Comma 2 4 2 3 2 4" xfId="5982" xr:uid="{00000000-0005-0000-0000-000049140000}"/>
    <cellStyle name="Comma 2 4 2 3 2 5" xfId="5983" xr:uid="{00000000-0005-0000-0000-00004A140000}"/>
    <cellStyle name="Comma 2 4 2 3 3" xfId="5984" xr:uid="{00000000-0005-0000-0000-00004B140000}"/>
    <cellStyle name="Comma 2 4 2 3 3 2" xfId="5985" xr:uid="{00000000-0005-0000-0000-00004C140000}"/>
    <cellStyle name="Comma 2 4 2 3 3 3" xfId="5986" xr:uid="{00000000-0005-0000-0000-00004D140000}"/>
    <cellStyle name="Comma 2 4 2 3 4" xfId="5987" xr:uid="{00000000-0005-0000-0000-00004E140000}"/>
    <cellStyle name="Comma 2 4 2 3 4 2" xfId="5988" xr:uid="{00000000-0005-0000-0000-00004F140000}"/>
    <cellStyle name="Comma 2 4 2 3 5" xfId="5989" xr:uid="{00000000-0005-0000-0000-000050140000}"/>
    <cellStyle name="Comma 2 4 2 3 6" xfId="5990" xr:uid="{00000000-0005-0000-0000-000051140000}"/>
    <cellStyle name="Comma 2 4 2 4" xfId="5991" xr:uid="{00000000-0005-0000-0000-000052140000}"/>
    <cellStyle name="Comma 2 4 2 4 2" xfId="5992" xr:uid="{00000000-0005-0000-0000-000053140000}"/>
    <cellStyle name="Comma 2 4 2 4 2 2" xfId="5993" xr:uid="{00000000-0005-0000-0000-000054140000}"/>
    <cellStyle name="Comma 2 4 2 4 2 2 2" xfId="5994" xr:uid="{00000000-0005-0000-0000-000055140000}"/>
    <cellStyle name="Comma 2 4 2 4 2 3" xfId="5995" xr:uid="{00000000-0005-0000-0000-000056140000}"/>
    <cellStyle name="Comma 2 4 2 4 2 4" xfId="5996" xr:uid="{00000000-0005-0000-0000-000057140000}"/>
    <cellStyle name="Comma 2 4 2 4 2 5" xfId="5997" xr:uid="{00000000-0005-0000-0000-000058140000}"/>
    <cellStyle name="Comma 2 4 2 4 3" xfId="5998" xr:uid="{00000000-0005-0000-0000-000059140000}"/>
    <cellStyle name="Comma 2 4 2 4 3 2" xfId="5999" xr:uid="{00000000-0005-0000-0000-00005A140000}"/>
    <cellStyle name="Comma 2 4 2 4 4" xfId="6000" xr:uid="{00000000-0005-0000-0000-00005B140000}"/>
    <cellStyle name="Comma 2 4 2 4 5" xfId="6001" xr:uid="{00000000-0005-0000-0000-00005C140000}"/>
    <cellStyle name="Comma 2 4 2 4 6" xfId="6002" xr:uid="{00000000-0005-0000-0000-00005D140000}"/>
    <cellStyle name="Comma 2 4 2 5" xfId="6003" xr:uid="{00000000-0005-0000-0000-00005E140000}"/>
    <cellStyle name="Comma 2 4 2 5 2" xfId="6004" xr:uid="{00000000-0005-0000-0000-00005F140000}"/>
    <cellStyle name="Comma 2 4 2 5 2 2" xfId="6005" xr:uid="{00000000-0005-0000-0000-000060140000}"/>
    <cellStyle name="Comma 2 4 2 5 3" xfId="6006" xr:uid="{00000000-0005-0000-0000-000061140000}"/>
    <cellStyle name="Comma 2 4 2 5 4" xfId="6007" xr:uid="{00000000-0005-0000-0000-000062140000}"/>
    <cellStyle name="Comma 2 4 2 5 5" xfId="6008" xr:uid="{00000000-0005-0000-0000-000063140000}"/>
    <cellStyle name="Comma 2 4 2 6" xfId="6009" xr:uid="{00000000-0005-0000-0000-000064140000}"/>
    <cellStyle name="Comma 2 4 2 6 2" xfId="6010" xr:uid="{00000000-0005-0000-0000-000065140000}"/>
    <cellStyle name="Comma 2 4 2 6 2 2" xfId="6011" xr:uid="{00000000-0005-0000-0000-000066140000}"/>
    <cellStyle name="Comma 2 4 2 6 3" xfId="6012" xr:uid="{00000000-0005-0000-0000-000067140000}"/>
    <cellStyle name="Comma 2 4 2 6 4" xfId="6013" xr:uid="{00000000-0005-0000-0000-000068140000}"/>
    <cellStyle name="Comma 2 4 2 6 5" xfId="6014" xr:uid="{00000000-0005-0000-0000-000069140000}"/>
    <cellStyle name="Comma 2 4 2 7" xfId="6015" xr:uid="{00000000-0005-0000-0000-00006A140000}"/>
    <cellStyle name="Comma 2 4 2 7 2" xfId="6016" xr:uid="{00000000-0005-0000-0000-00006B140000}"/>
    <cellStyle name="Comma 2 4 2 8" xfId="6017" xr:uid="{00000000-0005-0000-0000-00006C140000}"/>
    <cellStyle name="Comma 2 4 2 9" xfId="6018" xr:uid="{00000000-0005-0000-0000-00006D140000}"/>
    <cellStyle name="Comma 2 4 3" xfId="6019" xr:uid="{00000000-0005-0000-0000-00006E140000}"/>
    <cellStyle name="Comma 2 4 3 2" xfId="6020" xr:uid="{00000000-0005-0000-0000-00006F140000}"/>
    <cellStyle name="Comma 2 4 3 2 2" xfId="6021" xr:uid="{00000000-0005-0000-0000-000070140000}"/>
    <cellStyle name="Comma 2 4 3 2 2 2" xfId="6022" xr:uid="{00000000-0005-0000-0000-000071140000}"/>
    <cellStyle name="Comma 2 4 3 2 2 2 2" xfId="6023" xr:uid="{00000000-0005-0000-0000-000072140000}"/>
    <cellStyle name="Comma 2 4 3 2 2 2 3" xfId="6024" xr:uid="{00000000-0005-0000-0000-000073140000}"/>
    <cellStyle name="Comma 2 4 3 2 2 3" xfId="6025" xr:uid="{00000000-0005-0000-0000-000074140000}"/>
    <cellStyle name="Comma 2 4 3 2 2 3 2" xfId="6026" xr:uid="{00000000-0005-0000-0000-000075140000}"/>
    <cellStyle name="Comma 2 4 3 2 2 4" xfId="6027" xr:uid="{00000000-0005-0000-0000-000076140000}"/>
    <cellStyle name="Comma 2 4 3 2 2 5" xfId="6028" xr:uid="{00000000-0005-0000-0000-000077140000}"/>
    <cellStyle name="Comma 2 4 3 2 3" xfId="6029" xr:uid="{00000000-0005-0000-0000-000078140000}"/>
    <cellStyle name="Comma 2 4 3 2 3 2" xfId="6030" xr:uid="{00000000-0005-0000-0000-000079140000}"/>
    <cellStyle name="Comma 2 4 3 2 3 3" xfId="6031" xr:uid="{00000000-0005-0000-0000-00007A140000}"/>
    <cellStyle name="Comma 2 4 3 2 4" xfId="6032" xr:uid="{00000000-0005-0000-0000-00007B140000}"/>
    <cellStyle name="Comma 2 4 3 2 4 2" xfId="6033" xr:uid="{00000000-0005-0000-0000-00007C140000}"/>
    <cellStyle name="Comma 2 4 3 2 5" xfId="6034" xr:uid="{00000000-0005-0000-0000-00007D140000}"/>
    <cellStyle name="Comma 2 4 3 2 6" xfId="6035" xr:uid="{00000000-0005-0000-0000-00007E140000}"/>
    <cellStyle name="Comma 2 4 3 3" xfId="6036" xr:uid="{00000000-0005-0000-0000-00007F140000}"/>
    <cellStyle name="Comma 2 4 3 3 2" xfId="6037" xr:uid="{00000000-0005-0000-0000-000080140000}"/>
    <cellStyle name="Comma 2 4 3 3 2 2" xfId="6038" xr:uid="{00000000-0005-0000-0000-000081140000}"/>
    <cellStyle name="Comma 2 4 3 3 2 2 2" xfId="6039" xr:uid="{00000000-0005-0000-0000-000082140000}"/>
    <cellStyle name="Comma 2 4 3 3 2 3" xfId="6040" xr:uid="{00000000-0005-0000-0000-000083140000}"/>
    <cellStyle name="Comma 2 4 3 3 2 4" xfId="6041" xr:uid="{00000000-0005-0000-0000-000084140000}"/>
    <cellStyle name="Comma 2 4 3 3 2 5" xfId="6042" xr:uid="{00000000-0005-0000-0000-000085140000}"/>
    <cellStyle name="Comma 2 4 3 3 3" xfId="6043" xr:uid="{00000000-0005-0000-0000-000086140000}"/>
    <cellStyle name="Comma 2 4 3 3 3 2" xfId="6044" xr:uid="{00000000-0005-0000-0000-000087140000}"/>
    <cellStyle name="Comma 2 4 3 3 4" xfId="6045" xr:uid="{00000000-0005-0000-0000-000088140000}"/>
    <cellStyle name="Comma 2 4 3 3 5" xfId="6046" xr:uid="{00000000-0005-0000-0000-000089140000}"/>
    <cellStyle name="Comma 2 4 3 3 6" xfId="6047" xr:uid="{00000000-0005-0000-0000-00008A140000}"/>
    <cellStyle name="Comma 2 4 3 4" xfId="6048" xr:uid="{00000000-0005-0000-0000-00008B140000}"/>
    <cellStyle name="Comma 2 4 3 4 2" xfId="6049" xr:uid="{00000000-0005-0000-0000-00008C140000}"/>
    <cellStyle name="Comma 2 4 3 4 2 2" xfId="6050" xr:uid="{00000000-0005-0000-0000-00008D140000}"/>
    <cellStyle name="Comma 2 4 3 4 3" xfId="6051" xr:uid="{00000000-0005-0000-0000-00008E140000}"/>
    <cellStyle name="Comma 2 4 3 4 4" xfId="6052" xr:uid="{00000000-0005-0000-0000-00008F140000}"/>
    <cellStyle name="Comma 2 4 3 4 5" xfId="6053" xr:uid="{00000000-0005-0000-0000-000090140000}"/>
    <cellStyle name="Comma 2 4 3 5" xfId="6054" xr:uid="{00000000-0005-0000-0000-000091140000}"/>
    <cellStyle name="Comma 2 4 3 5 2" xfId="6055" xr:uid="{00000000-0005-0000-0000-000092140000}"/>
    <cellStyle name="Comma 2 4 3 5 2 2" xfId="6056" xr:uid="{00000000-0005-0000-0000-000093140000}"/>
    <cellStyle name="Comma 2 4 3 5 3" xfId="6057" xr:uid="{00000000-0005-0000-0000-000094140000}"/>
    <cellStyle name="Comma 2 4 3 5 4" xfId="6058" xr:uid="{00000000-0005-0000-0000-000095140000}"/>
    <cellStyle name="Comma 2 4 3 5 5" xfId="6059" xr:uid="{00000000-0005-0000-0000-000096140000}"/>
    <cellStyle name="Comma 2 4 3 6" xfId="6060" xr:uid="{00000000-0005-0000-0000-000097140000}"/>
    <cellStyle name="Comma 2 4 3 6 2" xfId="6061" xr:uid="{00000000-0005-0000-0000-000098140000}"/>
    <cellStyle name="Comma 2 4 3 7" xfId="6062" xr:uid="{00000000-0005-0000-0000-000099140000}"/>
    <cellStyle name="Comma 2 4 3 8" xfId="6063" xr:uid="{00000000-0005-0000-0000-00009A140000}"/>
    <cellStyle name="Comma 2 4 3 9" xfId="6064" xr:uid="{00000000-0005-0000-0000-00009B140000}"/>
    <cellStyle name="Comma 2 4 4" xfId="6065" xr:uid="{00000000-0005-0000-0000-00009C140000}"/>
    <cellStyle name="Comma 2 4 4 2" xfId="6066" xr:uid="{00000000-0005-0000-0000-00009D140000}"/>
    <cellStyle name="Comma 2 4 4 2 2" xfId="6067" xr:uid="{00000000-0005-0000-0000-00009E140000}"/>
    <cellStyle name="Comma 2 4 4 2 2 2" xfId="6068" xr:uid="{00000000-0005-0000-0000-00009F140000}"/>
    <cellStyle name="Comma 2 4 4 2 2 3" xfId="6069" xr:uid="{00000000-0005-0000-0000-0000A0140000}"/>
    <cellStyle name="Comma 2 4 4 2 3" xfId="6070" xr:uid="{00000000-0005-0000-0000-0000A1140000}"/>
    <cellStyle name="Comma 2 4 4 2 3 2" xfId="6071" xr:uid="{00000000-0005-0000-0000-0000A2140000}"/>
    <cellStyle name="Comma 2 4 4 2 4" xfId="6072" xr:uid="{00000000-0005-0000-0000-0000A3140000}"/>
    <cellStyle name="Comma 2 4 4 2 5" xfId="6073" xr:uid="{00000000-0005-0000-0000-0000A4140000}"/>
    <cellStyle name="Comma 2 4 4 3" xfId="6074" xr:uid="{00000000-0005-0000-0000-0000A5140000}"/>
    <cellStyle name="Comma 2 4 4 3 2" xfId="6075" xr:uid="{00000000-0005-0000-0000-0000A6140000}"/>
    <cellStyle name="Comma 2 4 4 3 3" xfId="6076" xr:uid="{00000000-0005-0000-0000-0000A7140000}"/>
    <cellStyle name="Comma 2 4 4 4" xfId="6077" xr:uid="{00000000-0005-0000-0000-0000A8140000}"/>
    <cellStyle name="Comma 2 4 4 4 2" xfId="6078" xr:uid="{00000000-0005-0000-0000-0000A9140000}"/>
    <cellStyle name="Comma 2 4 4 5" xfId="6079" xr:uid="{00000000-0005-0000-0000-0000AA140000}"/>
    <cellStyle name="Comma 2 4 4 6" xfId="6080" xr:uid="{00000000-0005-0000-0000-0000AB140000}"/>
    <cellStyle name="Comma 2 4 5" xfId="6081" xr:uid="{00000000-0005-0000-0000-0000AC140000}"/>
    <cellStyle name="Comma 2 4 5 2" xfId="6082" xr:uid="{00000000-0005-0000-0000-0000AD140000}"/>
    <cellStyle name="Comma 2 4 5 2 2" xfId="6083" xr:uid="{00000000-0005-0000-0000-0000AE140000}"/>
    <cellStyle name="Comma 2 4 5 2 2 2" xfId="6084" xr:uid="{00000000-0005-0000-0000-0000AF140000}"/>
    <cellStyle name="Comma 2 4 5 2 3" xfId="6085" xr:uid="{00000000-0005-0000-0000-0000B0140000}"/>
    <cellStyle name="Comma 2 4 5 2 4" xfId="6086" xr:uid="{00000000-0005-0000-0000-0000B1140000}"/>
    <cellStyle name="Comma 2 4 5 2 5" xfId="6087" xr:uid="{00000000-0005-0000-0000-0000B2140000}"/>
    <cellStyle name="Comma 2 4 5 3" xfId="6088" xr:uid="{00000000-0005-0000-0000-0000B3140000}"/>
    <cellStyle name="Comma 2 4 5 3 2" xfId="6089" xr:uid="{00000000-0005-0000-0000-0000B4140000}"/>
    <cellStyle name="Comma 2 4 5 4" xfId="6090" xr:uid="{00000000-0005-0000-0000-0000B5140000}"/>
    <cellStyle name="Comma 2 4 5 5" xfId="6091" xr:uid="{00000000-0005-0000-0000-0000B6140000}"/>
    <cellStyle name="Comma 2 4 5 6" xfId="6092" xr:uid="{00000000-0005-0000-0000-0000B7140000}"/>
    <cellStyle name="Comma 2 4 6" xfId="6093" xr:uid="{00000000-0005-0000-0000-0000B8140000}"/>
    <cellStyle name="Comma 2 4 6 2" xfId="6094" xr:uid="{00000000-0005-0000-0000-0000B9140000}"/>
    <cellStyle name="Comma 2 4 6 2 2" xfId="6095" xr:uid="{00000000-0005-0000-0000-0000BA140000}"/>
    <cellStyle name="Comma 2 4 6 3" xfId="6096" xr:uid="{00000000-0005-0000-0000-0000BB140000}"/>
    <cellStyle name="Comma 2 4 6 4" xfId="6097" xr:uid="{00000000-0005-0000-0000-0000BC140000}"/>
    <cellStyle name="Comma 2 4 6 5" xfId="6098" xr:uid="{00000000-0005-0000-0000-0000BD140000}"/>
    <cellStyle name="Comma 2 4 7" xfId="6099" xr:uid="{00000000-0005-0000-0000-0000BE140000}"/>
    <cellStyle name="Comma 2 4 7 2" xfId="6100" xr:uid="{00000000-0005-0000-0000-0000BF140000}"/>
    <cellStyle name="Comma 2 4 7 2 2" xfId="6101" xr:uid="{00000000-0005-0000-0000-0000C0140000}"/>
    <cellStyle name="Comma 2 4 7 3" xfId="6102" xr:uid="{00000000-0005-0000-0000-0000C1140000}"/>
    <cellStyle name="Comma 2 4 7 4" xfId="6103" xr:uid="{00000000-0005-0000-0000-0000C2140000}"/>
    <cellStyle name="Comma 2 4 7 5" xfId="6104" xr:uid="{00000000-0005-0000-0000-0000C3140000}"/>
    <cellStyle name="Comma 2 4 8" xfId="6105" xr:uid="{00000000-0005-0000-0000-0000C4140000}"/>
    <cellStyle name="Comma 2 4 8 2" xfId="6106" xr:uid="{00000000-0005-0000-0000-0000C5140000}"/>
    <cellStyle name="Comma 2 4 8 2 2" xfId="6107" xr:uid="{00000000-0005-0000-0000-0000C6140000}"/>
    <cellStyle name="Comma 2 4 8 3" xfId="6108" xr:uid="{00000000-0005-0000-0000-0000C7140000}"/>
    <cellStyle name="Comma 2 4 8 4" xfId="6109" xr:uid="{00000000-0005-0000-0000-0000C8140000}"/>
    <cellStyle name="Comma 2 4 8 5" xfId="6110" xr:uid="{00000000-0005-0000-0000-0000C9140000}"/>
    <cellStyle name="Comma 2 4 9" xfId="6111" xr:uid="{00000000-0005-0000-0000-0000CA140000}"/>
    <cellStyle name="Comma 2 5" xfId="1335" xr:uid="{00000000-0005-0000-0000-0000CB140000}"/>
    <cellStyle name="Comma 2 5 2" xfId="6112" xr:uid="{00000000-0005-0000-0000-0000CC140000}"/>
    <cellStyle name="Comma 2 5 2 10" xfId="6113" xr:uid="{00000000-0005-0000-0000-0000CD140000}"/>
    <cellStyle name="Comma 2 5 2 2" xfId="6114" xr:uid="{00000000-0005-0000-0000-0000CE140000}"/>
    <cellStyle name="Comma 2 5 2 2 2" xfId="6115" xr:uid="{00000000-0005-0000-0000-0000CF140000}"/>
    <cellStyle name="Comma 2 5 2 2 2 2" xfId="6116" xr:uid="{00000000-0005-0000-0000-0000D0140000}"/>
    <cellStyle name="Comma 2 5 2 2 2 2 2" xfId="6117" xr:uid="{00000000-0005-0000-0000-0000D1140000}"/>
    <cellStyle name="Comma 2 5 2 2 2 2 2 2" xfId="6118" xr:uid="{00000000-0005-0000-0000-0000D2140000}"/>
    <cellStyle name="Comma 2 5 2 2 2 2 2 3" xfId="6119" xr:uid="{00000000-0005-0000-0000-0000D3140000}"/>
    <cellStyle name="Comma 2 5 2 2 2 2 3" xfId="6120" xr:uid="{00000000-0005-0000-0000-0000D4140000}"/>
    <cellStyle name="Comma 2 5 2 2 2 2 3 2" xfId="6121" xr:uid="{00000000-0005-0000-0000-0000D5140000}"/>
    <cellStyle name="Comma 2 5 2 2 2 2 4" xfId="6122" xr:uid="{00000000-0005-0000-0000-0000D6140000}"/>
    <cellStyle name="Comma 2 5 2 2 2 2 5" xfId="6123" xr:uid="{00000000-0005-0000-0000-0000D7140000}"/>
    <cellStyle name="Comma 2 5 2 2 2 3" xfId="6124" xr:uid="{00000000-0005-0000-0000-0000D8140000}"/>
    <cellStyle name="Comma 2 5 2 2 2 3 2" xfId="6125" xr:uid="{00000000-0005-0000-0000-0000D9140000}"/>
    <cellStyle name="Comma 2 5 2 2 2 3 3" xfId="6126" xr:uid="{00000000-0005-0000-0000-0000DA140000}"/>
    <cellStyle name="Comma 2 5 2 2 2 4" xfId="6127" xr:uid="{00000000-0005-0000-0000-0000DB140000}"/>
    <cellStyle name="Comma 2 5 2 2 2 4 2" xfId="6128" xr:uid="{00000000-0005-0000-0000-0000DC140000}"/>
    <cellStyle name="Comma 2 5 2 2 2 5" xfId="6129" xr:uid="{00000000-0005-0000-0000-0000DD140000}"/>
    <cellStyle name="Comma 2 5 2 2 2 6" xfId="6130" xr:uid="{00000000-0005-0000-0000-0000DE140000}"/>
    <cellStyle name="Comma 2 5 2 2 3" xfId="6131" xr:uid="{00000000-0005-0000-0000-0000DF140000}"/>
    <cellStyle name="Comma 2 5 2 2 3 2" xfId="6132" xr:uid="{00000000-0005-0000-0000-0000E0140000}"/>
    <cellStyle name="Comma 2 5 2 2 3 2 2" xfId="6133" xr:uid="{00000000-0005-0000-0000-0000E1140000}"/>
    <cellStyle name="Comma 2 5 2 2 3 2 2 2" xfId="6134" xr:uid="{00000000-0005-0000-0000-0000E2140000}"/>
    <cellStyle name="Comma 2 5 2 2 3 2 3" xfId="6135" xr:uid="{00000000-0005-0000-0000-0000E3140000}"/>
    <cellStyle name="Comma 2 5 2 2 3 2 4" xfId="6136" xr:uid="{00000000-0005-0000-0000-0000E4140000}"/>
    <cellStyle name="Comma 2 5 2 2 3 2 5" xfId="6137" xr:uid="{00000000-0005-0000-0000-0000E5140000}"/>
    <cellStyle name="Comma 2 5 2 2 3 3" xfId="6138" xr:uid="{00000000-0005-0000-0000-0000E6140000}"/>
    <cellStyle name="Comma 2 5 2 2 3 3 2" xfId="6139" xr:uid="{00000000-0005-0000-0000-0000E7140000}"/>
    <cellStyle name="Comma 2 5 2 2 3 4" xfId="6140" xr:uid="{00000000-0005-0000-0000-0000E8140000}"/>
    <cellStyle name="Comma 2 5 2 2 3 5" xfId="6141" xr:uid="{00000000-0005-0000-0000-0000E9140000}"/>
    <cellStyle name="Comma 2 5 2 2 3 6" xfId="6142" xr:uid="{00000000-0005-0000-0000-0000EA140000}"/>
    <cellStyle name="Comma 2 5 2 2 4" xfId="6143" xr:uid="{00000000-0005-0000-0000-0000EB140000}"/>
    <cellStyle name="Comma 2 5 2 2 4 2" xfId="6144" xr:uid="{00000000-0005-0000-0000-0000EC140000}"/>
    <cellStyle name="Comma 2 5 2 2 4 2 2" xfId="6145" xr:uid="{00000000-0005-0000-0000-0000ED140000}"/>
    <cellStyle name="Comma 2 5 2 2 4 3" xfId="6146" xr:uid="{00000000-0005-0000-0000-0000EE140000}"/>
    <cellStyle name="Comma 2 5 2 2 4 4" xfId="6147" xr:uid="{00000000-0005-0000-0000-0000EF140000}"/>
    <cellStyle name="Comma 2 5 2 2 4 5" xfId="6148" xr:uid="{00000000-0005-0000-0000-0000F0140000}"/>
    <cellStyle name="Comma 2 5 2 2 5" xfId="6149" xr:uid="{00000000-0005-0000-0000-0000F1140000}"/>
    <cellStyle name="Comma 2 5 2 2 5 2" xfId="6150" xr:uid="{00000000-0005-0000-0000-0000F2140000}"/>
    <cellStyle name="Comma 2 5 2 2 5 2 2" xfId="6151" xr:uid="{00000000-0005-0000-0000-0000F3140000}"/>
    <cellStyle name="Comma 2 5 2 2 5 3" xfId="6152" xr:uid="{00000000-0005-0000-0000-0000F4140000}"/>
    <cellStyle name="Comma 2 5 2 2 5 4" xfId="6153" xr:uid="{00000000-0005-0000-0000-0000F5140000}"/>
    <cellStyle name="Comma 2 5 2 2 5 5" xfId="6154" xr:uid="{00000000-0005-0000-0000-0000F6140000}"/>
    <cellStyle name="Comma 2 5 2 2 6" xfId="6155" xr:uid="{00000000-0005-0000-0000-0000F7140000}"/>
    <cellStyle name="Comma 2 5 2 2 6 2" xfId="6156" xr:uid="{00000000-0005-0000-0000-0000F8140000}"/>
    <cellStyle name="Comma 2 5 2 2 7" xfId="6157" xr:uid="{00000000-0005-0000-0000-0000F9140000}"/>
    <cellStyle name="Comma 2 5 2 2 8" xfId="6158" xr:uid="{00000000-0005-0000-0000-0000FA140000}"/>
    <cellStyle name="Comma 2 5 2 2 9" xfId="6159" xr:uid="{00000000-0005-0000-0000-0000FB140000}"/>
    <cellStyle name="Comma 2 5 2 3" xfId="6160" xr:uid="{00000000-0005-0000-0000-0000FC140000}"/>
    <cellStyle name="Comma 2 5 2 3 2" xfId="6161" xr:uid="{00000000-0005-0000-0000-0000FD140000}"/>
    <cellStyle name="Comma 2 5 2 3 2 2" xfId="6162" xr:uid="{00000000-0005-0000-0000-0000FE140000}"/>
    <cellStyle name="Comma 2 5 2 3 2 2 2" xfId="6163" xr:uid="{00000000-0005-0000-0000-0000FF140000}"/>
    <cellStyle name="Comma 2 5 2 3 2 2 3" xfId="6164" xr:uid="{00000000-0005-0000-0000-000000150000}"/>
    <cellStyle name="Comma 2 5 2 3 2 3" xfId="6165" xr:uid="{00000000-0005-0000-0000-000001150000}"/>
    <cellStyle name="Comma 2 5 2 3 2 3 2" xfId="6166" xr:uid="{00000000-0005-0000-0000-000002150000}"/>
    <cellStyle name="Comma 2 5 2 3 2 4" xfId="6167" xr:uid="{00000000-0005-0000-0000-000003150000}"/>
    <cellStyle name="Comma 2 5 2 3 2 5" xfId="6168" xr:uid="{00000000-0005-0000-0000-000004150000}"/>
    <cellStyle name="Comma 2 5 2 3 3" xfId="6169" xr:uid="{00000000-0005-0000-0000-000005150000}"/>
    <cellStyle name="Comma 2 5 2 3 3 2" xfId="6170" xr:uid="{00000000-0005-0000-0000-000006150000}"/>
    <cellStyle name="Comma 2 5 2 3 3 3" xfId="6171" xr:uid="{00000000-0005-0000-0000-000007150000}"/>
    <cellStyle name="Comma 2 5 2 3 4" xfId="6172" xr:uid="{00000000-0005-0000-0000-000008150000}"/>
    <cellStyle name="Comma 2 5 2 3 4 2" xfId="6173" xr:uid="{00000000-0005-0000-0000-000009150000}"/>
    <cellStyle name="Comma 2 5 2 3 5" xfId="6174" xr:uid="{00000000-0005-0000-0000-00000A150000}"/>
    <cellStyle name="Comma 2 5 2 3 6" xfId="6175" xr:uid="{00000000-0005-0000-0000-00000B150000}"/>
    <cellStyle name="Comma 2 5 2 4" xfId="6176" xr:uid="{00000000-0005-0000-0000-00000C150000}"/>
    <cellStyle name="Comma 2 5 2 4 2" xfId="6177" xr:uid="{00000000-0005-0000-0000-00000D150000}"/>
    <cellStyle name="Comma 2 5 2 4 2 2" xfId="6178" xr:uid="{00000000-0005-0000-0000-00000E150000}"/>
    <cellStyle name="Comma 2 5 2 4 2 2 2" xfId="6179" xr:uid="{00000000-0005-0000-0000-00000F150000}"/>
    <cellStyle name="Comma 2 5 2 4 2 3" xfId="6180" xr:uid="{00000000-0005-0000-0000-000010150000}"/>
    <cellStyle name="Comma 2 5 2 4 2 4" xfId="6181" xr:uid="{00000000-0005-0000-0000-000011150000}"/>
    <cellStyle name="Comma 2 5 2 4 2 5" xfId="6182" xr:uid="{00000000-0005-0000-0000-000012150000}"/>
    <cellStyle name="Comma 2 5 2 4 3" xfId="6183" xr:uid="{00000000-0005-0000-0000-000013150000}"/>
    <cellStyle name="Comma 2 5 2 4 3 2" xfId="6184" xr:uid="{00000000-0005-0000-0000-000014150000}"/>
    <cellStyle name="Comma 2 5 2 4 4" xfId="6185" xr:uid="{00000000-0005-0000-0000-000015150000}"/>
    <cellStyle name="Comma 2 5 2 4 5" xfId="6186" xr:uid="{00000000-0005-0000-0000-000016150000}"/>
    <cellStyle name="Comma 2 5 2 4 6" xfId="6187" xr:uid="{00000000-0005-0000-0000-000017150000}"/>
    <cellStyle name="Comma 2 5 2 5" xfId="6188" xr:uid="{00000000-0005-0000-0000-000018150000}"/>
    <cellStyle name="Comma 2 5 2 5 2" xfId="6189" xr:uid="{00000000-0005-0000-0000-000019150000}"/>
    <cellStyle name="Comma 2 5 2 5 2 2" xfId="6190" xr:uid="{00000000-0005-0000-0000-00001A150000}"/>
    <cellStyle name="Comma 2 5 2 5 3" xfId="6191" xr:uid="{00000000-0005-0000-0000-00001B150000}"/>
    <cellStyle name="Comma 2 5 2 5 4" xfId="6192" xr:uid="{00000000-0005-0000-0000-00001C150000}"/>
    <cellStyle name="Comma 2 5 2 5 5" xfId="6193" xr:uid="{00000000-0005-0000-0000-00001D150000}"/>
    <cellStyle name="Comma 2 5 2 6" xfId="6194" xr:uid="{00000000-0005-0000-0000-00001E150000}"/>
    <cellStyle name="Comma 2 5 2 6 2" xfId="6195" xr:uid="{00000000-0005-0000-0000-00001F150000}"/>
    <cellStyle name="Comma 2 5 2 6 2 2" xfId="6196" xr:uid="{00000000-0005-0000-0000-000020150000}"/>
    <cellStyle name="Comma 2 5 2 6 3" xfId="6197" xr:uid="{00000000-0005-0000-0000-000021150000}"/>
    <cellStyle name="Comma 2 5 2 6 4" xfId="6198" xr:uid="{00000000-0005-0000-0000-000022150000}"/>
    <cellStyle name="Comma 2 5 2 6 5" xfId="6199" xr:uid="{00000000-0005-0000-0000-000023150000}"/>
    <cellStyle name="Comma 2 5 2 7" xfId="6200" xr:uid="{00000000-0005-0000-0000-000024150000}"/>
    <cellStyle name="Comma 2 5 2 7 2" xfId="6201" xr:uid="{00000000-0005-0000-0000-000025150000}"/>
    <cellStyle name="Comma 2 5 2 8" xfId="6202" xr:uid="{00000000-0005-0000-0000-000026150000}"/>
    <cellStyle name="Comma 2 5 2 9" xfId="6203" xr:uid="{00000000-0005-0000-0000-000027150000}"/>
    <cellStyle name="Comma 2 5 3" xfId="6204" xr:uid="{00000000-0005-0000-0000-000028150000}"/>
    <cellStyle name="Comma 2 5 3 2" xfId="6205" xr:uid="{00000000-0005-0000-0000-000029150000}"/>
    <cellStyle name="Comma 2 5 3 2 2" xfId="6206" xr:uid="{00000000-0005-0000-0000-00002A150000}"/>
    <cellStyle name="Comma 2 5 3 2 2 2" xfId="6207" xr:uid="{00000000-0005-0000-0000-00002B150000}"/>
    <cellStyle name="Comma 2 5 3 2 2 2 2" xfId="6208" xr:uid="{00000000-0005-0000-0000-00002C150000}"/>
    <cellStyle name="Comma 2 5 3 2 2 2 3" xfId="6209" xr:uid="{00000000-0005-0000-0000-00002D150000}"/>
    <cellStyle name="Comma 2 5 3 2 2 3" xfId="6210" xr:uid="{00000000-0005-0000-0000-00002E150000}"/>
    <cellStyle name="Comma 2 5 3 2 2 3 2" xfId="6211" xr:uid="{00000000-0005-0000-0000-00002F150000}"/>
    <cellStyle name="Comma 2 5 3 2 2 4" xfId="6212" xr:uid="{00000000-0005-0000-0000-000030150000}"/>
    <cellStyle name="Comma 2 5 3 2 2 5" xfId="6213" xr:uid="{00000000-0005-0000-0000-000031150000}"/>
    <cellStyle name="Comma 2 5 3 2 3" xfId="6214" xr:uid="{00000000-0005-0000-0000-000032150000}"/>
    <cellStyle name="Comma 2 5 3 2 3 2" xfId="6215" xr:uid="{00000000-0005-0000-0000-000033150000}"/>
    <cellStyle name="Comma 2 5 3 2 3 3" xfId="6216" xr:uid="{00000000-0005-0000-0000-000034150000}"/>
    <cellStyle name="Comma 2 5 3 2 4" xfId="6217" xr:uid="{00000000-0005-0000-0000-000035150000}"/>
    <cellStyle name="Comma 2 5 3 2 4 2" xfId="6218" xr:uid="{00000000-0005-0000-0000-000036150000}"/>
    <cellStyle name="Comma 2 5 3 2 5" xfId="6219" xr:uid="{00000000-0005-0000-0000-000037150000}"/>
    <cellStyle name="Comma 2 5 3 2 6" xfId="6220" xr:uid="{00000000-0005-0000-0000-000038150000}"/>
    <cellStyle name="Comma 2 5 3 3" xfId="6221" xr:uid="{00000000-0005-0000-0000-000039150000}"/>
    <cellStyle name="Comma 2 5 3 3 2" xfId="6222" xr:uid="{00000000-0005-0000-0000-00003A150000}"/>
    <cellStyle name="Comma 2 5 3 3 2 2" xfId="6223" xr:uid="{00000000-0005-0000-0000-00003B150000}"/>
    <cellStyle name="Comma 2 5 3 3 2 2 2" xfId="6224" xr:uid="{00000000-0005-0000-0000-00003C150000}"/>
    <cellStyle name="Comma 2 5 3 3 2 3" xfId="6225" xr:uid="{00000000-0005-0000-0000-00003D150000}"/>
    <cellStyle name="Comma 2 5 3 3 2 4" xfId="6226" xr:uid="{00000000-0005-0000-0000-00003E150000}"/>
    <cellStyle name="Comma 2 5 3 3 2 5" xfId="6227" xr:uid="{00000000-0005-0000-0000-00003F150000}"/>
    <cellStyle name="Comma 2 5 3 3 3" xfId="6228" xr:uid="{00000000-0005-0000-0000-000040150000}"/>
    <cellStyle name="Comma 2 5 3 3 3 2" xfId="6229" xr:uid="{00000000-0005-0000-0000-000041150000}"/>
    <cellStyle name="Comma 2 5 3 3 4" xfId="6230" xr:uid="{00000000-0005-0000-0000-000042150000}"/>
    <cellStyle name="Comma 2 5 3 3 5" xfId="6231" xr:uid="{00000000-0005-0000-0000-000043150000}"/>
    <cellStyle name="Comma 2 5 3 3 6" xfId="6232" xr:uid="{00000000-0005-0000-0000-000044150000}"/>
    <cellStyle name="Comma 2 5 3 4" xfId="6233" xr:uid="{00000000-0005-0000-0000-000045150000}"/>
    <cellStyle name="Comma 2 5 3 4 2" xfId="6234" xr:uid="{00000000-0005-0000-0000-000046150000}"/>
    <cellStyle name="Comma 2 5 3 4 2 2" xfId="6235" xr:uid="{00000000-0005-0000-0000-000047150000}"/>
    <cellStyle name="Comma 2 5 3 4 3" xfId="6236" xr:uid="{00000000-0005-0000-0000-000048150000}"/>
    <cellStyle name="Comma 2 5 3 4 4" xfId="6237" xr:uid="{00000000-0005-0000-0000-000049150000}"/>
    <cellStyle name="Comma 2 5 3 4 5" xfId="6238" xr:uid="{00000000-0005-0000-0000-00004A150000}"/>
    <cellStyle name="Comma 2 5 3 5" xfId="6239" xr:uid="{00000000-0005-0000-0000-00004B150000}"/>
    <cellStyle name="Comma 2 5 3 5 2" xfId="6240" xr:uid="{00000000-0005-0000-0000-00004C150000}"/>
    <cellStyle name="Comma 2 5 3 5 2 2" xfId="6241" xr:uid="{00000000-0005-0000-0000-00004D150000}"/>
    <cellStyle name="Comma 2 5 3 5 3" xfId="6242" xr:uid="{00000000-0005-0000-0000-00004E150000}"/>
    <cellStyle name="Comma 2 5 3 5 4" xfId="6243" xr:uid="{00000000-0005-0000-0000-00004F150000}"/>
    <cellStyle name="Comma 2 5 3 5 5" xfId="6244" xr:uid="{00000000-0005-0000-0000-000050150000}"/>
    <cellStyle name="Comma 2 5 3 6" xfId="6245" xr:uid="{00000000-0005-0000-0000-000051150000}"/>
    <cellStyle name="Comma 2 5 3 6 2" xfId="6246" xr:uid="{00000000-0005-0000-0000-000052150000}"/>
    <cellStyle name="Comma 2 5 3 7" xfId="6247" xr:uid="{00000000-0005-0000-0000-000053150000}"/>
    <cellStyle name="Comma 2 5 3 8" xfId="6248" xr:uid="{00000000-0005-0000-0000-000054150000}"/>
    <cellStyle name="Comma 2 5 3 9" xfId="6249" xr:uid="{00000000-0005-0000-0000-000055150000}"/>
    <cellStyle name="Comma 2 5 4" xfId="6250" xr:uid="{00000000-0005-0000-0000-000056150000}"/>
    <cellStyle name="Comma 2 5 4 2" xfId="6251" xr:uid="{00000000-0005-0000-0000-000057150000}"/>
    <cellStyle name="Comma 2 5 4 2 2" xfId="6252" xr:uid="{00000000-0005-0000-0000-000058150000}"/>
    <cellStyle name="Comma 2 5 4 2 2 2" xfId="6253" xr:uid="{00000000-0005-0000-0000-000059150000}"/>
    <cellStyle name="Comma 2 5 4 2 2 3" xfId="6254" xr:uid="{00000000-0005-0000-0000-00005A150000}"/>
    <cellStyle name="Comma 2 5 4 2 3" xfId="6255" xr:uid="{00000000-0005-0000-0000-00005B150000}"/>
    <cellStyle name="Comma 2 5 4 2 3 2" xfId="6256" xr:uid="{00000000-0005-0000-0000-00005C150000}"/>
    <cellStyle name="Comma 2 5 4 2 4" xfId="6257" xr:uid="{00000000-0005-0000-0000-00005D150000}"/>
    <cellStyle name="Comma 2 5 4 2 5" xfId="6258" xr:uid="{00000000-0005-0000-0000-00005E150000}"/>
    <cellStyle name="Comma 2 5 4 3" xfId="6259" xr:uid="{00000000-0005-0000-0000-00005F150000}"/>
    <cellStyle name="Comma 2 5 4 3 2" xfId="6260" xr:uid="{00000000-0005-0000-0000-000060150000}"/>
    <cellStyle name="Comma 2 5 4 3 3" xfId="6261" xr:uid="{00000000-0005-0000-0000-000061150000}"/>
    <cellStyle name="Comma 2 5 4 4" xfId="6262" xr:uid="{00000000-0005-0000-0000-000062150000}"/>
    <cellStyle name="Comma 2 5 4 4 2" xfId="6263" xr:uid="{00000000-0005-0000-0000-000063150000}"/>
    <cellStyle name="Comma 2 5 4 5" xfId="6264" xr:uid="{00000000-0005-0000-0000-000064150000}"/>
    <cellStyle name="Comma 2 5 4 6" xfId="6265" xr:uid="{00000000-0005-0000-0000-000065150000}"/>
    <cellStyle name="Comma 2 5 5" xfId="6266" xr:uid="{00000000-0005-0000-0000-000066150000}"/>
    <cellStyle name="Comma 2 5 5 2" xfId="6267" xr:uid="{00000000-0005-0000-0000-000067150000}"/>
    <cellStyle name="Comma 2 5 5 2 2" xfId="6268" xr:uid="{00000000-0005-0000-0000-000068150000}"/>
    <cellStyle name="Comma 2 5 5 2 2 2" xfId="6269" xr:uid="{00000000-0005-0000-0000-000069150000}"/>
    <cellStyle name="Comma 2 5 5 2 3" xfId="6270" xr:uid="{00000000-0005-0000-0000-00006A150000}"/>
    <cellStyle name="Comma 2 5 5 2 4" xfId="6271" xr:uid="{00000000-0005-0000-0000-00006B150000}"/>
    <cellStyle name="Comma 2 5 5 2 5" xfId="6272" xr:uid="{00000000-0005-0000-0000-00006C150000}"/>
    <cellStyle name="Comma 2 5 5 3" xfId="6273" xr:uid="{00000000-0005-0000-0000-00006D150000}"/>
    <cellStyle name="Comma 2 5 5 3 2" xfId="6274" xr:uid="{00000000-0005-0000-0000-00006E150000}"/>
    <cellStyle name="Comma 2 5 5 4" xfId="6275" xr:uid="{00000000-0005-0000-0000-00006F150000}"/>
    <cellStyle name="Comma 2 5 5 5" xfId="6276" xr:uid="{00000000-0005-0000-0000-000070150000}"/>
    <cellStyle name="Comma 2 5 5 6" xfId="6277" xr:uid="{00000000-0005-0000-0000-000071150000}"/>
    <cellStyle name="Comma 2 5 6" xfId="6278" xr:uid="{00000000-0005-0000-0000-000072150000}"/>
    <cellStyle name="Comma 2 5 6 2" xfId="6279" xr:uid="{00000000-0005-0000-0000-000073150000}"/>
    <cellStyle name="Comma 2 5 6 2 2" xfId="6280" xr:uid="{00000000-0005-0000-0000-000074150000}"/>
    <cellStyle name="Comma 2 5 6 3" xfId="6281" xr:uid="{00000000-0005-0000-0000-000075150000}"/>
    <cellStyle name="Comma 2 5 6 4" xfId="6282" xr:uid="{00000000-0005-0000-0000-000076150000}"/>
    <cellStyle name="Comma 2 5 6 5" xfId="6283" xr:uid="{00000000-0005-0000-0000-000077150000}"/>
    <cellStyle name="Comma 2 5 7" xfId="6284" xr:uid="{00000000-0005-0000-0000-000078150000}"/>
    <cellStyle name="Comma 2 5 7 2" xfId="6285" xr:uid="{00000000-0005-0000-0000-000079150000}"/>
    <cellStyle name="Comma 2 5 7 2 2" xfId="6286" xr:uid="{00000000-0005-0000-0000-00007A150000}"/>
    <cellStyle name="Comma 2 5 7 3" xfId="6287" xr:uid="{00000000-0005-0000-0000-00007B150000}"/>
    <cellStyle name="Comma 2 5 7 4" xfId="6288" xr:uid="{00000000-0005-0000-0000-00007C150000}"/>
    <cellStyle name="Comma 2 5 7 5" xfId="6289" xr:uid="{00000000-0005-0000-0000-00007D150000}"/>
    <cellStyle name="Comma 2 5 8" xfId="6290" xr:uid="{00000000-0005-0000-0000-00007E150000}"/>
    <cellStyle name="Comma 2 5 8 2" xfId="6291" xr:uid="{00000000-0005-0000-0000-00007F150000}"/>
    <cellStyle name="Comma 2 5 8 2 2" xfId="6292" xr:uid="{00000000-0005-0000-0000-000080150000}"/>
    <cellStyle name="Comma 2 5 8 3" xfId="6293" xr:uid="{00000000-0005-0000-0000-000081150000}"/>
    <cellStyle name="Comma 2 5 8 4" xfId="6294" xr:uid="{00000000-0005-0000-0000-000082150000}"/>
    <cellStyle name="Comma 2 5 8 5" xfId="6295" xr:uid="{00000000-0005-0000-0000-000083150000}"/>
    <cellStyle name="Comma 2 5 9" xfId="6296" xr:uid="{00000000-0005-0000-0000-000084150000}"/>
    <cellStyle name="Comma 2 6" xfId="1336" xr:uid="{00000000-0005-0000-0000-000085150000}"/>
    <cellStyle name="Comma 2 6 2" xfId="6297" xr:uid="{00000000-0005-0000-0000-000086150000}"/>
    <cellStyle name="Comma 2 6 2 2" xfId="6298" xr:uid="{00000000-0005-0000-0000-000087150000}"/>
    <cellStyle name="Comma 2 6 2 2 2" xfId="6299" xr:uid="{00000000-0005-0000-0000-000088150000}"/>
    <cellStyle name="Comma 2 6 2 2 2 2" xfId="6300" xr:uid="{00000000-0005-0000-0000-000089150000}"/>
    <cellStyle name="Comma 2 6 2 2 2 2 2" xfId="6301" xr:uid="{00000000-0005-0000-0000-00008A150000}"/>
    <cellStyle name="Comma 2 6 2 2 2 2 3" xfId="6302" xr:uid="{00000000-0005-0000-0000-00008B150000}"/>
    <cellStyle name="Comma 2 6 2 2 2 3" xfId="6303" xr:uid="{00000000-0005-0000-0000-00008C150000}"/>
    <cellStyle name="Comma 2 6 2 2 2 3 2" xfId="6304" xr:uid="{00000000-0005-0000-0000-00008D150000}"/>
    <cellStyle name="Comma 2 6 2 2 2 4" xfId="6305" xr:uid="{00000000-0005-0000-0000-00008E150000}"/>
    <cellStyle name="Comma 2 6 2 2 2 5" xfId="6306" xr:uid="{00000000-0005-0000-0000-00008F150000}"/>
    <cellStyle name="Comma 2 6 2 2 3" xfId="6307" xr:uid="{00000000-0005-0000-0000-000090150000}"/>
    <cellStyle name="Comma 2 6 2 2 3 2" xfId="6308" xr:uid="{00000000-0005-0000-0000-000091150000}"/>
    <cellStyle name="Comma 2 6 2 2 3 3" xfId="6309" xr:uid="{00000000-0005-0000-0000-000092150000}"/>
    <cellStyle name="Comma 2 6 2 2 4" xfId="6310" xr:uid="{00000000-0005-0000-0000-000093150000}"/>
    <cellStyle name="Comma 2 6 2 2 4 2" xfId="6311" xr:uid="{00000000-0005-0000-0000-000094150000}"/>
    <cellStyle name="Comma 2 6 2 2 5" xfId="6312" xr:uid="{00000000-0005-0000-0000-000095150000}"/>
    <cellStyle name="Comma 2 6 2 2 6" xfId="6313" xr:uid="{00000000-0005-0000-0000-000096150000}"/>
    <cellStyle name="Comma 2 6 2 3" xfId="6314" xr:uid="{00000000-0005-0000-0000-000097150000}"/>
    <cellStyle name="Comma 2 6 2 3 2" xfId="6315" xr:uid="{00000000-0005-0000-0000-000098150000}"/>
    <cellStyle name="Comma 2 6 2 3 2 2" xfId="6316" xr:uid="{00000000-0005-0000-0000-000099150000}"/>
    <cellStyle name="Comma 2 6 2 3 2 2 2" xfId="6317" xr:uid="{00000000-0005-0000-0000-00009A150000}"/>
    <cellStyle name="Comma 2 6 2 3 2 3" xfId="6318" xr:uid="{00000000-0005-0000-0000-00009B150000}"/>
    <cellStyle name="Comma 2 6 2 3 2 4" xfId="6319" xr:uid="{00000000-0005-0000-0000-00009C150000}"/>
    <cellStyle name="Comma 2 6 2 3 2 5" xfId="6320" xr:uid="{00000000-0005-0000-0000-00009D150000}"/>
    <cellStyle name="Comma 2 6 2 3 3" xfId="6321" xr:uid="{00000000-0005-0000-0000-00009E150000}"/>
    <cellStyle name="Comma 2 6 2 3 3 2" xfId="6322" xr:uid="{00000000-0005-0000-0000-00009F150000}"/>
    <cellStyle name="Comma 2 6 2 3 4" xfId="6323" xr:uid="{00000000-0005-0000-0000-0000A0150000}"/>
    <cellStyle name="Comma 2 6 2 3 5" xfId="6324" xr:uid="{00000000-0005-0000-0000-0000A1150000}"/>
    <cellStyle name="Comma 2 6 2 3 6" xfId="6325" xr:uid="{00000000-0005-0000-0000-0000A2150000}"/>
    <cellStyle name="Comma 2 6 2 4" xfId="6326" xr:uid="{00000000-0005-0000-0000-0000A3150000}"/>
    <cellStyle name="Comma 2 6 2 4 2" xfId="6327" xr:uid="{00000000-0005-0000-0000-0000A4150000}"/>
    <cellStyle name="Comma 2 6 2 4 2 2" xfId="6328" xr:uid="{00000000-0005-0000-0000-0000A5150000}"/>
    <cellStyle name="Comma 2 6 2 4 3" xfId="6329" xr:uid="{00000000-0005-0000-0000-0000A6150000}"/>
    <cellStyle name="Comma 2 6 2 4 4" xfId="6330" xr:uid="{00000000-0005-0000-0000-0000A7150000}"/>
    <cellStyle name="Comma 2 6 2 4 5" xfId="6331" xr:uid="{00000000-0005-0000-0000-0000A8150000}"/>
    <cellStyle name="Comma 2 6 2 5" xfId="6332" xr:uid="{00000000-0005-0000-0000-0000A9150000}"/>
    <cellStyle name="Comma 2 6 2 5 2" xfId="6333" xr:uid="{00000000-0005-0000-0000-0000AA150000}"/>
    <cellStyle name="Comma 2 6 2 5 2 2" xfId="6334" xr:uid="{00000000-0005-0000-0000-0000AB150000}"/>
    <cellStyle name="Comma 2 6 2 5 3" xfId="6335" xr:uid="{00000000-0005-0000-0000-0000AC150000}"/>
    <cellStyle name="Comma 2 6 2 5 4" xfId="6336" xr:uid="{00000000-0005-0000-0000-0000AD150000}"/>
    <cellStyle name="Comma 2 6 2 5 5" xfId="6337" xr:uid="{00000000-0005-0000-0000-0000AE150000}"/>
    <cellStyle name="Comma 2 6 2 6" xfId="6338" xr:uid="{00000000-0005-0000-0000-0000AF150000}"/>
    <cellStyle name="Comma 2 6 2 6 2" xfId="6339" xr:uid="{00000000-0005-0000-0000-0000B0150000}"/>
    <cellStyle name="Comma 2 6 2 7" xfId="6340" xr:uid="{00000000-0005-0000-0000-0000B1150000}"/>
    <cellStyle name="Comma 2 6 2 8" xfId="6341" xr:uid="{00000000-0005-0000-0000-0000B2150000}"/>
    <cellStyle name="Comma 2 6 2 9" xfId="6342" xr:uid="{00000000-0005-0000-0000-0000B3150000}"/>
    <cellStyle name="Comma 2 6 3" xfId="6343" xr:uid="{00000000-0005-0000-0000-0000B4150000}"/>
    <cellStyle name="Comma 2 6 3 2" xfId="6344" xr:uid="{00000000-0005-0000-0000-0000B5150000}"/>
    <cellStyle name="Comma 2 6 3 2 2" xfId="6345" xr:uid="{00000000-0005-0000-0000-0000B6150000}"/>
    <cellStyle name="Comma 2 6 3 2 2 2" xfId="6346" xr:uid="{00000000-0005-0000-0000-0000B7150000}"/>
    <cellStyle name="Comma 2 6 3 2 2 3" xfId="6347" xr:uid="{00000000-0005-0000-0000-0000B8150000}"/>
    <cellStyle name="Comma 2 6 3 2 3" xfId="6348" xr:uid="{00000000-0005-0000-0000-0000B9150000}"/>
    <cellStyle name="Comma 2 6 3 2 3 2" xfId="6349" xr:uid="{00000000-0005-0000-0000-0000BA150000}"/>
    <cellStyle name="Comma 2 6 3 2 4" xfId="6350" xr:uid="{00000000-0005-0000-0000-0000BB150000}"/>
    <cellStyle name="Comma 2 6 3 2 5" xfId="6351" xr:uid="{00000000-0005-0000-0000-0000BC150000}"/>
    <cellStyle name="Comma 2 6 3 3" xfId="6352" xr:uid="{00000000-0005-0000-0000-0000BD150000}"/>
    <cellStyle name="Comma 2 6 3 3 2" xfId="6353" xr:uid="{00000000-0005-0000-0000-0000BE150000}"/>
    <cellStyle name="Comma 2 6 3 3 3" xfId="6354" xr:uid="{00000000-0005-0000-0000-0000BF150000}"/>
    <cellStyle name="Comma 2 6 3 4" xfId="6355" xr:uid="{00000000-0005-0000-0000-0000C0150000}"/>
    <cellStyle name="Comma 2 6 3 4 2" xfId="6356" xr:uid="{00000000-0005-0000-0000-0000C1150000}"/>
    <cellStyle name="Comma 2 6 3 5" xfId="6357" xr:uid="{00000000-0005-0000-0000-0000C2150000}"/>
    <cellStyle name="Comma 2 6 3 6" xfId="6358" xr:uid="{00000000-0005-0000-0000-0000C3150000}"/>
    <cellStyle name="Comma 2 6 4" xfId="6359" xr:uid="{00000000-0005-0000-0000-0000C4150000}"/>
    <cellStyle name="Comma 2 6 4 2" xfId="6360" xr:uid="{00000000-0005-0000-0000-0000C5150000}"/>
    <cellStyle name="Comma 2 6 4 2 2" xfId="6361" xr:uid="{00000000-0005-0000-0000-0000C6150000}"/>
    <cellStyle name="Comma 2 6 4 2 2 2" xfId="6362" xr:uid="{00000000-0005-0000-0000-0000C7150000}"/>
    <cellStyle name="Comma 2 6 4 2 3" xfId="6363" xr:uid="{00000000-0005-0000-0000-0000C8150000}"/>
    <cellStyle name="Comma 2 6 4 2 4" xfId="6364" xr:uid="{00000000-0005-0000-0000-0000C9150000}"/>
    <cellStyle name="Comma 2 6 4 2 5" xfId="6365" xr:uid="{00000000-0005-0000-0000-0000CA150000}"/>
    <cellStyle name="Comma 2 6 4 3" xfId="6366" xr:uid="{00000000-0005-0000-0000-0000CB150000}"/>
    <cellStyle name="Comma 2 6 4 3 2" xfId="6367" xr:uid="{00000000-0005-0000-0000-0000CC150000}"/>
    <cellStyle name="Comma 2 6 4 4" xfId="6368" xr:uid="{00000000-0005-0000-0000-0000CD150000}"/>
    <cellStyle name="Comma 2 6 4 5" xfId="6369" xr:uid="{00000000-0005-0000-0000-0000CE150000}"/>
    <cellStyle name="Comma 2 6 4 6" xfId="6370" xr:uid="{00000000-0005-0000-0000-0000CF150000}"/>
    <cellStyle name="Comma 2 6 5" xfId="6371" xr:uid="{00000000-0005-0000-0000-0000D0150000}"/>
    <cellStyle name="Comma 2 6 5 2" xfId="6372" xr:uid="{00000000-0005-0000-0000-0000D1150000}"/>
    <cellStyle name="Comma 2 6 5 2 2" xfId="6373" xr:uid="{00000000-0005-0000-0000-0000D2150000}"/>
    <cellStyle name="Comma 2 6 5 3" xfId="6374" xr:uid="{00000000-0005-0000-0000-0000D3150000}"/>
    <cellStyle name="Comma 2 6 5 4" xfId="6375" xr:uid="{00000000-0005-0000-0000-0000D4150000}"/>
    <cellStyle name="Comma 2 6 5 5" xfId="6376" xr:uid="{00000000-0005-0000-0000-0000D5150000}"/>
    <cellStyle name="Comma 2 6 6" xfId="6377" xr:uid="{00000000-0005-0000-0000-0000D6150000}"/>
    <cellStyle name="Comma 2 6 6 2" xfId="6378" xr:uid="{00000000-0005-0000-0000-0000D7150000}"/>
    <cellStyle name="Comma 2 6 6 2 2" xfId="6379" xr:uid="{00000000-0005-0000-0000-0000D8150000}"/>
    <cellStyle name="Comma 2 6 6 3" xfId="6380" xr:uid="{00000000-0005-0000-0000-0000D9150000}"/>
    <cellStyle name="Comma 2 6 6 4" xfId="6381" xr:uid="{00000000-0005-0000-0000-0000DA150000}"/>
    <cellStyle name="Comma 2 6 6 5" xfId="6382" xr:uid="{00000000-0005-0000-0000-0000DB150000}"/>
    <cellStyle name="Comma 2 6 7" xfId="6383" xr:uid="{00000000-0005-0000-0000-0000DC150000}"/>
    <cellStyle name="Comma 2 6 7 2" xfId="6384" xr:uid="{00000000-0005-0000-0000-0000DD150000}"/>
    <cellStyle name="Comma 2 6 7 2 2" xfId="6385" xr:uid="{00000000-0005-0000-0000-0000DE150000}"/>
    <cellStyle name="Comma 2 6 7 3" xfId="6386" xr:uid="{00000000-0005-0000-0000-0000DF150000}"/>
    <cellStyle name="Comma 2 6 7 4" xfId="6387" xr:uid="{00000000-0005-0000-0000-0000E0150000}"/>
    <cellStyle name="Comma 2 6 7 5" xfId="6388" xr:uid="{00000000-0005-0000-0000-0000E1150000}"/>
    <cellStyle name="Comma 2 6 8" xfId="6389" xr:uid="{00000000-0005-0000-0000-0000E2150000}"/>
    <cellStyle name="Comma 2 7" xfId="1337" xr:uid="{00000000-0005-0000-0000-0000E3150000}"/>
    <cellStyle name="Comma 2 7 2" xfId="6390" xr:uid="{00000000-0005-0000-0000-0000E4150000}"/>
    <cellStyle name="Comma 2 7 2 2" xfId="6391" xr:uid="{00000000-0005-0000-0000-0000E5150000}"/>
    <cellStyle name="Comma 2 7 2 2 2" xfId="6392" xr:uid="{00000000-0005-0000-0000-0000E6150000}"/>
    <cellStyle name="Comma 2 7 2 2 2 2" xfId="6393" xr:uid="{00000000-0005-0000-0000-0000E7150000}"/>
    <cellStyle name="Comma 2 7 2 2 2 3" xfId="6394" xr:uid="{00000000-0005-0000-0000-0000E8150000}"/>
    <cellStyle name="Comma 2 7 2 2 3" xfId="6395" xr:uid="{00000000-0005-0000-0000-0000E9150000}"/>
    <cellStyle name="Comma 2 7 2 2 3 2" xfId="6396" xr:uid="{00000000-0005-0000-0000-0000EA150000}"/>
    <cellStyle name="Comma 2 7 2 2 4" xfId="6397" xr:uid="{00000000-0005-0000-0000-0000EB150000}"/>
    <cellStyle name="Comma 2 7 2 2 5" xfId="6398" xr:uid="{00000000-0005-0000-0000-0000EC150000}"/>
    <cellStyle name="Comma 2 7 2 3" xfId="6399" xr:uid="{00000000-0005-0000-0000-0000ED150000}"/>
    <cellStyle name="Comma 2 7 2 3 2" xfId="6400" xr:uid="{00000000-0005-0000-0000-0000EE150000}"/>
    <cellStyle name="Comma 2 7 2 3 3" xfId="6401" xr:uid="{00000000-0005-0000-0000-0000EF150000}"/>
    <cellStyle name="Comma 2 7 2 4" xfId="6402" xr:uid="{00000000-0005-0000-0000-0000F0150000}"/>
    <cellStyle name="Comma 2 7 2 4 2" xfId="6403" xr:uid="{00000000-0005-0000-0000-0000F1150000}"/>
    <cellStyle name="Comma 2 7 2 5" xfId="6404" xr:uid="{00000000-0005-0000-0000-0000F2150000}"/>
    <cellStyle name="Comma 2 7 2 6" xfId="6405" xr:uid="{00000000-0005-0000-0000-0000F3150000}"/>
    <cellStyle name="Comma 2 7 3" xfId="6406" xr:uid="{00000000-0005-0000-0000-0000F4150000}"/>
    <cellStyle name="Comma 2 7 3 2" xfId="6407" xr:uid="{00000000-0005-0000-0000-0000F5150000}"/>
    <cellStyle name="Comma 2 7 3 2 2" xfId="6408" xr:uid="{00000000-0005-0000-0000-0000F6150000}"/>
    <cellStyle name="Comma 2 7 3 2 2 2" xfId="6409" xr:uid="{00000000-0005-0000-0000-0000F7150000}"/>
    <cellStyle name="Comma 2 7 3 2 3" xfId="6410" xr:uid="{00000000-0005-0000-0000-0000F8150000}"/>
    <cellStyle name="Comma 2 7 3 2 4" xfId="6411" xr:uid="{00000000-0005-0000-0000-0000F9150000}"/>
    <cellStyle name="Comma 2 7 3 2 5" xfId="6412" xr:uid="{00000000-0005-0000-0000-0000FA150000}"/>
    <cellStyle name="Comma 2 7 3 3" xfId="6413" xr:uid="{00000000-0005-0000-0000-0000FB150000}"/>
    <cellStyle name="Comma 2 7 3 3 2" xfId="6414" xr:uid="{00000000-0005-0000-0000-0000FC150000}"/>
    <cellStyle name="Comma 2 7 3 4" xfId="6415" xr:uid="{00000000-0005-0000-0000-0000FD150000}"/>
    <cellStyle name="Comma 2 7 3 5" xfId="6416" xr:uid="{00000000-0005-0000-0000-0000FE150000}"/>
    <cellStyle name="Comma 2 7 3 6" xfId="6417" xr:uid="{00000000-0005-0000-0000-0000FF150000}"/>
    <cellStyle name="Comma 2 7 4" xfId="6418" xr:uid="{00000000-0005-0000-0000-000000160000}"/>
    <cellStyle name="Comma 2 7 4 2" xfId="6419" xr:uid="{00000000-0005-0000-0000-000001160000}"/>
    <cellStyle name="Comma 2 7 4 2 2" xfId="6420" xr:uid="{00000000-0005-0000-0000-000002160000}"/>
    <cellStyle name="Comma 2 7 4 3" xfId="6421" xr:uid="{00000000-0005-0000-0000-000003160000}"/>
    <cellStyle name="Comma 2 7 4 4" xfId="6422" xr:uid="{00000000-0005-0000-0000-000004160000}"/>
    <cellStyle name="Comma 2 7 4 5" xfId="6423" xr:uid="{00000000-0005-0000-0000-000005160000}"/>
    <cellStyle name="Comma 2 7 5" xfId="6424" xr:uid="{00000000-0005-0000-0000-000006160000}"/>
    <cellStyle name="Comma 2 7 5 2" xfId="6425" xr:uid="{00000000-0005-0000-0000-000007160000}"/>
    <cellStyle name="Comma 2 7 5 2 2" xfId="6426" xr:uid="{00000000-0005-0000-0000-000008160000}"/>
    <cellStyle name="Comma 2 7 5 3" xfId="6427" xr:uid="{00000000-0005-0000-0000-000009160000}"/>
    <cellStyle name="Comma 2 7 5 4" xfId="6428" xr:uid="{00000000-0005-0000-0000-00000A160000}"/>
    <cellStyle name="Comma 2 7 5 5" xfId="6429" xr:uid="{00000000-0005-0000-0000-00000B160000}"/>
    <cellStyle name="Comma 2 7 6" xfId="6430" xr:uid="{00000000-0005-0000-0000-00000C160000}"/>
    <cellStyle name="Comma 2 7 6 2" xfId="6431" xr:uid="{00000000-0005-0000-0000-00000D160000}"/>
    <cellStyle name="Comma 2 7 6 2 2" xfId="6432" xr:uid="{00000000-0005-0000-0000-00000E160000}"/>
    <cellStyle name="Comma 2 7 6 3" xfId="6433" xr:uid="{00000000-0005-0000-0000-00000F160000}"/>
    <cellStyle name="Comma 2 7 6 4" xfId="6434" xr:uid="{00000000-0005-0000-0000-000010160000}"/>
    <cellStyle name="Comma 2 7 6 5" xfId="6435" xr:uid="{00000000-0005-0000-0000-000011160000}"/>
    <cellStyle name="Comma 2 7 7" xfId="6436" xr:uid="{00000000-0005-0000-0000-000012160000}"/>
    <cellStyle name="Comma 2 8" xfId="1338" xr:uid="{00000000-0005-0000-0000-000013160000}"/>
    <cellStyle name="Comma 2 8 2" xfId="6437" xr:uid="{00000000-0005-0000-0000-000014160000}"/>
    <cellStyle name="Comma 2 8 2 2" xfId="6438" xr:uid="{00000000-0005-0000-0000-000015160000}"/>
    <cellStyle name="Comma 2 8 2 2 2" xfId="6439" xr:uid="{00000000-0005-0000-0000-000016160000}"/>
    <cellStyle name="Comma 2 8 2 2 3" xfId="6440" xr:uid="{00000000-0005-0000-0000-000017160000}"/>
    <cellStyle name="Comma 2 8 2 3" xfId="6441" xr:uid="{00000000-0005-0000-0000-000018160000}"/>
    <cellStyle name="Comma 2 8 2 3 2" xfId="6442" xr:uid="{00000000-0005-0000-0000-000019160000}"/>
    <cellStyle name="Comma 2 8 2 4" xfId="6443" xr:uid="{00000000-0005-0000-0000-00001A160000}"/>
    <cellStyle name="Comma 2 8 2 5" xfId="6444" xr:uid="{00000000-0005-0000-0000-00001B160000}"/>
    <cellStyle name="Comma 2 8 3" xfId="6445" xr:uid="{00000000-0005-0000-0000-00001C160000}"/>
    <cellStyle name="Comma 2 8 3 2" xfId="6446" xr:uid="{00000000-0005-0000-0000-00001D160000}"/>
    <cellStyle name="Comma 2 8 3 2 2" xfId="6447" xr:uid="{00000000-0005-0000-0000-00001E160000}"/>
    <cellStyle name="Comma 2 8 3 3" xfId="6448" xr:uid="{00000000-0005-0000-0000-00001F160000}"/>
    <cellStyle name="Comma 2 8 3 4" xfId="6449" xr:uid="{00000000-0005-0000-0000-000020160000}"/>
    <cellStyle name="Comma 2 8 3 5" xfId="6450" xr:uid="{00000000-0005-0000-0000-000021160000}"/>
    <cellStyle name="Comma 2 8 4" xfId="6451" xr:uid="{00000000-0005-0000-0000-000022160000}"/>
    <cellStyle name="Comma 2 8 4 2" xfId="6452" xr:uid="{00000000-0005-0000-0000-000023160000}"/>
    <cellStyle name="Comma 2 8 4 2 2" xfId="6453" xr:uid="{00000000-0005-0000-0000-000024160000}"/>
    <cellStyle name="Comma 2 8 4 3" xfId="6454" xr:uid="{00000000-0005-0000-0000-000025160000}"/>
    <cellStyle name="Comma 2 8 4 4" xfId="6455" xr:uid="{00000000-0005-0000-0000-000026160000}"/>
    <cellStyle name="Comma 2 8 4 5" xfId="6456" xr:uid="{00000000-0005-0000-0000-000027160000}"/>
    <cellStyle name="Comma 2 8 5" xfId="6457" xr:uid="{00000000-0005-0000-0000-000028160000}"/>
    <cellStyle name="Comma 2 9" xfId="1339" xr:uid="{00000000-0005-0000-0000-000029160000}"/>
    <cellStyle name="Comma 2 9 2" xfId="6458" xr:uid="{00000000-0005-0000-0000-00002A160000}"/>
    <cellStyle name="Comma 2 9 2 2" xfId="6459" xr:uid="{00000000-0005-0000-0000-00002B160000}"/>
    <cellStyle name="Comma 2 9 2 2 2" xfId="6460" xr:uid="{00000000-0005-0000-0000-00002C160000}"/>
    <cellStyle name="Comma 2 9 2 3" xfId="6461" xr:uid="{00000000-0005-0000-0000-00002D160000}"/>
    <cellStyle name="Comma 2 9 2 4" xfId="6462" xr:uid="{00000000-0005-0000-0000-00002E160000}"/>
    <cellStyle name="Comma 2 9 2 5" xfId="6463" xr:uid="{00000000-0005-0000-0000-00002F160000}"/>
    <cellStyle name="Comma 2 9 3" xfId="6464" xr:uid="{00000000-0005-0000-0000-000030160000}"/>
    <cellStyle name="Comma 2 9 3 2" xfId="6465" xr:uid="{00000000-0005-0000-0000-000031160000}"/>
    <cellStyle name="Comma 2 9 3 2 2" xfId="6466" xr:uid="{00000000-0005-0000-0000-000032160000}"/>
    <cellStyle name="Comma 2 9 3 3" xfId="6467" xr:uid="{00000000-0005-0000-0000-000033160000}"/>
    <cellStyle name="Comma 2 9 3 4" xfId="6468" xr:uid="{00000000-0005-0000-0000-000034160000}"/>
    <cellStyle name="Comma 2 9 3 5" xfId="6469" xr:uid="{00000000-0005-0000-0000-000035160000}"/>
    <cellStyle name="Comma 2 9 4" xfId="6470" xr:uid="{00000000-0005-0000-0000-000036160000}"/>
    <cellStyle name="Comma 20" xfId="6471" xr:uid="{00000000-0005-0000-0000-000037160000}"/>
    <cellStyle name="Comma 20 2" xfId="6472" xr:uid="{00000000-0005-0000-0000-000038160000}"/>
    <cellStyle name="Comma 21" xfId="6473" xr:uid="{00000000-0005-0000-0000-000039160000}"/>
    <cellStyle name="Comma 21 2" xfId="6474" xr:uid="{00000000-0005-0000-0000-00003A160000}"/>
    <cellStyle name="Comma 22" xfId="6475" xr:uid="{00000000-0005-0000-0000-00003B160000}"/>
    <cellStyle name="Comma 23" xfId="6476" xr:uid="{00000000-0005-0000-0000-00003C160000}"/>
    <cellStyle name="Comma 24" xfId="6477" xr:uid="{00000000-0005-0000-0000-00003D160000}"/>
    <cellStyle name="Comma 25" xfId="6478" xr:uid="{00000000-0005-0000-0000-00003E160000}"/>
    <cellStyle name="Comma 26" xfId="6479" xr:uid="{00000000-0005-0000-0000-00003F160000}"/>
    <cellStyle name="Comma 27" xfId="6480" xr:uid="{00000000-0005-0000-0000-000040160000}"/>
    <cellStyle name="Comma 28" xfId="6481" xr:uid="{00000000-0005-0000-0000-000041160000}"/>
    <cellStyle name="Comma 29" xfId="6482" xr:uid="{00000000-0005-0000-0000-000042160000}"/>
    <cellStyle name="Comma 29 2" xfId="6483" xr:uid="{00000000-0005-0000-0000-000043160000}"/>
    <cellStyle name="Comma 3" xfId="13" xr:uid="{00000000-0005-0000-0000-000044160000}"/>
    <cellStyle name="Comma 3 10" xfId="6484" xr:uid="{00000000-0005-0000-0000-000045160000}"/>
    <cellStyle name="Comma 3 11" xfId="6485" xr:uid="{00000000-0005-0000-0000-000046160000}"/>
    <cellStyle name="Comma 3 2" xfId="1340" xr:uid="{00000000-0005-0000-0000-000047160000}"/>
    <cellStyle name="Comma 3 2 2" xfId="2108" xr:uid="{00000000-0005-0000-0000-000048160000}"/>
    <cellStyle name="Comma 3 2 2 2" xfId="6486" xr:uid="{00000000-0005-0000-0000-000049160000}"/>
    <cellStyle name="Comma 3 2 2 2 2" xfId="6487" xr:uid="{00000000-0005-0000-0000-00004A160000}"/>
    <cellStyle name="Comma 3 2 2 2 2 2" xfId="6488" xr:uid="{00000000-0005-0000-0000-00004B160000}"/>
    <cellStyle name="Comma 3 2 2 2 2 2 2" xfId="6489" xr:uid="{00000000-0005-0000-0000-00004C160000}"/>
    <cellStyle name="Comma 3 2 2 2 2 2 2 2" xfId="6490" xr:uid="{00000000-0005-0000-0000-00004D160000}"/>
    <cellStyle name="Comma 3 2 2 2 2 2 3" xfId="6491" xr:uid="{00000000-0005-0000-0000-00004E160000}"/>
    <cellStyle name="Comma 3 2 2 2 2 3" xfId="6492" xr:uid="{00000000-0005-0000-0000-00004F160000}"/>
    <cellStyle name="Comma 3 2 2 2 2 3 2" xfId="6493" xr:uid="{00000000-0005-0000-0000-000050160000}"/>
    <cellStyle name="Comma 3 2 2 2 2 4" xfId="6494" xr:uid="{00000000-0005-0000-0000-000051160000}"/>
    <cellStyle name="Comma 3 2 2 2 3" xfId="6495" xr:uid="{00000000-0005-0000-0000-000052160000}"/>
    <cellStyle name="Comma 3 2 2 2 3 2" xfId="6496" xr:uid="{00000000-0005-0000-0000-000053160000}"/>
    <cellStyle name="Comma 3 2 2 2 3 2 2" xfId="6497" xr:uid="{00000000-0005-0000-0000-000054160000}"/>
    <cellStyle name="Comma 3 2 2 2 3 3" xfId="6498" xr:uid="{00000000-0005-0000-0000-000055160000}"/>
    <cellStyle name="Comma 3 2 2 2 4" xfId="6499" xr:uid="{00000000-0005-0000-0000-000056160000}"/>
    <cellStyle name="Comma 3 2 2 2 4 2" xfId="6500" xr:uid="{00000000-0005-0000-0000-000057160000}"/>
    <cellStyle name="Comma 3 2 2 2 5" xfId="6501" xr:uid="{00000000-0005-0000-0000-000058160000}"/>
    <cellStyle name="Comma 3 2 2 2 6" xfId="6502" xr:uid="{00000000-0005-0000-0000-000059160000}"/>
    <cellStyle name="Comma 3 2 2 2 7" xfId="6503" xr:uid="{00000000-0005-0000-0000-00005A160000}"/>
    <cellStyle name="Comma 3 2 2 3" xfId="6504" xr:uid="{00000000-0005-0000-0000-00005B160000}"/>
    <cellStyle name="Comma 3 2 2 3 2" xfId="6505" xr:uid="{00000000-0005-0000-0000-00005C160000}"/>
    <cellStyle name="Comma 3 2 2 3 2 2" xfId="6506" xr:uid="{00000000-0005-0000-0000-00005D160000}"/>
    <cellStyle name="Comma 3 2 2 3 2 2 2" xfId="6507" xr:uid="{00000000-0005-0000-0000-00005E160000}"/>
    <cellStyle name="Comma 3 2 2 3 2 3" xfId="6508" xr:uid="{00000000-0005-0000-0000-00005F160000}"/>
    <cellStyle name="Comma 3 2 2 3 3" xfId="6509" xr:uid="{00000000-0005-0000-0000-000060160000}"/>
    <cellStyle name="Comma 3 2 2 3 3 2" xfId="6510" xr:uid="{00000000-0005-0000-0000-000061160000}"/>
    <cellStyle name="Comma 3 2 2 3 4" xfId="6511" xr:uid="{00000000-0005-0000-0000-000062160000}"/>
    <cellStyle name="Comma 3 2 2 4" xfId="6512" xr:uid="{00000000-0005-0000-0000-000063160000}"/>
    <cellStyle name="Comma 3 2 2 4 2" xfId="6513" xr:uid="{00000000-0005-0000-0000-000064160000}"/>
    <cellStyle name="Comma 3 2 2 4 2 2" xfId="6514" xr:uid="{00000000-0005-0000-0000-000065160000}"/>
    <cellStyle name="Comma 3 2 2 4 3" xfId="6515" xr:uid="{00000000-0005-0000-0000-000066160000}"/>
    <cellStyle name="Comma 3 2 2 5" xfId="6516" xr:uid="{00000000-0005-0000-0000-000067160000}"/>
    <cellStyle name="Comma 3 2 2 5 2" xfId="6517" xr:uid="{00000000-0005-0000-0000-000068160000}"/>
    <cellStyle name="Comma 3 2 2 6" xfId="6518" xr:uid="{00000000-0005-0000-0000-000069160000}"/>
    <cellStyle name="Comma 3 2 2 7" xfId="6519" xr:uid="{00000000-0005-0000-0000-00006A160000}"/>
    <cellStyle name="Comma 3 2 2 8" xfId="6520" xr:uid="{00000000-0005-0000-0000-00006B160000}"/>
    <cellStyle name="Comma 3 2 3" xfId="6521" xr:uid="{00000000-0005-0000-0000-00006C160000}"/>
    <cellStyle name="Comma 3 2 3 2" xfId="6522" xr:uid="{00000000-0005-0000-0000-00006D160000}"/>
    <cellStyle name="Comma 3 2 3 2 2" xfId="6523" xr:uid="{00000000-0005-0000-0000-00006E160000}"/>
    <cellStyle name="Comma 3 2 3 2 2 2" xfId="6524" xr:uid="{00000000-0005-0000-0000-00006F160000}"/>
    <cellStyle name="Comma 3 2 3 2 2 2 2" xfId="6525" xr:uid="{00000000-0005-0000-0000-000070160000}"/>
    <cellStyle name="Comma 3 2 3 2 2 3" xfId="6526" xr:uid="{00000000-0005-0000-0000-000071160000}"/>
    <cellStyle name="Comma 3 2 3 2 3" xfId="6527" xr:uid="{00000000-0005-0000-0000-000072160000}"/>
    <cellStyle name="Comma 3 2 3 2 3 2" xfId="6528" xr:uid="{00000000-0005-0000-0000-000073160000}"/>
    <cellStyle name="Comma 3 2 3 2 4" xfId="6529" xr:uid="{00000000-0005-0000-0000-000074160000}"/>
    <cellStyle name="Comma 3 2 3 3" xfId="6530" xr:uid="{00000000-0005-0000-0000-000075160000}"/>
    <cellStyle name="Comma 3 2 3 3 2" xfId="6531" xr:uid="{00000000-0005-0000-0000-000076160000}"/>
    <cellStyle name="Comma 3 2 3 3 2 2" xfId="6532" xr:uid="{00000000-0005-0000-0000-000077160000}"/>
    <cellStyle name="Comma 3 2 3 3 3" xfId="6533" xr:uid="{00000000-0005-0000-0000-000078160000}"/>
    <cellStyle name="Comma 3 2 3 4" xfId="6534" xr:uid="{00000000-0005-0000-0000-000079160000}"/>
    <cellStyle name="Comma 3 2 3 4 2" xfId="6535" xr:uid="{00000000-0005-0000-0000-00007A160000}"/>
    <cellStyle name="Comma 3 2 3 5" xfId="6536" xr:uid="{00000000-0005-0000-0000-00007B160000}"/>
    <cellStyle name="Comma 3 2 3 6" xfId="6537" xr:uid="{00000000-0005-0000-0000-00007C160000}"/>
    <cellStyle name="Comma 3 2 3 7" xfId="6538" xr:uid="{00000000-0005-0000-0000-00007D160000}"/>
    <cellStyle name="Comma 3 2 4" xfId="6539" xr:uid="{00000000-0005-0000-0000-00007E160000}"/>
    <cellStyle name="Comma 3 2 4 2" xfId="6540" xr:uid="{00000000-0005-0000-0000-00007F160000}"/>
    <cellStyle name="Comma 3 2 4 2 2" xfId="6541" xr:uid="{00000000-0005-0000-0000-000080160000}"/>
    <cellStyle name="Comma 3 2 4 2 2 2" xfId="6542" xr:uid="{00000000-0005-0000-0000-000081160000}"/>
    <cellStyle name="Comma 3 2 4 2 2 2 2" xfId="6543" xr:uid="{00000000-0005-0000-0000-000082160000}"/>
    <cellStyle name="Comma 3 2 4 2 2 3" xfId="6544" xr:uid="{00000000-0005-0000-0000-000083160000}"/>
    <cellStyle name="Comma 3 2 4 2 3" xfId="6545" xr:uid="{00000000-0005-0000-0000-000084160000}"/>
    <cellStyle name="Comma 3 2 4 2 3 2" xfId="6546" xr:uid="{00000000-0005-0000-0000-000085160000}"/>
    <cellStyle name="Comma 3 2 4 2 4" xfId="6547" xr:uid="{00000000-0005-0000-0000-000086160000}"/>
    <cellStyle name="Comma 3 2 4 3" xfId="6548" xr:uid="{00000000-0005-0000-0000-000087160000}"/>
    <cellStyle name="Comma 3 2 4 3 2" xfId="6549" xr:uid="{00000000-0005-0000-0000-000088160000}"/>
    <cellStyle name="Comma 3 2 4 3 2 2" xfId="6550" xr:uid="{00000000-0005-0000-0000-000089160000}"/>
    <cellStyle name="Comma 3 2 4 3 3" xfId="6551" xr:uid="{00000000-0005-0000-0000-00008A160000}"/>
    <cellStyle name="Comma 3 2 4 4" xfId="6552" xr:uid="{00000000-0005-0000-0000-00008B160000}"/>
    <cellStyle name="Comma 3 2 4 4 2" xfId="6553" xr:uid="{00000000-0005-0000-0000-00008C160000}"/>
    <cellStyle name="Comma 3 2 4 5" xfId="6554" xr:uid="{00000000-0005-0000-0000-00008D160000}"/>
    <cellStyle name="Comma 3 2 5" xfId="6555" xr:uid="{00000000-0005-0000-0000-00008E160000}"/>
    <cellStyle name="Comma 3 2 5 2" xfId="6556" xr:uid="{00000000-0005-0000-0000-00008F160000}"/>
    <cellStyle name="Comma 3 2 5 2 2" xfId="6557" xr:uid="{00000000-0005-0000-0000-000090160000}"/>
    <cellStyle name="Comma 3 2 5 2 2 2" xfId="6558" xr:uid="{00000000-0005-0000-0000-000091160000}"/>
    <cellStyle name="Comma 3 2 5 2 3" xfId="6559" xr:uid="{00000000-0005-0000-0000-000092160000}"/>
    <cellStyle name="Comma 3 2 5 3" xfId="6560" xr:uid="{00000000-0005-0000-0000-000093160000}"/>
    <cellStyle name="Comma 3 2 5 3 2" xfId="6561" xr:uid="{00000000-0005-0000-0000-000094160000}"/>
    <cellStyle name="Comma 3 2 5 4" xfId="6562" xr:uid="{00000000-0005-0000-0000-000095160000}"/>
    <cellStyle name="Comma 3 2 6" xfId="6563" xr:uid="{00000000-0005-0000-0000-000096160000}"/>
    <cellStyle name="Comma 3 2 6 2" xfId="6564" xr:uid="{00000000-0005-0000-0000-000097160000}"/>
    <cellStyle name="Comma 3 2 6 2 2" xfId="6565" xr:uid="{00000000-0005-0000-0000-000098160000}"/>
    <cellStyle name="Comma 3 2 6 3" xfId="6566" xr:uid="{00000000-0005-0000-0000-000099160000}"/>
    <cellStyle name="Comma 3 2 7" xfId="6567" xr:uid="{00000000-0005-0000-0000-00009A160000}"/>
    <cellStyle name="Comma 3 2 7 2" xfId="6568" xr:uid="{00000000-0005-0000-0000-00009B160000}"/>
    <cellStyle name="Comma 3 2 8" xfId="6569" xr:uid="{00000000-0005-0000-0000-00009C160000}"/>
    <cellStyle name="Comma 3 3" xfId="1341" xr:uid="{00000000-0005-0000-0000-00009D160000}"/>
    <cellStyle name="Comma 3 3 2" xfId="6570" xr:uid="{00000000-0005-0000-0000-00009E160000}"/>
    <cellStyle name="Comma 3 3 2 2" xfId="6571" xr:uid="{00000000-0005-0000-0000-00009F160000}"/>
    <cellStyle name="Comma 3 3 2 2 2" xfId="6572" xr:uid="{00000000-0005-0000-0000-0000A0160000}"/>
    <cellStyle name="Comma 3 3 2 2 2 2" xfId="6573" xr:uid="{00000000-0005-0000-0000-0000A1160000}"/>
    <cellStyle name="Comma 3 3 2 2 2 2 2" xfId="6574" xr:uid="{00000000-0005-0000-0000-0000A2160000}"/>
    <cellStyle name="Comma 3 3 2 2 2 3" xfId="6575" xr:uid="{00000000-0005-0000-0000-0000A3160000}"/>
    <cellStyle name="Comma 3 3 2 2 3" xfId="6576" xr:uid="{00000000-0005-0000-0000-0000A4160000}"/>
    <cellStyle name="Comma 3 3 2 2 3 2" xfId="6577" xr:uid="{00000000-0005-0000-0000-0000A5160000}"/>
    <cellStyle name="Comma 3 3 2 2 4" xfId="6578" xr:uid="{00000000-0005-0000-0000-0000A6160000}"/>
    <cellStyle name="Comma 3 3 2 2 5" xfId="6579" xr:uid="{00000000-0005-0000-0000-0000A7160000}"/>
    <cellStyle name="Comma 3 3 2 2 6" xfId="6580" xr:uid="{00000000-0005-0000-0000-0000A8160000}"/>
    <cellStyle name="Comma 3 3 2 3" xfId="6581" xr:uid="{00000000-0005-0000-0000-0000A9160000}"/>
    <cellStyle name="Comma 3 3 2 3 2" xfId="6582" xr:uid="{00000000-0005-0000-0000-0000AA160000}"/>
    <cellStyle name="Comma 3 3 2 3 2 2" xfId="6583" xr:uid="{00000000-0005-0000-0000-0000AB160000}"/>
    <cellStyle name="Comma 3 3 2 3 3" xfId="6584" xr:uid="{00000000-0005-0000-0000-0000AC160000}"/>
    <cellStyle name="Comma 3 3 2 4" xfId="6585" xr:uid="{00000000-0005-0000-0000-0000AD160000}"/>
    <cellStyle name="Comma 3 3 2 4 2" xfId="6586" xr:uid="{00000000-0005-0000-0000-0000AE160000}"/>
    <cellStyle name="Comma 3 3 2 5" xfId="6587" xr:uid="{00000000-0005-0000-0000-0000AF160000}"/>
    <cellStyle name="Comma 3 3 2 6" xfId="6588" xr:uid="{00000000-0005-0000-0000-0000B0160000}"/>
    <cellStyle name="Comma 3 3 2 7" xfId="6589" xr:uid="{00000000-0005-0000-0000-0000B1160000}"/>
    <cellStyle name="Comma 3 3 3" xfId="6590" xr:uid="{00000000-0005-0000-0000-0000B2160000}"/>
    <cellStyle name="Comma 3 3 3 2" xfId="6591" xr:uid="{00000000-0005-0000-0000-0000B3160000}"/>
    <cellStyle name="Comma 3 3 3 2 2" xfId="6592" xr:uid="{00000000-0005-0000-0000-0000B4160000}"/>
    <cellStyle name="Comma 3 3 3 2 2 2" xfId="6593" xr:uid="{00000000-0005-0000-0000-0000B5160000}"/>
    <cellStyle name="Comma 3 3 3 2 3" xfId="6594" xr:uid="{00000000-0005-0000-0000-0000B6160000}"/>
    <cellStyle name="Comma 3 3 3 3" xfId="6595" xr:uid="{00000000-0005-0000-0000-0000B7160000}"/>
    <cellStyle name="Comma 3 3 3 3 2" xfId="6596" xr:uid="{00000000-0005-0000-0000-0000B8160000}"/>
    <cellStyle name="Comma 3 3 3 4" xfId="6597" xr:uid="{00000000-0005-0000-0000-0000B9160000}"/>
    <cellStyle name="Comma 3 3 3 5" xfId="6598" xr:uid="{00000000-0005-0000-0000-0000BA160000}"/>
    <cellStyle name="Comma 3 3 3 6" xfId="6599" xr:uid="{00000000-0005-0000-0000-0000BB160000}"/>
    <cellStyle name="Comma 3 3 4" xfId="6600" xr:uid="{00000000-0005-0000-0000-0000BC160000}"/>
    <cellStyle name="Comma 3 3 4 2" xfId="6601" xr:uid="{00000000-0005-0000-0000-0000BD160000}"/>
    <cellStyle name="Comma 3 3 4 2 2" xfId="6602" xr:uid="{00000000-0005-0000-0000-0000BE160000}"/>
    <cellStyle name="Comma 3 3 4 3" xfId="6603" xr:uid="{00000000-0005-0000-0000-0000BF160000}"/>
    <cellStyle name="Comma 3 3 5" xfId="6604" xr:uid="{00000000-0005-0000-0000-0000C0160000}"/>
    <cellStyle name="Comma 3 3 5 2" xfId="6605" xr:uid="{00000000-0005-0000-0000-0000C1160000}"/>
    <cellStyle name="Comma 3 3 6" xfId="6606" xr:uid="{00000000-0005-0000-0000-0000C2160000}"/>
    <cellStyle name="Comma 3 3 7" xfId="6607" xr:uid="{00000000-0005-0000-0000-0000C3160000}"/>
    <cellStyle name="Comma 3 3 8" xfId="6608" xr:uid="{00000000-0005-0000-0000-0000C4160000}"/>
    <cellStyle name="Comma 3 4" xfId="1342" xr:uid="{00000000-0005-0000-0000-0000C5160000}"/>
    <cellStyle name="Comma 3 4 2" xfId="6609" xr:uid="{00000000-0005-0000-0000-0000C6160000}"/>
    <cellStyle name="Comma 3 4 2 2" xfId="6610" xr:uid="{00000000-0005-0000-0000-0000C7160000}"/>
    <cellStyle name="Comma 3 4 2 2 2" xfId="6611" xr:uid="{00000000-0005-0000-0000-0000C8160000}"/>
    <cellStyle name="Comma 3 4 2 2 2 2" xfId="6612" xr:uid="{00000000-0005-0000-0000-0000C9160000}"/>
    <cellStyle name="Comma 3 4 2 2 3" xfId="6613" xr:uid="{00000000-0005-0000-0000-0000CA160000}"/>
    <cellStyle name="Comma 3 4 2 2 4" xfId="6614" xr:uid="{00000000-0005-0000-0000-0000CB160000}"/>
    <cellStyle name="Comma 3 4 2 3" xfId="6615" xr:uid="{00000000-0005-0000-0000-0000CC160000}"/>
    <cellStyle name="Comma 3 4 2 3 2" xfId="6616" xr:uid="{00000000-0005-0000-0000-0000CD160000}"/>
    <cellStyle name="Comma 3 4 2 4" xfId="6617" xr:uid="{00000000-0005-0000-0000-0000CE160000}"/>
    <cellStyle name="Comma 3 4 2 5" xfId="6618" xr:uid="{00000000-0005-0000-0000-0000CF160000}"/>
    <cellStyle name="Comma 3 4 2 6" xfId="6619" xr:uid="{00000000-0005-0000-0000-0000D0160000}"/>
    <cellStyle name="Comma 3 4 3" xfId="6620" xr:uid="{00000000-0005-0000-0000-0000D1160000}"/>
    <cellStyle name="Comma 3 4 3 2" xfId="6621" xr:uid="{00000000-0005-0000-0000-0000D2160000}"/>
    <cellStyle name="Comma 3 4 3 2 2" xfId="6622" xr:uid="{00000000-0005-0000-0000-0000D3160000}"/>
    <cellStyle name="Comma 3 4 3 3" xfId="6623" xr:uid="{00000000-0005-0000-0000-0000D4160000}"/>
    <cellStyle name="Comma 3 4 3 4" xfId="6624" xr:uid="{00000000-0005-0000-0000-0000D5160000}"/>
    <cellStyle name="Comma 3 4 4" xfId="6625" xr:uid="{00000000-0005-0000-0000-0000D6160000}"/>
    <cellStyle name="Comma 3 4 4 2" xfId="6626" xr:uid="{00000000-0005-0000-0000-0000D7160000}"/>
    <cellStyle name="Comma 3 4 5" xfId="6627" xr:uid="{00000000-0005-0000-0000-0000D8160000}"/>
    <cellStyle name="Comma 3 4 5 2" xfId="6628" xr:uid="{00000000-0005-0000-0000-0000D9160000}"/>
    <cellStyle name="Comma 3 4 6" xfId="6629" xr:uid="{00000000-0005-0000-0000-0000DA160000}"/>
    <cellStyle name="Comma 3 4 7" xfId="6630" xr:uid="{00000000-0005-0000-0000-0000DB160000}"/>
    <cellStyle name="Comma 3 4 8" xfId="6631" xr:uid="{00000000-0005-0000-0000-0000DC160000}"/>
    <cellStyle name="Comma 3 5" xfId="1343" xr:uid="{00000000-0005-0000-0000-0000DD160000}"/>
    <cellStyle name="Comma 3 5 2" xfId="6632" xr:uid="{00000000-0005-0000-0000-0000DE160000}"/>
    <cellStyle name="Comma 3 5 2 2" xfId="6633" xr:uid="{00000000-0005-0000-0000-0000DF160000}"/>
    <cellStyle name="Comma 3 5 2 2 2" xfId="6634" xr:uid="{00000000-0005-0000-0000-0000E0160000}"/>
    <cellStyle name="Comma 3 5 2 2 2 2" xfId="6635" xr:uid="{00000000-0005-0000-0000-0000E1160000}"/>
    <cellStyle name="Comma 3 5 2 2 3" xfId="6636" xr:uid="{00000000-0005-0000-0000-0000E2160000}"/>
    <cellStyle name="Comma 3 5 2 3" xfId="6637" xr:uid="{00000000-0005-0000-0000-0000E3160000}"/>
    <cellStyle name="Comma 3 5 2 3 2" xfId="6638" xr:uid="{00000000-0005-0000-0000-0000E4160000}"/>
    <cellStyle name="Comma 3 5 2 4" xfId="6639" xr:uid="{00000000-0005-0000-0000-0000E5160000}"/>
    <cellStyle name="Comma 3 5 2 5" xfId="6640" xr:uid="{00000000-0005-0000-0000-0000E6160000}"/>
    <cellStyle name="Comma 3 5 3" xfId="6641" xr:uid="{00000000-0005-0000-0000-0000E7160000}"/>
    <cellStyle name="Comma 3 5 3 2" xfId="6642" xr:uid="{00000000-0005-0000-0000-0000E8160000}"/>
    <cellStyle name="Comma 3 5 3 2 2" xfId="6643" xr:uid="{00000000-0005-0000-0000-0000E9160000}"/>
    <cellStyle name="Comma 3 5 3 3" xfId="6644" xr:uid="{00000000-0005-0000-0000-0000EA160000}"/>
    <cellStyle name="Comma 3 5 4" xfId="6645" xr:uid="{00000000-0005-0000-0000-0000EB160000}"/>
    <cellStyle name="Comma 3 5 4 2" xfId="6646" xr:uid="{00000000-0005-0000-0000-0000EC160000}"/>
    <cellStyle name="Comma 3 5 5" xfId="6647" xr:uid="{00000000-0005-0000-0000-0000ED160000}"/>
    <cellStyle name="Comma 3 5 6" xfId="6648" xr:uid="{00000000-0005-0000-0000-0000EE160000}"/>
    <cellStyle name="Comma 3 5 7" xfId="6649" xr:uid="{00000000-0005-0000-0000-0000EF160000}"/>
    <cellStyle name="Comma 3 6" xfId="6650" xr:uid="{00000000-0005-0000-0000-0000F0160000}"/>
    <cellStyle name="Comma 3 6 2" xfId="6651" xr:uid="{00000000-0005-0000-0000-0000F1160000}"/>
    <cellStyle name="Comma 3 6 2 2" xfId="6652" xr:uid="{00000000-0005-0000-0000-0000F2160000}"/>
    <cellStyle name="Comma 3 6 2 2 2" xfId="6653" xr:uid="{00000000-0005-0000-0000-0000F3160000}"/>
    <cellStyle name="Comma 3 6 2 3" xfId="6654" xr:uid="{00000000-0005-0000-0000-0000F4160000}"/>
    <cellStyle name="Comma 3 6 2 4" xfId="6655" xr:uid="{00000000-0005-0000-0000-0000F5160000}"/>
    <cellStyle name="Comma 3 6 3" xfId="6656" xr:uid="{00000000-0005-0000-0000-0000F6160000}"/>
    <cellStyle name="Comma 3 6 3 2" xfId="6657" xr:uid="{00000000-0005-0000-0000-0000F7160000}"/>
    <cellStyle name="Comma 3 6 4" xfId="6658" xr:uid="{00000000-0005-0000-0000-0000F8160000}"/>
    <cellStyle name="Comma 3 6 5" xfId="6659" xr:uid="{00000000-0005-0000-0000-0000F9160000}"/>
    <cellStyle name="Comma 3 7" xfId="6660" xr:uid="{00000000-0005-0000-0000-0000FA160000}"/>
    <cellStyle name="Comma 3 7 2" xfId="6661" xr:uid="{00000000-0005-0000-0000-0000FB160000}"/>
    <cellStyle name="Comma 3 7 2 2" xfId="6662" xr:uid="{00000000-0005-0000-0000-0000FC160000}"/>
    <cellStyle name="Comma 3 7 3" xfId="6663" xr:uid="{00000000-0005-0000-0000-0000FD160000}"/>
    <cellStyle name="Comma 3 7 4" xfId="6664" xr:uid="{00000000-0005-0000-0000-0000FE160000}"/>
    <cellStyle name="Comma 3 8" xfId="6665" xr:uid="{00000000-0005-0000-0000-0000FF160000}"/>
    <cellStyle name="Comma 3 8 2" xfId="6666" xr:uid="{00000000-0005-0000-0000-000000170000}"/>
    <cellStyle name="Comma 3 8 2 2" xfId="6667" xr:uid="{00000000-0005-0000-0000-000001170000}"/>
    <cellStyle name="Comma 3 8 3" xfId="6668" xr:uid="{00000000-0005-0000-0000-000002170000}"/>
    <cellStyle name="Comma 3 9" xfId="6669" xr:uid="{00000000-0005-0000-0000-000003170000}"/>
    <cellStyle name="Comma 3 9 2" xfId="6670" xr:uid="{00000000-0005-0000-0000-000004170000}"/>
    <cellStyle name="Comma 30" xfId="6671" xr:uid="{00000000-0005-0000-0000-000005170000}"/>
    <cellStyle name="Comma 30 2" xfId="6672" xr:uid="{00000000-0005-0000-0000-000006170000}"/>
    <cellStyle name="Comma 30 2 2" xfId="6673" xr:uid="{00000000-0005-0000-0000-000007170000}"/>
    <cellStyle name="Comma 30 2 2 2" xfId="6674" xr:uid="{00000000-0005-0000-0000-000008170000}"/>
    <cellStyle name="Comma 30 2 3" xfId="6675" xr:uid="{00000000-0005-0000-0000-000009170000}"/>
    <cellStyle name="Comma 30 3" xfId="6676" xr:uid="{00000000-0005-0000-0000-00000A170000}"/>
    <cellStyle name="Comma 30 3 2" xfId="6677" xr:uid="{00000000-0005-0000-0000-00000B170000}"/>
    <cellStyle name="Comma 30 4" xfId="6678" xr:uid="{00000000-0005-0000-0000-00000C170000}"/>
    <cellStyle name="Comma 30 5" xfId="6679" xr:uid="{00000000-0005-0000-0000-00000D170000}"/>
    <cellStyle name="Comma 31" xfId="6680" xr:uid="{00000000-0005-0000-0000-00000E170000}"/>
    <cellStyle name="Comma 31 2" xfId="6681" xr:uid="{00000000-0005-0000-0000-00000F170000}"/>
    <cellStyle name="Comma 32" xfId="6682" xr:uid="{00000000-0005-0000-0000-000010170000}"/>
    <cellStyle name="Comma 33" xfId="6683" xr:uid="{00000000-0005-0000-0000-000011170000}"/>
    <cellStyle name="Comma 33 2" xfId="6684" xr:uid="{00000000-0005-0000-0000-000012170000}"/>
    <cellStyle name="Comma 34" xfId="6685" xr:uid="{00000000-0005-0000-0000-000013170000}"/>
    <cellStyle name="Comma 34 2" xfId="6686" xr:uid="{00000000-0005-0000-0000-000014170000}"/>
    <cellStyle name="Comma 35" xfId="6687" xr:uid="{00000000-0005-0000-0000-000015170000}"/>
    <cellStyle name="Comma 35 2" xfId="6688" xr:uid="{00000000-0005-0000-0000-000016170000}"/>
    <cellStyle name="Comma 36" xfId="6689" xr:uid="{00000000-0005-0000-0000-000017170000}"/>
    <cellStyle name="Comma 36 2" xfId="6690" xr:uid="{00000000-0005-0000-0000-000018170000}"/>
    <cellStyle name="Comma 37" xfId="6691" xr:uid="{00000000-0005-0000-0000-000019170000}"/>
    <cellStyle name="Comma 37 2" xfId="6692" xr:uid="{00000000-0005-0000-0000-00001A170000}"/>
    <cellStyle name="Comma 38" xfId="6693" xr:uid="{00000000-0005-0000-0000-00001B170000}"/>
    <cellStyle name="Comma 39" xfId="6694" xr:uid="{00000000-0005-0000-0000-00001C170000}"/>
    <cellStyle name="Comma 4" xfId="1344" xr:uid="{00000000-0005-0000-0000-00001D170000}"/>
    <cellStyle name="Comma 4 10" xfId="6695" xr:uid="{00000000-0005-0000-0000-00001E170000}"/>
    <cellStyle name="Comma 4 2" xfId="1345" xr:uid="{00000000-0005-0000-0000-00001F170000}"/>
    <cellStyle name="Comma 4 2 2" xfId="6696" xr:uid="{00000000-0005-0000-0000-000020170000}"/>
    <cellStyle name="Comma 4 2 2 2" xfId="6697" xr:uid="{00000000-0005-0000-0000-000021170000}"/>
    <cellStyle name="Comma 4 2 2 2 2" xfId="6698" xr:uid="{00000000-0005-0000-0000-000022170000}"/>
    <cellStyle name="Comma 4 2 2 2 2 2" xfId="6699" xr:uid="{00000000-0005-0000-0000-000023170000}"/>
    <cellStyle name="Comma 4 2 2 2 3" xfId="6700" xr:uid="{00000000-0005-0000-0000-000024170000}"/>
    <cellStyle name="Comma 4 2 2 2 4" xfId="6701" xr:uid="{00000000-0005-0000-0000-000025170000}"/>
    <cellStyle name="Comma 4 2 2 2 5" xfId="6702" xr:uid="{00000000-0005-0000-0000-000026170000}"/>
    <cellStyle name="Comma 4 2 2 3" xfId="6703" xr:uid="{00000000-0005-0000-0000-000027170000}"/>
    <cellStyle name="Comma 4 2 2 3 2" xfId="6704" xr:uid="{00000000-0005-0000-0000-000028170000}"/>
    <cellStyle name="Comma 4 2 2 4" xfId="6705" xr:uid="{00000000-0005-0000-0000-000029170000}"/>
    <cellStyle name="Comma 4 2 2 4 2" xfId="6706" xr:uid="{00000000-0005-0000-0000-00002A170000}"/>
    <cellStyle name="Comma 4 2 2 5" xfId="6707" xr:uid="{00000000-0005-0000-0000-00002B170000}"/>
    <cellStyle name="Comma 4 2 2 6" xfId="6708" xr:uid="{00000000-0005-0000-0000-00002C170000}"/>
    <cellStyle name="Comma 4 2 3" xfId="6709" xr:uid="{00000000-0005-0000-0000-00002D170000}"/>
    <cellStyle name="Comma 4 2 3 2" xfId="6710" xr:uid="{00000000-0005-0000-0000-00002E170000}"/>
    <cellStyle name="Comma 4 2 3 2 2" xfId="6711" xr:uid="{00000000-0005-0000-0000-00002F170000}"/>
    <cellStyle name="Comma 4 2 3 3" xfId="6712" xr:uid="{00000000-0005-0000-0000-000030170000}"/>
    <cellStyle name="Comma 4 2 3 3 2" xfId="6713" xr:uid="{00000000-0005-0000-0000-000031170000}"/>
    <cellStyle name="Comma 4 2 3 4" xfId="6714" xr:uid="{00000000-0005-0000-0000-000032170000}"/>
    <cellStyle name="Comma 4 2 3 5" xfId="6715" xr:uid="{00000000-0005-0000-0000-000033170000}"/>
    <cellStyle name="Comma 4 2 4" xfId="6716" xr:uid="{00000000-0005-0000-0000-000034170000}"/>
    <cellStyle name="Comma 4 2 4 2" xfId="6717" xr:uid="{00000000-0005-0000-0000-000035170000}"/>
    <cellStyle name="Comma 4 2 4 3" xfId="6718" xr:uid="{00000000-0005-0000-0000-000036170000}"/>
    <cellStyle name="Comma 4 2 4 4" xfId="6719" xr:uid="{00000000-0005-0000-0000-000037170000}"/>
    <cellStyle name="Comma 4 2 5" xfId="6720" xr:uid="{00000000-0005-0000-0000-000038170000}"/>
    <cellStyle name="Comma 4 2 5 2" xfId="6721" xr:uid="{00000000-0005-0000-0000-000039170000}"/>
    <cellStyle name="Comma 4 2 6" xfId="6722" xr:uid="{00000000-0005-0000-0000-00003A170000}"/>
    <cellStyle name="Comma 4 2 7" xfId="6723" xr:uid="{00000000-0005-0000-0000-00003B170000}"/>
    <cellStyle name="Comma 4 2 8" xfId="6724" xr:uid="{00000000-0005-0000-0000-00003C170000}"/>
    <cellStyle name="Comma 4 2 9" xfId="6725" xr:uid="{00000000-0005-0000-0000-00003D170000}"/>
    <cellStyle name="Comma 4 3" xfId="1346" xr:uid="{00000000-0005-0000-0000-00003E170000}"/>
    <cellStyle name="Comma 4 3 2" xfId="6726" xr:uid="{00000000-0005-0000-0000-00003F170000}"/>
    <cellStyle name="Comma 4 3 2 2" xfId="6727" xr:uid="{00000000-0005-0000-0000-000040170000}"/>
    <cellStyle name="Comma 4 3 2 2 2" xfId="6728" xr:uid="{00000000-0005-0000-0000-000041170000}"/>
    <cellStyle name="Comma 4 3 2 2 2 2" xfId="6729" xr:uid="{00000000-0005-0000-0000-000042170000}"/>
    <cellStyle name="Comma 4 3 2 2 2 2 2" xfId="6730" xr:uid="{00000000-0005-0000-0000-000043170000}"/>
    <cellStyle name="Comma 4 3 2 2 2 3" xfId="6731" xr:uid="{00000000-0005-0000-0000-000044170000}"/>
    <cellStyle name="Comma 4 3 2 2 3" xfId="6732" xr:uid="{00000000-0005-0000-0000-000045170000}"/>
    <cellStyle name="Comma 4 3 2 2 3 2" xfId="6733" xr:uid="{00000000-0005-0000-0000-000046170000}"/>
    <cellStyle name="Comma 4 3 2 2 4" xfId="6734" xr:uid="{00000000-0005-0000-0000-000047170000}"/>
    <cellStyle name="Comma 4 3 2 2 5" xfId="6735" xr:uid="{00000000-0005-0000-0000-000048170000}"/>
    <cellStyle name="Comma 4 3 2 3" xfId="6736" xr:uid="{00000000-0005-0000-0000-000049170000}"/>
    <cellStyle name="Comma 4 3 2 3 2" xfId="6737" xr:uid="{00000000-0005-0000-0000-00004A170000}"/>
    <cellStyle name="Comma 4 3 2 3 2 2" xfId="6738" xr:uid="{00000000-0005-0000-0000-00004B170000}"/>
    <cellStyle name="Comma 4 3 2 3 3" xfId="6739" xr:uid="{00000000-0005-0000-0000-00004C170000}"/>
    <cellStyle name="Comma 4 3 2 4" xfId="6740" xr:uid="{00000000-0005-0000-0000-00004D170000}"/>
    <cellStyle name="Comma 4 3 2 4 2" xfId="6741" xr:uid="{00000000-0005-0000-0000-00004E170000}"/>
    <cellStyle name="Comma 4 3 2 5" xfId="6742" xr:uid="{00000000-0005-0000-0000-00004F170000}"/>
    <cellStyle name="Comma 4 3 2 6" xfId="6743" xr:uid="{00000000-0005-0000-0000-000050170000}"/>
    <cellStyle name="Comma 4 3 2 7" xfId="6744" xr:uid="{00000000-0005-0000-0000-000051170000}"/>
    <cellStyle name="Comma 4 3 3" xfId="6745" xr:uid="{00000000-0005-0000-0000-000052170000}"/>
    <cellStyle name="Comma 4 3 3 2" xfId="6746" xr:uid="{00000000-0005-0000-0000-000053170000}"/>
    <cellStyle name="Comma 4 3 3 2 2" xfId="6747" xr:uid="{00000000-0005-0000-0000-000054170000}"/>
    <cellStyle name="Comma 4 3 3 2 2 2" xfId="6748" xr:uid="{00000000-0005-0000-0000-000055170000}"/>
    <cellStyle name="Comma 4 3 3 2 3" xfId="6749" xr:uid="{00000000-0005-0000-0000-000056170000}"/>
    <cellStyle name="Comma 4 3 3 3" xfId="6750" xr:uid="{00000000-0005-0000-0000-000057170000}"/>
    <cellStyle name="Comma 4 3 3 3 2" xfId="6751" xr:uid="{00000000-0005-0000-0000-000058170000}"/>
    <cellStyle name="Comma 4 3 3 4" xfId="6752" xr:uid="{00000000-0005-0000-0000-000059170000}"/>
    <cellStyle name="Comma 4 3 3 5" xfId="6753" xr:uid="{00000000-0005-0000-0000-00005A170000}"/>
    <cellStyle name="Comma 4 3 4" xfId="6754" xr:uid="{00000000-0005-0000-0000-00005B170000}"/>
    <cellStyle name="Comma 4 3 4 2" xfId="6755" xr:uid="{00000000-0005-0000-0000-00005C170000}"/>
    <cellStyle name="Comma 4 3 4 2 2" xfId="6756" xr:uid="{00000000-0005-0000-0000-00005D170000}"/>
    <cellStyle name="Comma 4 3 4 3" xfId="6757" xr:uid="{00000000-0005-0000-0000-00005E170000}"/>
    <cellStyle name="Comma 4 3 5" xfId="6758" xr:uid="{00000000-0005-0000-0000-00005F170000}"/>
    <cellStyle name="Comma 4 3 5 2" xfId="6759" xr:uid="{00000000-0005-0000-0000-000060170000}"/>
    <cellStyle name="Comma 4 3 6" xfId="6760" xr:uid="{00000000-0005-0000-0000-000061170000}"/>
    <cellStyle name="Comma 4 3 7" xfId="6761" xr:uid="{00000000-0005-0000-0000-000062170000}"/>
    <cellStyle name="Comma 4 3 8" xfId="6762" xr:uid="{00000000-0005-0000-0000-000063170000}"/>
    <cellStyle name="Comma 4 4" xfId="1347" xr:uid="{00000000-0005-0000-0000-000064170000}"/>
    <cellStyle name="Comma 4 4 2" xfId="6763" xr:uid="{00000000-0005-0000-0000-000065170000}"/>
    <cellStyle name="Comma 4 4 2 2" xfId="6764" xr:uid="{00000000-0005-0000-0000-000066170000}"/>
    <cellStyle name="Comma 4 4 2 2 2" xfId="6765" xr:uid="{00000000-0005-0000-0000-000067170000}"/>
    <cellStyle name="Comma 4 4 2 2 2 2" xfId="6766" xr:uid="{00000000-0005-0000-0000-000068170000}"/>
    <cellStyle name="Comma 4 4 2 2 3" xfId="6767" xr:uid="{00000000-0005-0000-0000-000069170000}"/>
    <cellStyle name="Comma 4 4 2 2 4" xfId="6768" xr:uid="{00000000-0005-0000-0000-00006A170000}"/>
    <cellStyle name="Comma 4 4 2 3" xfId="6769" xr:uid="{00000000-0005-0000-0000-00006B170000}"/>
    <cellStyle name="Comma 4 4 2 3 2" xfId="6770" xr:uid="{00000000-0005-0000-0000-00006C170000}"/>
    <cellStyle name="Comma 4 4 2 4" xfId="6771" xr:uid="{00000000-0005-0000-0000-00006D170000}"/>
    <cellStyle name="Comma 4 4 2 5" xfId="6772" xr:uid="{00000000-0005-0000-0000-00006E170000}"/>
    <cellStyle name="Comma 4 4 3" xfId="6773" xr:uid="{00000000-0005-0000-0000-00006F170000}"/>
    <cellStyle name="Comma 4 4 3 2" xfId="6774" xr:uid="{00000000-0005-0000-0000-000070170000}"/>
    <cellStyle name="Comma 4 4 3 2 2" xfId="6775" xr:uid="{00000000-0005-0000-0000-000071170000}"/>
    <cellStyle name="Comma 4 4 3 3" xfId="6776" xr:uid="{00000000-0005-0000-0000-000072170000}"/>
    <cellStyle name="Comma 4 4 3 4" xfId="6777" xr:uid="{00000000-0005-0000-0000-000073170000}"/>
    <cellStyle name="Comma 4 4 4" xfId="6778" xr:uid="{00000000-0005-0000-0000-000074170000}"/>
    <cellStyle name="Comma 4 4 4 2" xfId="6779" xr:uid="{00000000-0005-0000-0000-000075170000}"/>
    <cellStyle name="Comma 4 4 5" xfId="6780" xr:uid="{00000000-0005-0000-0000-000076170000}"/>
    <cellStyle name="Comma 4 4 6" xfId="6781" xr:uid="{00000000-0005-0000-0000-000077170000}"/>
    <cellStyle name="Comma 4 4 7" xfId="6782" xr:uid="{00000000-0005-0000-0000-000078170000}"/>
    <cellStyle name="Comma 4 5" xfId="1348" xr:uid="{00000000-0005-0000-0000-000079170000}"/>
    <cellStyle name="Comma 4 5 2" xfId="6783" xr:uid="{00000000-0005-0000-0000-00007A170000}"/>
    <cellStyle name="Comma 4 5 2 2" xfId="6784" xr:uid="{00000000-0005-0000-0000-00007B170000}"/>
    <cellStyle name="Comma 4 5 2 2 2" xfId="6785" xr:uid="{00000000-0005-0000-0000-00007C170000}"/>
    <cellStyle name="Comma 4 5 2 3" xfId="6786" xr:uid="{00000000-0005-0000-0000-00007D170000}"/>
    <cellStyle name="Comma 4 5 2 4" xfId="6787" xr:uid="{00000000-0005-0000-0000-00007E170000}"/>
    <cellStyle name="Comma 4 5 3" xfId="6788" xr:uid="{00000000-0005-0000-0000-00007F170000}"/>
    <cellStyle name="Comma 4 5 3 2" xfId="6789" xr:uid="{00000000-0005-0000-0000-000080170000}"/>
    <cellStyle name="Comma 4 5 4" xfId="6790" xr:uid="{00000000-0005-0000-0000-000081170000}"/>
    <cellStyle name="Comma 4 5 5" xfId="6791" xr:uid="{00000000-0005-0000-0000-000082170000}"/>
    <cellStyle name="Comma 4 6" xfId="6792" xr:uid="{00000000-0005-0000-0000-000083170000}"/>
    <cellStyle name="Comma 4 6 2" xfId="6793" xr:uid="{00000000-0005-0000-0000-000084170000}"/>
    <cellStyle name="Comma 4 6 2 2" xfId="6794" xr:uid="{00000000-0005-0000-0000-000085170000}"/>
    <cellStyle name="Comma 4 6 3" xfId="6795" xr:uid="{00000000-0005-0000-0000-000086170000}"/>
    <cellStyle name="Comma 4 6 4" xfId="6796" xr:uid="{00000000-0005-0000-0000-000087170000}"/>
    <cellStyle name="Comma 4 7" xfId="6797" xr:uid="{00000000-0005-0000-0000-000088170000}"/>
    <cellStyle name="Comma 4 7 2" xfId="6798" xr:uid="{00000000-0005-0000-0000-000089170000}"/>
    <cellStyle name="Comma 4 8" xfId="6799" xr:uid="{00000000-0005-0000-0000-00008A170000}"/>
    <cellStyle name="Comma 4 9" xfId="6800" xr:uid="{00000000-0005-0000-0000-00008B170000}"/>
    <cellStyle name="Comma 40" xfId="6801" xr:uid="{00000000-0005-0000-0000-00008C170000}"/>
    <cellStyle name="Comma 41" xfId="6802" xr:uid="{00000000-0005-0000-0000-00008D170000}"/>
    <cellStyle name="Comma 42" xfId="6803" xr:uid="{00000000-0005-0000-0000-00008E170000}"/>
    <cellStyle name="Comma 43" xfId="6804" xr:uid="{00000000-0005-0000-0000-00008F170000}"/>
    <cellStyle name="Comma 44" xfId="6805" xr:uid="{00000000-0005-0000-0000-000090170000}"/>
    <cellStyle name="Comma 45" xfId="6806" xr:uid="{00000000-0005-0000-0000-000091170000}"/>
    <cellStyle name="Comma 46" xfId="6807" xr:uid="{00000000-0005-0000-0000-000092170000}"/>
    <cellStyle name="Comma 47" xfId="6808" xr:uid="{00000000-0005-0000-0000-000093170000}"/>
    <cellStyle name="Comma 48" xfId="6809" xr:uid="{00000000-0005-0000-0000-000094170000}"/>
    <cellStyle name="Comma 49" xfId="6810" xr:uid="{00000000-0005-0000-0000-000095170000}"/>
    <cellStyle name="Comma 5" xfId="1349" xr:uid="{00000000-0005-0000-0000-000096170000}"/>
    <cellStyle name="Comma 5 2" xfId="6811" xr:uid="{00000000-0005-0000-0000-000097170000}"/>
    <cellStyle name="Comma 5 2 2" xfId="6812" xr:uid="{00000000-0005-0000-0000-000098170000}"/>
    <cellStyle name="Comma 5 2 3" xfId="6813" xr:uid="{00000000-0005-0000-0000-000099170000}"/>
    <cellStyle name="Comma 5 3" xfId="6814" xr:uid="{00000000-0005-0000-0000-00009A170000}"/>
    <cellStyle name="Comma 50" xfId="6815" xr:uid="{00000000-0005-0000-0000-00009B170000}"/>
    <cellStyle name="Comma 50 2" xfId="6816" xr:uid="{00000000-0005-0000-0000-00009C170000}"/>
    <cellStyle name="Comma 51" xfId="6817" xr:uid="{00000000-0005-0000-0000-00009D170000}"/>
    <cellStyle name="Comma 52" xfId="6818" xr:uid="{00000000-0005-0000-0000-00009E170000}"/>
    <cellStyle name="Comma 53" xfId="6819" xr:uid="{00000000-0005-0000-0000-00009F170000}"/>
    <cellStyle name="Comma 54" xfId="6820" xr:uid="{00000000-0005-0000-0000-0000A0170000}"/>
    <cellStyle name="Comma 55" xfId="6821" xr:uid="{00000000-0005-0000-0000-0000A1170000}"/>
    <cellStyle name="Comma 56" xfId="6822" xr:uid="{00000000-0005-0000-0000-0000A2170000}"/>
    <cellStyle name="Comma 57" xfId="6823" xr:uid="{00000000-0005-0000-0000-0000A3170000}"/>
    <cellStyle name="Comma 58" xfId="6824" xr:uid="{00000000-0005-0000-0000-0000A4170000}"/>
    <cellStyle name="Comma 59" xfId="6825" xr:uid="{00000000-0005-0000-0000-0000A5170000}"/>
    <cellStyle name="Comma 6" xfId="1350" xr:uid="{00000000-0005-0000-0000-0000A6170000}"/>
    <cellStyle name="Comma 6 10" xfId="6826" xr:uid="{00000000-0005-0000-0000-0000A7170000}"/>
    <cellStyle name="Comma 6 10 2" xfId="6827" xr:uid="{00000000-0005-0000-0000-0000A8170000}"/>
    <cellStyle name="Comma 6 11" xfId="6828" xr:uid="{00000000-0005-0000-0000-0000A9170000}"/>
    <cellStyle name="Comma 6 12" xfId="6829" xr:uid="{00000000-0005-0000-0000-0000AA170000}"/>
    <cellStyle name="Comma 6 13" xfId="6830" xr:uid="{00000000-0005-0000-0000-0000AB170000}"/>
    <cellStyle name="Comma 6 2" xfId="6831" xr:uid="{00000000-0005-0000-0000-0000AC170000}"/>
    <cellStyle name="Comma 6 2 2" xfId="6832" xr:uid="{00000000-0005-0000-0000-0000AD170000}"/>
    <cellStyle name="Comma 6 2 2 2" xfId="6833" xr:uid="{00000000-0005-0000-0000-0000AE170000}"/>
    <cellStyle name="Comma 6 2 3" xfId="6834" xr:uid="{00000000-0005-0000-0000-0000AF170000}"/>
    <cellStyle name="Comma 6 2 3 2" xfId="6835" xr:uid="{00000000-0005-0000-0000-0000B0170000}"/>
    <cellStyle name="Comma 6 2 3 3" xfId="6836" xr:uid="{00000000-0005-0000-0000-0000B1170000}"/>
    <cellStyle name="Comma 6 2 3 4" xfId="6837" xr:uid="{00000000-0005-0000-0000-0000B2170000}"/>
    <cellStyle name="Comma 6 2 4" xfId="6838" xr:uid="{00000000-0005-0000-0000-0000B3170000}"/>
    <cellStyle name="Comma 6 2 4 2" xfId="6839" xr:uid="{00000000-0005-0000-0000-0000B4170000}"/>
    <cellStyle name="Comma 6 2 5" xfId="6840" xr:uid="{00000000-0005-0000-0000-0000B5170000}"/>
    <cellStyle name="Comma 6 2 6" xfId="6841" xr:uid="{00000000-0005-0000-0000-0000B6170000}"/>
    <cellStyle name="Comma 6 2 7" xfId="6842" xr:uid="{00000000-0005-0000-0000-0000B7170000}"/>
    <cellStyle name="Comma 6 3" xfId="6843" xr:uid="{00000000-0005-0000-0000-0000B8170000}"/>
    <cellStyle name="Comma 6 3 2" xfId="6844" xr:uid="{00000000-0005-0000-0000-0000B9170000}"/>
    <cellStyle name="Comma 6 3 2 2" xfId="6845" xr:uid="{00000000-0005-0000-0000-0000BA170000}"/>
    <cellStyle name="Comma 6 3 2 2 2" xfId="6846" xr:uid="{00000000-0005-0000-0000-0000BB170000}"/>
    <cellStyle name="Comma 6 3 2 2 2 2" xfId="6847" xr:uid="{00000000-0005-0000-0000-0000BC170000}"/>
    <cellStyle name="Comma 6 3 2 2 2 3" xfId="6848" xr:uid="{00000000-0005-0000-0000-0000BD170000}"/>
    <cellStyle name="Comma 6 3 2 2 3" xfId="6849" xr:uid="{00000000-0005-0000-0000-0000BE170000}"/>
    <cellStyle name="Comma 6 3 2 2 3 2" xfId="6850" xr:uid="{00000000-0005-0000-0000-0000BF170000}"/>
    <cellStyle name="Comma 6 3 2 2 4" xfId="6851" xr:uid="{00000000-0005-0000-0000-0000C0170000}"/>
    <cellStyle name="Comma 6 3 2 2 5" xfId="6852" xr:uid="{00000000-0005-0000-0000-0000C1170000}"/>
    <cellStyle name="Comma 6 3 2 3" xfId="6853" xr:uid="{00000000-0005-0000-0000-0000C2170000}"/>
    <cellStyle name="Comma 6 3 2 3 2" xfId="6854" xr:uid="{00000000-0005-0000-0000-0000C3170000}"/>
    <cellStyle name="Comma 6 3 2 3 3" xfId="6855" xr:uid="{00000000-0005-0000-0000-0000C4170000}"/>
    <cellStyle name="Comma 6 3 2 4" xfId="6856" xr:uid="{00000000-0005-0000-0000-0000C5170000}"/>
    <cellStyle name="Comma 6 3 2 4 2" xfId="6857" xr:uid="{00000000-0005-0000-0000-0000C6170000}"/>
    <cellStyle name="Comma 6 3 2 5" xfId="6858" xr:uid="{00000000-0005-0000-0000-0000C7170000}"/>
    <cellStyle name="Comma 6 3 2 6" xfId="6859" xr:uid="{00000000-0005-0000-0000-0000C8170000}"/>
    <cellStyle name="Comma 6 3 3" xfId="6860" xr:uid="{00000000-0005-0000-0000-0000C9170000}"/>
    <cellStyle name="Comma 6 3 3 2" xfId="6861" xr:uid="{00000000-0005-0000-0000-0000CA170000}"/>
    <cellStyle name="Comma 6 3 3 2 2" xfId="6862" xr:uid="{00000000-0005-0000-0000-0000CB170000}"/>
    <cellStyle name="Comma 6 3 3 2 2 2" xfId="6863" xr:uid="{00000000-0005-0000-0000-0000CC170000}"/>
    <cellStyle name="Comma 6 3 3 2 3" xfId="6864" xr:uid="{00000000-0005-0000-0000-0000CD170000}"/>
    <cellStyle name="Comma 6 3 3 2 4" xfId="6865" xr:uid="{00000000-0005-0000-0000-0000CE170000}"/>
    <cellStyle name="Comma 6 3 3 2 5" xfId="6866" xr:uid="{00000000-0005-0000-0000-0000CF170000}"/>
    <cellStyle name="Comma 6 3 3 3" xfId="6867" xr:uid="{00000000-0005-0000-0000-0000D0170000}"/>
    <cellStyle name="Comma 6 3 3 3 2" xfId="6868" xr:uid="{00000000-0005-0000-0000-0000D1170000}"/>
    <cellStyle name="Comma 6 3 3 4" xfId="6869" xr:uid="{00000000-0005-0000-0000-0000D2170000}"/>
    <cellStyle name="Comma 6 3 3 5" xfId="6870" xr:uid="{00000000-0005-0000-0000-0000D3170000}"/>
    <cellStyle name="Comma 6 3 3 6" xfId="6871" xr:uid="{00000000-0005-0000-0000-0000D4170000}"/>
    <cellStyle name="Comma 6 3 4" xfId="6872" xr:uid="{00000000-0005-0000-0000-0000D5170000}"/>
    <cellStyle name="Comma 6 3 4 2" xfId="6873" xr:uid="{00000000-0005-0000-0000-0000D6170000}"/>
    <cellStyle name="Comma 6 3 4 2 2" xfId="6874" xr:uid="{00000000-0005-0000-0000-0000D7170000}"/>
    <cellStyle name="Comma 6 3 4 3" xfId="6875" xr:uid="{00000000-0005-0000-0000-0000D8170000}"/>
    <cellStyle name="Comma 6 3 4 4" xfId="6876" xr:uid="{00000000-0005-0000-0000-0000D9170000}"/>
    <cellStyle name="Comma 6 3 4 5" xfId="6877" xr:uid="{00000000-0005-0000-0000-0000DA170000}"/>
    <cellStyle name="Comma 6 3 5" xfId="6878" xr:uid="{00000000-0005-0000-0000-0000DB170000}"/>
    <cellStyle name="Comma 6 3 5 2" xfId="6879" xr:uid="{00000000-0005-0000-0000-0000DC170000}"/>
    <cellStyle name="Comma 6 3 5 2 2" xfId="6880" xr:uid="{00000000-0005-0000-0000-0000DD170000}"/>
    <cellStyle name="Comma 6 3 5 3" xfId="6881" xr:uid="{00000000-0005-0000-0000-0000DE170000}"/>
    <cellStyle name="Comma 6 3 5 4" xfId="6882" xr:uid="{00000000-0005-0000-0000-0000DF170000}"/>
    <cellStyle name="Comma 6 3 5 5" xfId="6883" xr:uid="{00000000-0005-0000-0000-0000E0170000}"/>
    <cellStyle name="Comma 6 3 6" xfId="6884" xr:uid="{00000000-0005-0000-0000-0000E1170000}"/>
    <cellStyle name="Comma 6 3 6 2" xfId="6885" xr:uid="{00000000-0005-0000-0000-0000E2170000}"/>
    <cellStyle name="Comma 6 3 6 3" xfId="6886" xr:uid="{00000000-0005-0000-0000-0000E3170000}"/>
    <cellStyle name="Comma 6 3 7" xfId="6887" xr:uid="{00000000-0005-0000-0000-0000E4170000}"/>
    <cellStyle name="Comma 6 3 8" xfId="6888" xr:uid="{00000000-0005-0000-0000-0000E5170000}"/>
    <cellStyle name="Comma 6 3 9" xfId="6889" xr:uid="{00000000-0005-0000-0000-0000E6170000}"/>
    <cellStyle name="Comma 6 4" xfId="6890" xr:uid="{00000000-0005-0000-0000-0000E7170000}"/>
    <cellStyle name="Comma 6 4 2" xfId="6891" xr:uid="{00000000-0005-0000-0000-0000E8170000}"/>
    <cellStyle name="Comma 6 4 2 2" xfId="6892" xr:uid="{00000000-0005-0000-0000-0000E9170000}"/>
    <cellStyle name="Comma 6 4 2 2 2" xfId="6893" xr:uid="{00000000-0005-0000-0000-0000EA170000}"/>
    <cellStyle name="Comma 6 4 2 2 3" xfId="6894" xr:uid="{00000000-0005-0000-0000-0000EB170000}"/>
    <cellStyle name="Comma 6 4 2 3" xfId="6895" xr:uid="{00000000-0005-0000-0000-0000EC170000}"/>
    <cellStyle name="Comma 6 4 2 3 2" xfId="6896" xr:uid="{00000000-0005-0000-0000-0000ED170000}"/>
    <cellStyle name="Comma 6 4 2 4" xfId="6897" xr:uid="{00000000-0005-0000-0000-0000EE170000}"/>
    <cellStyle name="Comma 6 4 2 5" xfId="6898" xr:uid="{00000000-0005-0000-0000-0000EF170000}"/>
    <cellStyle name="Comma 6 4 3" xfId="6899" xr:uid="{00000000-0005-0000-0000-0000F0170000}"/>
    <cellStyle name="Comma 6 4 3 2" xfId="6900" xr:uid="{00000000-0005-0000-0000-0000F1170000}"/>
    <cellStyle name="Comma 6 4 3 3" xfId="6901" xr:uid="{00000000-0005-0000-0000-0000F2170000}"/>
    <cellStyle name="Comma 6 4 4" xfId="6902" xr:uid="{00000000-0005-0000-0000-0000F3170000}"/>
    <cellStyle name="Comma 6 4 4 2" xfId="6903" xr:uid="{00000000-0005-0000-0000-0000F4170000}"/>
    <cellStyle name="Comma 6 4 5" xfId="6904" xr:uid="{00000000-0005-0000-0000-0000F5170000}"/>
    <cellStyle name="Comma 6 4 6" xfId="6905" xr:uid="{00000000-0005-0000-0000-0000F6170000}"/>
    <cellStyle name="Comma 6 5" xfId="6906" xr:uid="{00000000-0005-0000-0000-0000F7170000}"/>
    <cellStyle name="Comma 6 5 2" xfId="6907" xr:uid="{00000000-0005-0000-0000-0000F8170000}"/>
    <cellStyle name="Comma 6 5 2 2" xfId="6908" xr:uid="{00000000-0005-0000-0000-0000F9170000}"/>
    <cellStyle name="Comma 6 5 2 2 2" xfId="6909" xr:uid="{00000000-0005-0000-0000-0000FA170000}"/>
    <cellStyle name="Comma 6 5 2 3" xfId="6910" xr:uid="{00000000-0005-0000-0000-0000FB170000}"/>
    <cellStyle name="Comma 6 5 2 4" xfId="6911" xr:uid="{00000000-0005-0000-0000-0000FC170000}"/>
    <cellStyle name="Comma 6 5 2 5" xfId="6912" xr:uid="{00000000-0005-0000-0000-0000FD170000}"/>
    <cellStyle name="Comma 6 5 3" xfId="6913" xr:uid="{00000000-0005-0000-0000-0000FE170000}"/>
    <cellStyle name="Comma 6 5 3 2" xfId="6914" xr:uid="{00000000-0005-0000-0000-0000FF170000}"/>
    <cellStyle name="Comma 6 5 4" xfId="6915" xr:uid="{00000000-0005-0000-0000-000000180000}"/>
    <cellStyle name="Comma 6 5 5" xfId="6916" xr:uid="{00000000-0005-0000-0000-000001180000}"/>
    <cellStyle name="Comma 6 5 6" xfId="6917" xr:uid="{00000000-0005-0000-0000-000002180000}"/>
    <cellStyle name="Comma 6 6" xfId="6918" xr:uid="{00000000-0005-0000-0000-000003180000}"/>
    <cellStyle name="Comma 6 6 2" xfId="6919" xr:uid="{00000000-0005-0000-0000-000004180000}"/>
    <cellStyle name="Comma 6 6 2 2" xfId="6920" xr:uid="{00000000-0005-0000-0000-000005180000}"/>
    <cellStyle name="Comma 6 6 3" xfId="6921" xr:uid="{00000000-0005-0000-0000-000006180000}"/>
    <cellStyle name="Comma 6 6 4" xfId="6922" xr:uid="{00000000-0005-0000-0000-000007180000}"/>
    <cellStyle name="Comma 6 6 5" xfId="6923" xr:uid="{00000000-0005-0000-0000-000008180000}"/>
    <cellStyle name="Comma 6 7" xfId="6924" xr:uid="{00000000-0005-0000-0000-000009180000}"/>
    <cellStyle name="Comma 6 7 2" xfId="6925" xr:uid="{00000000-0005-0000-0000-00000A180000}"/>
    <cellStyle name="Comma 6 7 2 2" xfId="6926" xr:uid="{00000000-0005-0000-0000-00000B180000}"/>
    <cellStyle name="Comma 6 7 3" xfId="6927" xr:uid="{00000000-0005-0000-0000-00000C180000}"/>
    <cellStyle name="Comma 6 7 4" xfId="6928" xr:uid="{00000000-0005-0000-0000-00000D180000}"/>
    <cellStyle name="Comma 6 7 5" xfId="6929" xr:uid="{00000000-0005-0000-0000-00000E180000}"/>
    <cellStyle name="Comma 6 8" xfId="6930" xr:uid="{00000000-0005-0000-0000-00000F180000}"/>
    <cellStyle name="Comma 6 8 2" xfId="6931" xr:uid="{00000000-0005-0000-0000-000010180000}"/>
    <cellStyle name="Comma 6 8 2 2" xfId="6932" xr:uid="{00000000-0005-0000-0000-000011180000}"/>
    <cellStyle name="Comma 6 8 3" xfId="6933" xr:uid="{00000000-0005-0000-0000-000012180000}"/>
    <cellStyle name="Comma 6 8 4" xfId="6934" xr:uid="{00000000-0005-0000-0000-000013180000}"/>
    <cellStyle name="Comma 6 8 5" xfId="6935" xr:uid="{00000000-0005-0000-0000-000014180000}"/>
    <cellStyle name="Comma 6 9" xfId="6936" xr:uid="{00000000-0005-0000-0000-000015180000}"/>
    <cellStyle name="Comma 6 9 2" xfId="6937" xr:uid="{00000000-0005-0000-0000-000016180000}"/>
    <cellStyle name="Comma 6 9 3" xfId="6938" xr:uid="{00000000-0005-0000-0000-000017180000}"/>
    <cellStyle name="Comma 60" xfId="6939" xr:uid="{00000000-0005-0000-0000-000018180000}"/>
    <cellStyle name="Comma 61" xfId="6940" xr:uid="{00000000-0005-0000-0000-000019180000}"/>
    <cellStyle name="Comma 62" xfId="6941" xr:uid="{00000000-0005-0000-0000-00001A180000}"/>
    <cellStyle name="Comma 62 2" xfId="6942" xr:uid="{00000000-0005-0000-0000-00001B180000}"/>
    <cellStyle name="Comma 62 2 2" xfId="6943" xr:uid="{00000000-0005-0000-0000-00001C180000}"/>
    <cellStyle name="Comma 62 3" xfId="6944" xr:uid="{00000000-0005-0000-0000-00001D180000}"/>
    <cellStyle name="Comma 63" xfId="6945" xr:uid="{00000000-0005-0000-0000-00001E180000}"/>
    <cellStyle name="Comma 63 2" xfId="6946" xr:uid="{00000000-0005-0000-0000-00001F180000}"/>
    <cellStyle name="Comma 63 2 2" xfId="6947" xr:uid="{00000000-0005-0000-0000-000020180000}"/>
    <cellStyle name="Comma 63 3" xfId="6948" xr:uid="{00000000-0005-0000-0000-000021180000}"/>
    <cellStyle name="Comma 64" xfId="6949" xr:uid="{00000000-0005-0000-0000-000022180000}"/>
    <cellStyle name="Comma 64 2" xfId="6950" xr:uid="{00000000-0005-0000-0000-000023180000}"/>
    <cellStyle name="Comma 64 2 2" xfId="6951" xr:uid="{00000000-0005-0000-0000-000024180000}"/>
    <cellStyle name="Comma 64 3" xfId="6952" xr:uid="{00000000-0005-0000-0000-000025180000}"/>
    <cellStyle name="Comma 65" xfId="6953" xr:uid="{00000000-0005-0000-0000-000026180000}"/>
    <cellStyle name="Comma 65 2" xfId="6954" xr:uid="{00000000-0005-0000-0000-000027180000}"/>
    <cellStyle name="Comma 66" xfId="6955" xr:uid="{00000000-0005-0000-0000-000028180000}"/>
    <cellStyle name="Comma 66 2" xfId="6956" xr:uid="{00000000-0005-0000-0000-000029180000}"/>
    <cellStyle name="Comma 67" xfId="6957" xr:uid="{00000000-0005-0000-0000-00002A180000}"/>
    <cellStyle name="Comma 68" xfId="6958" xr:uid="{00000000-0005-0000-0000-00002B180000}"/>
    <cellStyle name="Comma 69" xfId="6959" xr:uid="{00000000-0005-0000-0000-00002C180000}"/>
    <cellStyle name="Comma 7" xfId="1351" xr:uid="{00000000-0005-0000-0000-00002D180000}"/>
    <cellStyle name="Comma 7 2" xfId="6960" xr:uid="{00000000-0005-0000-0000-00002E180000}"/>
    <cellStyle name="Comma 7 2 2" xfId="6961" xr:uid="{00000000-0005-0000-0000-00002F180000}"/>
    <cellStyle name="Comma 7 2 2 2" xfId="6962" xr:uid="{00000000-0005-0000-0000-000030180000}"/>
    <cellStyle name="Comma 7 2 2 2 2" xfId="6963" xr:uid="{00000000-0005-0000-0000-000031180000}"/>
    <cellStyle name="Comma 7 2 2 2 2 2" xfId="6964" xr:uid="{00000000-0005-0000-0000-000032180000}"/>
    <cellStyle name="Comma 7 2 2 2 3" xfId="6965" xr:uid="{00000000-0005-0000-0000-000033180000}"/>
    <cellStyle name="Comma 7 2 2 2 4" xfId="6966" xr:uid="{00000000-0005-0000-0000-000034180000}"/>
    <cellStyle name="Comma 7 2 2 2 5" xfId="6967" xr:uid="{00000000-0005-0000-0000-000035180000}"/>
    <cellStyle name="Comma 7 2 2 3" xfId="6968" xr:uid="{00000000-0005-0000-0000-000036180000}"/>
    <cellStyle name="Comma 7 2 2 3 2" xfId="6969" xr:uid="{00000000-0005-0000-0000-000037180000}"/>
    <cellStyle name="Comma 7 2 2 4" xfId="6970" xr:uid="{00000000-0005-0000-0000-000038180000}"/>
    <cellStyle name="Comma 7 2 2 4 2" xfId="6971" xr:uid="{00000000-0005-0000-0000-000039180000}"/>
    <cellStyle name="Comma 7 2 2 5" xfId="6972" xr:uid="{00000000-0005-0000-0000-00003A180000}"/>
    <cellStyle name="Comma 7 2 2 6" xfId="6973" xr:uid="{00000000-0005-0000-0000-00003B180000}"/>
    <cellStyle name="Comma 7 2 3" xfId="6974" xr:uid="{00000000-0005-0000-0000-00003C180000}"/>
    <cellStyle name="Comma 7 2 3 2" xfId="6975" xr:uid="{00000000-0005-0000-0000-00003D180000}"/>
    <cellStyle name="Comma 7 2 3 2 2" xfId="6976" xr:uid="{00000000-0005-0000-0000-00003E180000}"/>
    <cellStyle name="Comma 7 2 3 3" xfId="6977" xr:uid="{00000000-0005-0000-0000-00003F180000}"/>
    <cellStyle name="Comma 7 2 3 4" xfId="6978" xr:uid="{00000000-0005-0000-0000-000040180000}"/>
    <cellStyle name="Comma 7 2 3 5" xfId="6979" xr:uid="{00000000-0005-0000-0000-000041180000}"/>
    <cellStyle name="Comma 7 2 4" xfId="6980" xr:uid="{00000000-0005-0000-0000-000042180000}"/>
    <cellStyle name="Comma 7 2 4 2" xfId="6981" xr:uid="{00000000-0005-0000-0000-000043180000}"/>
    <cellStyle name="Comma 7 2 5" xfId="6982" xr:uid="{00000000-0005-0000-0000-000044180000}"/>
    <cellStyle name="Comma 7 2 5 2" xfId="6983" xr:uid="{00000000-0005-0000-0000-000045180000}"/>
    <cellStyle name="Comma 7 2 6" xfId="6984" xr:uid="{00000000-0005-0000-0000-000046180000}"/>
    <cellStyle name="Comma 7 2 7" xfId="6985" xr:uid="{00000000-0005-0000-0000-000047180000}"/>
    <cellStyle name="Comma 7 3" xfId="6986" xr:uid="{00000000-0005-0000-0000-000048180000}"/>
    <cellStyle name="Comma 7 3 2" xfId="6987" xr:uid="{00000000-0005-0000-0000-000049180000}"/>
    <cellStyle name="Comma 7 3 2 2" xfId="6988" xr:uid="{00000000-0005-0000-0000-00004A180000}"/>
    <cellStyle name="Comma 7 3 2 2 2" xfId="6989" xr:uid="{00000000-0005-0000-0000-00004B180000}"/>
    <cellStyle name="Comma 7 3 2 3" xfId="6990" xr:uid="{00000000-0005-0000-0000-00004C180000}"/>
    <cellStyle name="Comma 7 3 2 4" xfId="6991" xr:uid="{00000000-0005-0000-0000-00004D180000}"/>
    <cellStyle name="Comma 7 3 3" xfId="6992" xr:uid="{00000000-0005-0000-0000-00004E180000}"/>
    <cellStyle name="Comma 7 3 3 2" xfId="6993" xr:uid="{00000000-0005-0000-0000-00004F180000}"/>
    <cellStyle name="Comma 7 3 4" xfId="6994" xr:uid="{00000000-0005-0000-0000-000050180000}"/>
    <cellStyle name="Comma 7 3 5" xfId="6995" xr:uid="{00000000-0005-0000-0000-000051180000}"/>
    <cellStyle name="Comma 7 3 6" xfId="6996" xr:uid="{00000000-0005-0000-0000-000052180000}"/>
    <cellStyle name="Comma 7 4" xfId="6997" xr:uid="{00000000-0005-0000-0000-000053180000}"/>
    <cellStyle name="Comma 7 4 2" xfId="6998" xr:uid="{00000000-0005-0000-0000-000054180000}"/>
    <cellStyle name="Comma 7 4 2 2" xfId="6999" xr:uid="{00000000-0005-0000-0000-000055180000}"/>
    <cellStyle name="Comma 7 4 2 2 2" xfId="7000" xr:uid="{00000000-0005-0000-0000-000056180000}"/>
    <cellStyle name="Comma 7 4 2 3" xfId="7001" xr:uid="{00000000-0005-0000-0000-000057180000}"/>
    <cellStyle name="Comma 7 4 2 4" xfId="7002" xr:uid="{00000000-0005-0000-0000-000058180000}"/>
    <cellStyle name="Comma 7 4 3" xfId="7003" xr:uid="{00000000-0005-0000-0000-000059180000}"/>
    <cellStyle name="Comma 7 4 3 2" xfId="7004" xr:uid="{00000000-0005-0000-0000-00005A180000}"/>
    <cellStyle name="Comma 7 4 4" xfId="7005" xr:uid="{00000000-0005-0000-0000-00005B180000}"/>
    <cellStyle name="Comma 7 4 5" xfId="7006" xr:uid="{00000000-0005-0000-0000-00005C180000}"/>
    <cellStyle name="Comma 7 5" xfId="7007" xr:uid="{00000000-0005-0000-0000-00005D180000}"/>
    <cellStyle name="Comma 7 5 2" xfId="7008" xr:uid="{00000000-0005-0000-0000-00005E180000}"/>
    <cellStyle name="Comma 7 5 2 2" xfId="7009" xr:uid="{00000000-0005-0000-0000-00005F180000}"/>
    <cellStyle name="Comma 7 5 2 2 2" xfId="7010" xr:uid="{00000000-0005-0000-0000-000060180000}"/>
    <cellStyle name="Comma 7 5 2 3" xfId="7011" xr:uid="{00000000-0005-0000-0000-000061180000}"/>
    <cellStyle name="Comma 7 5 2 4" xfId="7012" xr:uid="{00000000-0005-0000-0000-000062180000}"/>
    <cellStyle name="Comma 7 5 3" xfId="7013" xr:uid="{00000000-0005-0000-0000-000063180000}"/>
    <cellStyle name="Comma 7 5 3 2" xfId="7014" xr:uid="{00000000-0005-0000-0000-000064180000}"/>
    <cellStyle name="Comma 7 5 4" xfId="7015" xr:uid="{00000000-0005-0000-0000-000065180000}"/>
    <cellStyle name="Comma 7 5 5" xfId="7016" xr:uid="{00000000-0005-0000-0000-000066180000}"/>
    <cellStyle name="Comma 7 6" xfId="7017" xr:uid="{00000000-0005-0000-0000-000067180000}"/>
    <cellStyle name="Comma 7 6 2" xfId="7018" xr:uid="{00000000-0005-0000-0000-000068180000}"/>
    <cellStyle name="Comma 7 6 2 2" xfId="7019" xr:uid="{00000000-0005-0000-0000-000069180000}"/>
    <cellStyle name="Comma 7 6 2 2 2" xfId="7020" xr:uid="{00000000-0005-0000-0000-00006A180000}"/>
    <cellStyle name="Comma 7 6 2 3" xfId="7021" xr:uid="{00000000-0005-0000-0000-00006B180000}"/>
    <cellStyle name="Comma 7 6 2 4" xfId="7022" xr:uid="{00000000-0005-0000-0000-00006C180000}"/>
    <cellStyle name="Comma 7 6 3" xfId="7023" xr:uid="{00000000-0005-0000-0000-00006D180000}"/>
    <cellStyle name="Comma 7 6 3 2" xfId="7024" xr:uid="{00000000-0005-0000-0000-00006E180000}"/>
    <cellStyle name="Comma 7 6 4" xfId="7025" xr:uid="{00000000-0005-0000-0000-00006F180000}"/>
    <cellStyle name="Comma 7 6 5" xfId="7026" xr:uid="{00000000-0005-0000-0000-000070180000}"/>
    <cellStyle name="Comma 7 7" xfId="7027" xr:uid="{00000000-0005-0000-0000-000071180000}"/>
    <cellStyle name="Comma 7 7 2" xfId="7028" xr:uid="{00000000-0005-0000-0000-000072180000}"/>
    <cellStyle name="Comma 7 7 2 2" xfId="7029" xr:uid="{00000000-0005-0000-0000-000073180000}"/>
    <cellStyle name="Comma 7 7 3" xfId="7030" xr:uid="{00000000-0005-0000-0000-000074180000}"/>
    <cellStyle name="Comma 7 7 4" xfId="7031" xr:uid="{00000000-0005-0000-0000-000075180000}"/>
    <cellStyle name="Comma 7 8" xfId="7032" xr:uid="{00000000-0005-0000-0000-000076180000}"/>
    <cellStyle name="Comma 70" xfId="7033" xr:uid="{00000000-0005-0000-0000-000077180000}"/>
    <cellStyle name="Comma 71" xfId="7034" xr:uid="{00000000-0005-0000-0000-000078180000}"/>
    <cellStyle name="Comma 71 2" xfId="7035" xr:uid="{00000000-0005-0000-0000-000079180000}"/>
    <cellStyle name="Comma 72" xfId="7036" xr:uid="{00000000-0005-0000-0000-00007A180000}"/>
    <cellStyle name="Comma 73" xfId="7037" xr:uid="{00000000-0005-0000-0000-00007B180000}"/>
    <cellStyle name="Comma 73 2" xfId="7038" xr:uid="{00000000-0005-0000-0000-00007C180000}"/>
    <cellStyle name="Comma 73 3" xfId="7039" xr:uid="{00000000-0005-0000-0000-00007D180000}"/>
    <cellStyle name="Comma 74" xfId="7040" xr:uid="{00000000-0005-0000-0000-00007E180000}"/>
    <cellStyle name="Comma 74 2" xfId="7041" xr:uid="{00000000-0005-0000-0000-00007F180000}"/>
    <cellStyle name="Comma 74 3" xfId="7042" xr:uid="{00000000-0005-0000-0000-000080180000}"/>
    <cellStyle name="Comma 75" xfId="7043" xr:uid="{00000000-0005-0000-0000-000081180000}"/>
    <cellStyle name="Comma 76" xfId="7044" xr:uid="{00000000-0005-0000-0000-000082180000}"/>
    <cellStyle name="Comma 77" xfId="7045" xr:uid="{00000000-0005-0000-0000-000083180000}"/>
    <cellStyle name="Comma 78" xfId="7046" xr:uid="{00000000-0005-0000-0000-000084180000}"/>
    <cellStyle name="Comma 79" xfId="7047" xr:uid="{00000000-0005-0000-0000-000085180000}"/>
    <cellStyle name="Comma 8" xfId="1352" xr:uid="{00000000-0005-0000-0000-000086180000}"/>
    <cellStyle name="Comma 8 2" xfId="7048" xr:uid="{00000000-0005-0000-0000-000087180000}"/>
    <cellStyle name="Comma 8 2 2" xfId="7049" xr:uid="{00000000-0005-0000-0000-000088180000}"/>
    <cellStyle name="Comma 8 2 2 2" xfId="7050" xr:uid="{00000000-0005-0000-0000-000089180000}"/>
    <cellStyle name="Comma 8 2 2 2 2" xfId="7051" xr:uid="{00000000-0005-0000-0000-00008A180000}"/>
    <cellStyle name="Comma 8 2 2 3" xfId="7052" xr:uid="{00000000-0005-0000-0000-00008B180000}"/>
    <cellStyle name="Comma 8 2 2 3 2" xfId="7053" xr:uid="{00000000-0005-0000-0000-00008C180000}"/>
    <cellStyle name="Comma 8 2 2 4" xfId="7054" xr:uid="{00000000-0005-0000-0000-00008D180000}"/>
    <cellStyle name="Comma 8 2 2 5" xfId="7055" xr:uid="{00000000-0005-0000-0000-00008E180000}"/>
    <cellStyle name="Comma 8 2 3" xfId="7056" xr:uid="{00000000-0005-0000-0000-00008F180000}"/>
    <cellStyle name="Comma 8 2 3 2" xfId="7057" xr:uid="{00000000-0005-0000-0000-000090180000}"/>
    <cellStyle name="Comma 8 2 3 3" xfId="7058" xr:uid="{00000000-0005-0000-0000-000091180000}"/>
    <cellStyle name="Comma 8 2 3 4" xfId="7059" xr:uid="{00000000-0005-0000-0000-000092180000}"/>
    <cellStyle name="Comma 8 2 3 5" xfId="7060" xr:uid="{00000000-0005-0000-0000-000093180000}"/>
    <cellStyle name="Comma 8 2 4" xfId="7061" xr:uid="{00000000-0005-0000-0000-000094180000}"/>
    <cellStyle name="Comma 8 2 4 2" xfId="7062" xr:uid="{00000000-0005-0000-0000-000095180000}"/>
    <cellStyle name="Comma 8 2 5" xfId="7063" xr:uid="{00000000-0005-0000-0000-000096180000}"/>
    <cellStyle name="Comma 8 2 6" xfId="7064" xr:uid="{00000000-0005-0000-0000-000097180000}"/>
    <cellStyle name="Comma 8 2 7" xfId="7065" xr:uid="{00000000-0005-0000-0000-000098180000}"/>
    <cellStyle name="Comma 8 2 8" xfId="7066" xr:uid="{00000000-0005-0000-0000-000099180000}"/>
    <cellStyle name="Comma 8 3" xfId="7067" xr:uid="{00000000-0005-0000-0000-00009A180000}"/>
    <cellStyle name="Comma 8 3 2" xfId="7068" xr:uid="{00000000-0005-0000-0000-00009B180000}"/>
    <cellStyle name="Comma 8 3 2 2" xfId="7069" xr:uid="{00000000-0005-0000-0000-00009C180000}"/>
    <cellStyle name="Comma 8 3 3" xfId="7070" xr:uid="{00000000-0005-0000-0000-00009D180000}"/>
    <cellStyle name="Comma 8 3 3 2" xfId="7071" xr:uid="{00000000-0005-0000-0000-00009E180000}"/>
    <cellStyle name="Comma 8 3 4" xfId="7072" xr:uid="{00000000-0005-0000-0000-00009F180000}"/>
    <cellStyle name="Comma 8 3 5" xfId="7073" xr:uid="{00000000-0005-0000-0000-0000A0180000}"/>
    <cellStyle name="Comma 8 4" xfId="7074" xr:uid="{00000000-0005-0000-0000-0000A1180000}"/>
    <cellStyle name="Comma 8 4 2" xfId="7075" xr:uid="{00000000-0005-0000-0000-0000A2180000}"/>
    <cellStyle name="Comma 8 4 3" xfId="7076" xr:uid="{00000000-0005-0000-0000-0000A3180000}"/>
    <cellStyle name="Comma 8 4 3 2" xfId="7077" xr:uid="{00000000-0005-0000-0000-0000A4180000}"/>
    <cellStyle name="Comma 8 4 4" xfId="7078" xr:uid="{00000000-0005-0000-0000-0000A5180000}"/>
    <cellStyle name="Comma 8 4 5" xfId="7079" xr:uid="{00000000-0005-0000-0000-0000A6180000}"/>
    <cellStyle name="Comma 8 5" xfId="7080" xr:uid="{00000000-0005-0000-0000-0000A7180000}"/>
    <cellStyle name="Comma 8 5 2" xfId="7081" xr:uid="{00000000-0005-0000-0000-0000A8180000}"/>
    <cellStyle name="Comma 8 6" xfId="7082" xr:uid="{00000000-0005-0000-0000-0000A9180000}"/>
    <cellStyle name="Comma 8 7" xfId="7083" xr:uid="{00000000-0005-0000-0000-0000AA180000}"/>
    <cellStyle name="Comma 8 8" xfId="7084" xr:uid="{00000000-0005-0000-0000-0000AB180000}"/>
    <cellStyle name="Comma 8 9" xfId="7085" xr:uid="{00000000-0005-0000-0000-0000AC180000}"/>
    <cellStyle name="Comma 80" xfId="7086" xr:uid="{00000000-0005-0000-0000-0000AD180000}"/>
    <cellStyle name="Comma 81" xfId="7087" xr:uid="{00000000-0005-0000-0000-0000AE180000}"/>
    <cellStyle name="Comma 82" xfId="7088" xr:uid="{00000000-0005-0000-0000-0000AF180000}"/>
    <cellStyle name="Comma 83" xfId="7089" xr:uid="{00000000-0005-0000-0000-0000B0180000}"/>
    <cellStyle name="Comma 84" xfId="7090" xr:uid="{00000000-0005-0000-0000-0000B1180000}"/>
    <cellStyle name="Comma 85" xfId="7091" xr:uid="{00000000-0005-0000-0000-0000B2180000}"/>
    <cellStyle name="Comma 86" xfId="7092" xr:uid="{00000000-0005-0000-0000-0000B3180000}"/>
    <cellStyle name="Comma 87" xfId="7093" xr:uid="{00000000-0005-0000-0000-0000B4180000}"/>
    <cellStyle name="Comma 88" xfId="15123" xr:uid="{00000000-0005-0000-0000-0000B5180000}"/>
    <cellStyle name="Comma 89" xfId="15127" xr:uid="{00000000-0005-0000-0000-0000B6180000}"/>
    <cellStyle name="Comma 9" xfId="1353" xr:uid="{00000000-0005-0000-0000-0000B7180000}"/>
    <cellStyle name="Comma 9 2" xfId="7094" xr:uid="{00000000-0005-0000-0000-0000B8180000}"/>
    <cellStyle name="Comma 9 2 2" xfId="7095" xr:uid="{00000000-0005-0000-0000-0000B9180000}"/>
    <cellStyle name="Comma 9 2 2 2" xfId="7096" xr:uid="{00000000-0005-0000-0000-0000BA180000}"/>
    <cellStyle name="Comma 9 2 2 2 2" xfId="7097" xr:uid="{00000000-0005-0000-0000-0000BB180000}"/>
    <cellStyle name="Comma 9 2 2 2 2 2" xfId="7098" xr:uid="{00000000-0005-0000-0000-0000BC180000}"/>
    <cellStyle name="Comma 9 2 2 2 2 2 2" xfId="7099" xr:uid="{00000000-0005-0000-0000-0000BD180000}"/>
    <cellStyle name="Comma 9 2 2 2 2 3" xfId="7100" xr:uid="{00000000-0005-0000-0000-0000BE180000}"/>
    <cellStyle name="Comma 9 2 2 2 3" xfId="7101" xr:uid="{00000000-0005-0000-0000-0000BF180000}"/>
    <cellStyle name="Comma 9 2 2 2 3 2" xfId="7102" xr:uid="{00000000-0005-0000-0000-0000C0180000}"/>
    <cellStyle name="Comma 9 2 2 2 4" xfId="7103" xr:uid="{00000000-0005-0000-0000-0000C1180000}"/>
    <cellStyle name="Comma 9 2 2 3" xfId="7104" xr:uid="{00000000-0005-0000-0000-0000C2180000}"/>
    <cellStyle name="Comma 9 2 2 3 2" xfId="7105" xr:uid="{00000000-0005-0000-0000-0000C3180000}"/>
    <cellStyle name="Comma 9 2 2 3 2 2" xfId="7106" xr:uid="{00000000-0005-0000-0000-0000C4180000}"/>
    <cellStyle name="Comma 9 2 2 3 3" xfId="7107" xr:uid="{00000000-0005-0000-0000-0000C5180000}"/>
    <cellStyle name="Comma 9 2 2 4" xfId="7108" xr:uid="{00000000-0005-0000-0000-0000C6180000}"/>
    <cellStyle name="Comma 9 2 2 4 2" xfId="7109" xr:uid="{00000000-0005-0000-0000-0000C7180000}"/>
    <cellStyle name="Comma 9 2 2 5" xfId="7110" xr:uid="{00000000-0005-0000-0000-0000C8180000}"/>
    <cellStyle name="Comma 9 2 2 6" xfId="7111" xr:uid="{00000000-0005-0000-0000-0000C9180000}"/>
    <cellStyle name="Comma 9 2 3" xfId="7112" xr:uid="{00000000-0005-0000-0000-0000CA180000}"/>
    <cellStyle name="Comma 9 2 3 2" xfId="7113" xr:uid="{00000000-0005-0000-0000-0000CB180000}"/>
    <cellStyle name="Comma 9 2 3 2 2" xfId="7114" xr:uid="{00000000-0005-0000-0000-0000CC180000}"/>
    <cellStyle name="Comma 9 2 3 2 2 2" xfId="7115" xr:uid="{00000000-0005-0000-0000-0000CD180000}"/>
    <cellStyle name="Comma 9 2 3 2 3" xfId="7116" xr:uid="{00000000-0005-0000-0000-0000CE180000}"/>
    <cellStyle name="Comma 9 2 3 3" xfId="7117" xr:uid="{00000000-0005-0000-0000-0000CF180000}"/>
    <cellStyle name="Comma 9 2 3 3 2" xfId="7118" xr:uid="{00000000-0005-0000-0000-0000D0180000}"/>
    <cellStyle name="Comma 9 2 3 4" xfId="7119" xr:uid="{00000000-0005-0000-0000-0000D1180000}"/>
    <cellStyle name="Comma 9 2 4" xfId="7120" xr:uid="{00000000-0005-0000-0000-0000D2180000}"/>
    <cellStyle name="Comma 9 2 4 2" xfId="7121" xr:uid="{00000000-0005-0000-0000-0000D3180000}"/>
    <cellStyle name="Comma 9 2 4 2 2" xfId="7122" xr:uid="{00000000-0005-0000-0000-0000D4180000}"/>
    <cellStyle name="Comma 9 2 4 3" xfId="7123" xr:uid="{00000000-0005-0000-0000-0000D5180000}"/>
    <cellStyle name="Comma 9 2 5" xfId="7124" xr:uid="{00000000-0005-0000-0000-0000D6180000}"/>
    <cellStyle name="Comma 9 2 5 2" xfId="7125" xr:uid="{00000000-0005-0000-0000-0000D7180000}"/>
    <cellStyle name="Comma 9 2 6" xfId="7126" xr:uid="{00000000-0005-0000-0000-0000D8180000}"/>
    <cellStyle name="Comma 9 2 7" xfId="7127" xr:uid="{00000000-0005-0000-0000-0000D9180000}"/>
    <cellStyle name="Comma 9 3" xfId="7128" xr:uid="{00000000-0005-0000-0000-0000DA180000}"/>
    <cellStyle name="Comma 9 3 2" xfId="7129" xr:uid="{00000000-0005-0000-0000-0000DB180000}"/>
    <cellStyle name="Comma 9 3 2 2" xfId="7130" xr:uid="{00000000-0005-0000-0000-0000DC180000}"/>
    <cellStyle name="Comma 9 3 2 2 2" xfId="7131" xr:uid="{00000000-0005-0000-0000-0000DD180000}"/>
    <cellStyle name="Comma 9 3 2 2 2 2" xfId="7132" xr:uid="{00000000-0005-0000-0000-0000DE180000}"/>
    <cellStyle name="Comma 9 3 2 2 3" xfId="7133" xr:uid="{00000000-0005-0000-0000-0000DF180000}"/>
    <cellStyle name="Comma 9 3 2 3" xfId="7134" xr:uid="{00000000-0005-0000-0000-0000E0180000}"/>
    <cellStyle name="Comma 9 3 2 3 2" xfId="7135" xr:uid="{00000000-0005-0000-0000-0000E1180000}"/>
    <cellStyle name="Comma 9 3 2 4" xfId="7136" xr:uid="{00000000-0005-0000-0000-0000E2180000}"/>
    <cellStyle name="Comma 9 3 3" xfId="7137" xr:uid="{00000000-0005-0000-0000-0000E3180000}"/>
    <cellStyle name="Comma 9 3 3 2" xfId="7138" xr:uid="{00000000-0005-0000-0000-0000E4180000}"/>
    <cellStyle name="Comma 9 3 3 2 2" xfId="7139" xr:uid="{00000000-0005-0000-0000-0000E5180000}"/>
    <cellStyle name="Comma 9 3 3 3" xfId="7140" xr:uid="{00000000-0005-0000-0000-0000E6180000}"/>
    <cellStyle name="Comma 9 3 4" xfId="7141" xr:uid="{00000000-0005-0000-0000-0000E7180000}"/>
    <cellStyle name="Comma 9 3 4 2" xfId="7142" xr:uid="{00000000-0005-0000-0000-0000E8180000}"/>
    <cellStyle name="Comma 9 3 5" xfId="7143" xr:uid="{00000000-0005-0000-0000-0000E9180000}"/>
    <cellStyle name="Comma 9 3 6" xfId="7144" xr:uid="{00000000-0005-0000-0000-0000EA180000}"/>
    <cellStyle name="Comma 9 4" xfId="7145" xr:uid="{00000000-0005-0000-0000-0000EB180000}"/>
    <cellStyle name="Comma 9 4 2" xfId="7146" xr:uid="{00000000-0005-0000-0000-0000EC180000}"/>
    <cellStyle name="Comma 9 4 2 2" xfId="7147" xr:uid="{00000000-0005-0000-0000-0000ED180000}"/>
    <cellStyle name="Comma 9 4 2 2 2" xfId="7148" xr:uid="{00000000-0005-0000-0000-0000EE180000}"/>
    <cellStyle name="Comma 9 4 2 3" xfId="7149" xr:uid="{00000000-0005-0000-0000-0000EF180000}"/>
    <cellStyle name="Comma 9 4 3" xfId="7150" xr:uid="{00000000-0005-0000-0000-0000F0180000}"/>
    <cellStyle name="Comma 9 4 3 2" xfId="7151" xr:uid="{00000000-0005-0000-0000-0000F1180000}"/>
    <cellStyle name="Comma 9 4 4" xfId="7152" xr:uid="{00000000-0005-0000-0000-0000F2180000}"/>
    <cellStyle name="Comma 9 5" xfId="7153" xr:uid="{00000000-0005-0000-0000-0000F3180000}"/>
    <cellStyle name="Comma 9 5 2" xfId="7154" xr:uid="{00000000-0005-0000-0000-0000F4180000}"/>
    <cellStyle name="Comma 9 5 2 2" xfId="7155" xr:uid="{00000000-0005-0000-0000-0000F5180000}"/>
    <cellStyle name="Comma 9 5 3" xfId="7156" xr:uid="{00000000-0005-0000-0000-0000F6180000}"/>
    <cellStyle name="Comma 9 6" xfId="7157" xr:uid="{00000000-0005-0000-0000-0000F7180000}"/>
    <cellStyle name="Comma 9 6 2" xfId="7158" xr:uid="{00000000-0005-0000-0000-0000F8180000}"/>
    <cellStyle name="Comma 9 7" xfId="7159" xr:uid="{00000000-0005-0000-0000-0000F9180000}"/>
    <cellStyle name="Comma 9 8" xfId="7160" xr:uid="{00000000-0005-0000-0000-0000FA180000}"/>
    <cellStyle name="Comma 9 9" xfId="7161" xr:uid="{00000000-0005-0000-0000-0000FB180000}"/>
    <cellStyle name="Comma 90" xfId="15131" xr:uid="{00000000-0005-0000-0000-0000FC180000}"/>
    <cellStyle name="Comma 91" xfId="15141" xr:uid="{00000000-0005-0000-0000-0000FD180000}"/>
    <cellStyle name="Comma 91 2" xfId="15143" xr:uid="{00000000-0005-0000-0000-0000FE180000}"/>
    <cellStyle name="Comma 92" xfId="15147" xr:uid="{00000000-0005-0000-0000-0000FF180000}"/>
    <cellStyle name="Comma 93" xfId="15136" xr:uid="{00000000-0005-0000-0000-000000190000}"/>
    <cellStyle name="Comma 94" xfId="15152" xr:uid="{00000000-0005-0000-0000-000001190000}"/>
    <cellStyle name="Comma0" xfId="1354" xr:uid="{00000000-0005-0000-0000-000002190000}"/>
    <cellStyle name="Comma0 2" xfId="7162" xr:uid="{00000000-0005-0000-0000-000003190000}"/>
    <cellStyle name="Comma0 2 2" xfId="7163" xr:uid="{00000000-0005-0000-0000-000004190000}"/>
    <cellStyle name="Comma0 2 2 2" xfId="7164" xr:uid="{00000000-0005-0000-0000-000005190000}"/>
    <cellStyle name="Comma0 2 3" xfId="7165" xr:uid="{00000000-0005-0000-0000-000006190000}"/>
    <cellStyle name="Comma0 2 4" xfId="7166" xr:uid="{00000000-0005-0000-0000-000007190000}"/>
    <cellStyle name="Comma0 3" xfId="7167" xr:uid="{00000000-0005-0000-0000-000008190000}"/>
    <cellStyle name="Comma0 3 2" xfId="7168" xr:uid="{00000000-0005-0000-0000-000009190000}"/>
    <cellStyle name="Comma0 3 2 2" xfId="7169" xr:uid="{00000000-0005-0000-0000-00000A190000}"/>
    <cellStyle name="Comma0 3 3" xfId="7170" xr:uid="{00000000-0005-0000-0000-00000B190000}"/>
    <cellStyle name="Comma0 3 4" xfId="7171" xr:uid="{00000000-0005-0000-0000-00000C190000}"/>
    <cellStyle name="Comma0 4" xfId="7172" xr:uid="{00000000-0005-0000-0000-00000D190000}"/>
    <cellStyle name="Comma0_SCH11 Not Done" xfId="7173" xr:uid="{00000000-0005-0000-0000-00000E190000}"/>
    <cellStyle name="Currency" xfId="2" builtinId="4"/>
    <cellStyle name="Currency [0] 2" xfId="7174" xr:uid="{00000000-0005-0000-0000-000010190000}"/>
    <cellStyle name="Currency [0] 2 2" xfId="7175" xr:uid="{00000000-0005-0000-0000-000011190000}"/>
    <cellStyle name="Currency [0] 2 2 2" xfId="7176" xr:uid="{00000000-0005-0000-0000-000012190000}"/>
    <cellStyle name="Currency [0] 2 2 2 2" xfId="7177" xr:uid="{00000000-0005-0000-0000-000013190000}"/>
    <cellStyle name="Currency [0] 2 2 3" xfId="7178" xr:uid="{00000000-0005-0000-0000-000014190000}"/>
    <cellStyle name="Currency [0] 2 2 4" xfId="7179" xr:uid="{00000000-0005-0000-0000-000015190000}"/>
    <cellStyle name="Currency [0] 2 3" xfId="7180" xr:uid="{00000000-0005-0000-0000-000016190000}"/>
    <cellStyle name="Currency [0] 2 3 2" xfId="7181" xr:uid="{00000000-0005-0000-0000-000017190000}"/>
    <cellStyle name="Currency [0] 2 4" xfId="7182" xr:uid="{00000000-0005-0000-0000-000018190000}"/>
    <cellStyle name="Currency [0] 2 4 2" xfId="7183" xr:uid="{00000000-0005-0000-0000-000019190000}"/>
    <cellStyle name="Currency [0] 2 5" xfId="7184" xr:uid="{00000000-0005-0000-0000-00001A190000}"/>
    <cellStyle name="Currency [0] 2 6" xfId="7185" xr:uid="{00000000-0005-0000-0000-00001B190000}"/>
    <cellStyle name="Currency [0] 3" xfId="7186" xr:uid="{00000000-0005-0000-0000-00001C190000}"/>
    <cellStyle name="Currency [0] 3 2" xfId="7187" xr:uid="{00000000-0005-0000-0000-00001D190000}"/>
    <cellStyle name="Currency [0] 3 2 2" xfId="7188" xr:uid="{00000000-0005-0000-0000-00001E190000}"/>
    <cellStyle name="Currency [0] 3 3" xfId="7189" xr:uid="{00000000-0005-0000-0000-00001F190000}"/>
    <cellStyle name="Currency [0] 3 4" xfId="7190" xr:uid="{00000000-0005-0000-0000-000020190000}"/>
    <cellStyle name="Currency [0] 4" xfId="7191" xr:uid="{00000000-0005-0000-0000-000021190000}"/>
    <cellStyle name="Currency [0] 4 2" xfId="7192" xr:uid="{00000000-0005-0000-0000-000022190000}"/>
    <cellStyle name="Currency [0] 5" xfId="7193" xr:uid="{00000000-0005-0000-0000-000023190000}"/>
    <cellStyle name="Currency [0] 5 2" xfId="7194" xr:uid="{00000000-0005-0000-0000-000024190000}"/>
    <cellStyle name="Currency 10" xfId="7195" xr:uid="{00000000-0005-0000-0000-000025190000}"/>
    <cellStyle name="Currency 10 2" xfId="7196" xr:uid="{00000000-0005-0000-0000-000026190000}"/>
    <cellStyle name="Currency 10 2 2" xfId="7197" xr:uid="{00000000-0005-0000-0000-000027190000}"/>
    <cellStyle name="Currency 10 2 3" xfId="7198" xr:uid="{00000000-0005-0000-0000-000028190000}"/>
    <cellStyle name="Currency 10 3" xfId="7199" xr:uid="{00000000-0005-0000-0000-000029190000}"/>
    <cellStyle name="Currency 10 3 2" xfId="7200" xr:uid="{00000000-0005-0000-0000-00002A190000}"/>
    <cellStyle name="Currency 10 4" xfId="7201" xr:uid="{00000000-0005-0000-0000-00002B190000}"/>
    <cellStyle name="Currency 10 5" xfId="7202" xr:uid="{00000000-0005-0000-0000-00002C190000}"/>
    <cellStyle name="Currency 10 6" xfId="7203" xr:uid="{00000000-0005-0000-0000-00002D190000}"/>
    <cellStyle name="Currency 100" xfId="7204" xr:uid="{00000000-0005-0000-0000-00002E190000}"/>
    <cellStyle name="Currency 101" xfId="7205" xr:uid="{00000000-0005-0000-0000-00002F190000}"/>
    <cellStyle name="Currency 102" xfId="7206" xr:uid="{00000000-0005-0000-0000-000030190000}"/>
    <cellStyle name="Currency 103" xfId="7207" xr:uid="{00000000-0005-0000-0000-000031190000}"/>
    <cellStyle name="Currency 104" xfId="7208" xr:uid="{00000000-0005-0000-0000-000032190000}"/>
    <cellStyle name="Currency 105" xfId="7209" xr:uid="{00000000-0005-0000-0000-000033190000}"/>
    <cellStyle name="Currency 106" xfId="7210" xr:uid="{00000000-0005-0000-0000-000034190000}"/>
    <cellStyle name="Currency 107" xfId="7211" xr:uid="{00000000-0005-0000-0000-000035190000}"/>
    <cellStyle name="Currency 108" xfId="7212" xr:uid="{00000000-0005-0000-0000-000036190000}"/>
    <cellStyle name="Currency 109" xfId="7213" xr:uid="{00000000-0005-0000-0000-000037190000}"/>
    <cellStyle name="Currency 11" xfId="7214" xr:uid="{00000000-0005-0000-0000-000038190000}"/>
    <cellStyle name="Currency 11 2" xfId="7215" xr:uid="{00000000-0005-0000-0000-000039190000}"/>
    <cellStyle name="Currency 11 2 2" xfId="7216" xr:uid="{00000000-0005-0000-0000-00003A190000}"/>
    <cellStyle name="Currency 11 3" xfId="7217" xr:uid="{00000000-0005-0000-0000-00003B190000}"/>
    <cellStyle name="Currency 11 3 2" xfId="7218" xr:uid="{00000000-0005-0000-0000-00003C190000}"/>
    <cellStyle name="Currency 11 4" xfId="7219" xr:uid="{00000000-0005-0000-0000-00003D190000}"/>
    <cellStyle name="Currency 11 5" xfId="7220" xr:uid="{00000000-0005-0000-0000-00003E190000}"/>
    <cellStyle name="Currency 110" xfId="7221" xr:uid="{00000000-0005-0000-0000-00003F190000}"/>
    <cellStyle name="Currency 111" xfId="7222" xr:uid="{00000000-0005-0000-0000-000040190000}"/>
    <cellStyle name="Currency 112" xfId="7223" xr:uid="{00000000-0005-0000-0000-000041190000}"/>
    <cellStyle name="Currency 113" xfId="7224" xr:uid="{00000000-0005-0000-0000-000042190000}"/>
    <cellStyle name="Currency 114" xfId="7225" xr:uid="{00000000-0005-0000-0000-000043190000}"/>
    <cellStyle name="Currency 115" xfId="7226" xr:uid="{00000000-0005-0000-0000-000044190000}"/>
    <cellStyle name="Currency 116" xfId="7227" xr:uid="{00000000-0005-0000-0000-000045190000}"/>
    <cellStyle name="Currency 117" xfId="7228" xr:uid="{00000000-0005-0000-0000-000046190000}"/>
    <cellStyle name="Currency 118" xfId="7229" xr:uid="{00000000-0005-0000-0000-000047190000}"/>
    <cellStyle name="Currency 119" xfId="7230" xr:uid="{00000000-0005-0000-0000-000048190000}"/>
    <cellStyle name="Currency 12" xfId="7231" xr:uid="{00000000-0005-0000-0000-000049190000}"/>
    <cellStyle name="Currency 12 2" xfId="7232" xr:uid="{00000000-0005-0000-0000-00004A190000}"/>
    <cellStyle name="Currency 12 2 2" xfId="7233" xr:uid="{00000000-0005-0000-0000-00004B190000}"/>
    <cellStyle name="Currency 12 3" xfId="7234" xr:uid="{00000000-0005-0000-0000-00004C190000}"/>
    <cellStyle name="Currency 12 3 2" xfId="7235" xr:uid="{00000000-0005-0000-0000-00004D190000}"/>
    <cellStyle name="Currency 12 4" xfId="7236" xr:uid="{00000000-0005-0000-0000-00004E190000}"/>
    <cellStyle name="Currency 12 5" xfId="7237" xr:uid="{00000000-0005-0000-0000-00004F190000}"/>
    <cellStyle name="Currency 120" xfId="7238" xr:uid="{00000000-0005-0000-0000-000050190000}"/>
    <cellStyle name="Currency 120 2" xfId="7239" xr:uid="{00000000-0005-0000-0000-000051190000}"/>
    <cellStyle name="Currency 120 3" xfId="7240" xr:uid="{00000000-0005-0000-0000-000052190000}"/>
    <cellStyle name="Currency 121" xfId="7241" xr:uid="{00000000-0005-0000-0000-000053190000}"/>
    <cellStyle name="Currency 121 2" xfId="7242" xr:uid="{00000000-0005-0000-0000-000054190000}"/>
    <cellStyle name="Currency 121 3" xfId="7243" xr:uid="{00000000-0005-0000-0000-000055190000}"/>
    <cellStyle name="Currency 122" xfId="7244" xr:uid="{00000000-0005-0000-0000-000056190000}"/>
    <cellStyle name="Currency 122 2" xfId="7245" xr:uid="{00000000-0005-0000-0000-000057190000}"/>
    <cellStyle name="Currency 123" xfId="7246" xr:uid="{00000000-0005-0000-0000-000058190000}"/>
    <cellStyle name="Currency 123 2" xfId="7247" xr:uid="{00000000-0005-0000-0000-000059190000}"/>
    <cellStyle name="Currency 124" xfId="7248" xr:uid="{00000000-0005-0000-0000-00005A190000}"/>
    <cellStyle name="Currency 124 2" xfId="7249" xr:uid="{00000000-0005-0000-0000-00005B190000}"/>
    <cellStyle name="Currency 125" xfId="7250" xr:uid="{00000000-0005-0000-0000-00005C190000}"/>
    <cellStyle name="Currency 126" xfId="7251" xr:uid="{00000000-0005-0000-0000-00005D190000}"/>
    <cellStyle name="Currency 127" xfId="7252" xr:uid="{00000000-0005-0000-0000-00005E190000}"/>
    <cellStyle name="Currency 128" xfId="7253" xr:uid="{00000000-0005-0000-0000-00005F190000}"/>
    <cellStyle name="Currency 129" xfId="7254" xr:uid="{00000000-0005-0000-0000-000060190000}"/>
    <cellStyle name="Currency 13" xfId="7255" xr:uid="{00000000-0005-0000-0000-000061190000}"/>
    <cellStyle name="Currency 13 2" xfId="7256" xr:uid="{00000000-0005-0000-0000-000062190000}"/>
    <cellStyle name="Currency 13 2 2" xfId="7257" xr:uid="{00000000-0005-0000-0000-000063190000}"/>
    <cellStyle name="Currency 13 3" xfId="7258" xr:uid="{00000000-0005-0000-0000-000064190000}"/>
    <cellStyle name="Currency 13 3 2" xfId="7259" xr:uid="{00000000-0005-0000-0000-000065190000}"/>
    <cellStyle name="Currency 13 4" xfId="7260" xr:uid="{00000000-0005-0000-0000-000066190000}"/>
    <cellStyle name="Currency 13 5" xfId="7261" xr:uid="{00000000-0005-0000-0000-000067190000}"/>
    <cellStyle name="Currency 130" xfId="7262" xr:uid="{00000000-0005-0000-0000-000068190000}"/>
    <cellStyle name="Currency 131" xfId="7263" xr:uid="{00000000-0005-0000-0000-000069190000}"/>
    <cellStyle name="Currency 132" xfId="7264" xr:uid="{00000000-0005-0000-0000-00006A190000}"/>
    <cellStyle name="Currency 133" xfId="7265" xr:uid="{00000000-0005-0000-0000-00006B190000}"/>
    <cellStyle name="Currency 134" xfId="7266" xr:uid="{00000000-0005-0000-0000-00006C190000}"/>
    <cellStyle name="Currency 135" xfId="7267" xr:uid="{00000000-0005-0000-0000-00006D190000}"/>
    <cellStyle name="Currency 136" xfId="7268" xr:uid="{00000000-0005-0000-0000-00006E190000}"/>
    <cellStyle name="Currency 136 2" xfId="7269" xr:uid="{00000000-0005-0000-0000-00006F190000}"/>
    <cellStyle name="Currency 137" xfId="7270" xr:uid="{00000000-0005-0000-0000-000070190000}"/>
    <cellStyle name="Currency 138" xfId="7271" xr:uid="{00000000-0005-0000-0000-000071190000}"/>
    <cellStyle name="Currency 139" xfId="7272" xr:uid="{00000000-0005-0000-0000-000072190000}"/>
    <cellStyle name="Currency 14" xfId="7273" xr:uid="{00000000-0005-0000-0000-000073190000}"/>
    <cellStyle name="Currency 14 2" xfId="7274" xr:uid="{00000000-0005-0000-0000-000074190000}"/>
    <cellStyle name="Currency 14 2 2" xfId="7275" xr:uid="{00000000-0005-0000-0000-000075190000}"/>
    <cellStyle name="Currency 14 3" xfId="7276" xr:uid="{00000000-0005-0000-0000-000076190000}"/>
    <cellStyle name="Currency 14 3 2" xfId="7277" xr:uid="{00000000-0005-0000-0000-000077190000}"/>
    <cellStyle name="Currency 14 4" xfId="7278" xr:uid="{00000000-0005-0000-0000-000078190000}"/>
    <cellStyle name="Currency 14 5" xfId="7279" xr:uid="{00000000-0005-0000-0000-000079190000}"/>
    <cellStyle name="Currency 140" xfId="7280" xr:uid="{00000000-0005-0000-0000-00007A190000}"/>
    <cellStyle name="Currency 141" xfId="7281" xr:uid="{00000000-0005-0000-0000-00007B190000}"/>
    <cellStyle name="Currency 142" xfId="7282" xr:uid="{00000000-0005-0000-0000-00007C190000}"/>
    <cellStyle name="Currency 143" xfId="7283" xr:uid="{00000000-0005-0000-0000-00007D190000}"/>
    <cellStyle name="Currency 144" xfId="7284" xr:uid="{00000000-0005-0000-0000-00007E190000}"/>
    <cellStyle name="Currency 145" xfId="7285" xr:uid="{00000000-0005-0000-0000-00007F190000}"/>
    <cellStyle name="Currency 146" xfId="7286" xr:uid="{00000000-0005-0000-0000-000080190000}"/>
    <cellStyle name="Currency 147" xfId="7287" xr:uid="{00000000-0005-0000-0000-000081190000}"/>
    <cellStyle name="Currency 148" xfId="7288" xr:uid="{00000000-0005-0000-0000-000082190000}"/>
    <cellStyle name="Currency 149" xfId="7289" xr:uid="{00000000-0005-0000-0000-000083190000}"/>
    <cellStyle name="Currency 15" xfId="7290" xr:uid="{00000000-0005-0000-0000-000084190000}"/>
    <cellStyle name="Currency 15 2" xfId="7291" xr:uid="{00000000-0005-0000-0000-000085190000}"/>
    <cellStyle name="Currency 15 2 2" xfId="7292" xr:uid="{00000000-0005-0000-0000-000086190000}"/>
    <cellStyle name="Currency 15 3" xfId="7293" xr:uid="{00000000-0005-0000-0000-000087190000}"/>
    <cellStyle name="Currency 15 3 2" xfId="7294" xr:uid="{00000000-0005-0000-0000-000088190000}"/>
    <cellStyle name="Currency 15 4" xfId="7295" xr:uid="{00000000-0005-0000-0000-000089190000}"/>
    <cellStyle name="Currency 15 5" xfId="7296" xr:uid="{00000000-0005-0000-0000-00008A190000}"/>
    <cellStyle name="Currency 150" xfId="7297" xr:uid="{00000000-0005-0000-0000-00008B190000}"/>
    <cellStyle name="Currency 150 2" xfId="7298" xr:uid="{00000000-0005-0000-0000-00008C190000}"/>
    <cellStyle name="Currency 151" xfId="7299" xr:uid="{00000000-0005-0000-0000-00008D190000}"/>
    <cellStyle name="Currency 152" xfId="7300" xr:uid="{00000000-0005-0000-0000-00008E190000}"/>
    <cellStyle name="Currency 153" xfId="7301" xr:uid="{00000000-0005-0000-0000-00008F190000}"/>
    <cellStyle name="Currency 154" xfId="7302" xr:uid="{00000000-0005-0000-0000-000090190000}"/>
    <cellStyle name="Currency 155" xfId="7303" xr:uid="{00000000-0005-0000-0000-000091190000}"/>
    <cellStyle name="Currency 156" xfId="7304" xr:uid="{00000000-0005-0000-0000-000092190000}"/>
    <cellStyle name="Currency 157" xfId="7305" xr:uid="{00000000-0005-0000-0000-000093190000}"/>
    <cellStyle name="Currency 158" xfId="7306" xr:uid="{00000000-0005-0000-0000-000094190000}"/>
    <cellStyle name="Currency 159" xfId="7307" xr:uid="{00000000-0005-0000-0000-000095190000}"/>
    <cellStyle name="Currency 16" xfId="7308" xr:uid="{00000000-0005-0000-0000-000096190000}"/>
    <cellStyle name="Currency 16 2" xfId="7309" xr:uid="{00000000-0005-0000-0000-000097190000}"/>
    <cellStyle name="Currency 16 2 2" xfId="7310" xr:uid="{00000000-0005-0000-0000-000098190000}"/>
    <cellStyle name="Currency 16 3" xfId="7311" xr:uid="{00000000-0005-0000-0000-000099190000}"/>
    <cellStyle name="Currency 16 3 2" xfId="7312" xr:uid="{00000000-0005-0000-0000-00009A190000}"/>
    <cellStyle name="Currency 16 4" xfId="7313" xr:uid="{00000000-0005-0000-0000-00009B190000}"/>
    <cellStyle name="Currency 16 5" xfId="7314" xr:uid="{00000000-0005-0000-0000-00009C190000}"/>
    <cellStyle name="Currency 160" xfId="7315" xr:uid="{00000000-0005-0000-0000-00009D190000}"/>
    <cellStyle name="Currency 161" xfId="7316" xr:uid="{00000000-0005-0000-0000-00009E190000}"/>
    <cellStyle name="Currency 162" xfId="7317" xr:uid="{00000000-0005-0000-0000-00009F190000}"/>
    <cellStyle name="Currency 163" xfId="7318" xr:uid="{00000000-0005-0000-0000-0000A0190000}"/>
    <cellStyle name="Currency 164" xfId="15126" xr:uid="{00000000-0005-0000-0000-0000A1190000}"/>
    <cellStyle name="Currency 165 2" xfId="15149" xr:uid="{00000000-0005-0000-0000-0000A2190000}"/>
    <cellStyle name="Currency 166" xfId="15137" xr:uid="{00000000-0005-0000-0000-0000A3190000}"/>
    <cellStyle name="Currency 17" xfId="7319" xr:uid="{00000000-0005-0000-0000-0000A4190000}"/>
    <cellStyle name="Currency 17 2" xfId="7320" xr:uid="{00000000-0005-0000-0000-0000A5190000}"/>
    <cellStyle name="Currency 17 2 2" xfId="7321" xr:uid="{00000000-0005-0000-0000-0000A6190000}"/>
    <cellStyle name="Currency 17 3" xfId="7322" xr:uid="{00000000-0005-0000-0000-0000A7190000}"/>
    <cellStyle name="Currency 17 3 2" xfId="7323" xr:uid="{00000000-0005-0000-0000-0000A8190000}"/>
    <cellStyle name="Currency 17 4" xfId="7324" xr:uid="{00000000-0005-0000-0000-0000A9190000}"/>
    <cellStyle name="Currency 17 5" xfId="7325" xr:uid="{00000000-0005-0000-0000-0000AA190000}"/>
    <cellStyle name="Currency 18" xfId="7326" xr:uid="{00000000-0005-0000-0000-0000AB190000}"/>
    <cellStyle name="Currency 18 2" xfId="7327" xr:uid="{00000000-0005-0000-0000-0000AC190000}"/>
    <cellStyle name="Currency 18 2 2" xfId="7328" xr:uid="{00000000-0005-0000-0000-0000AD190000}"/>
    <cellStyle name="Currency 18 3" xfId="7329" xr:uid="{00000000-0005-0000-0000-0000AE190000}"/>
    <cellStyle name="Currency 18 3 2" xfId="7330" xr:uid="{00000000-0005-0000-0000-0000AF190000}"/>
    <cellStyle name="Currency 18 4" xfId="7331" xr:uid="{00000000-0005-0000-0000-0000B0190000}"/>
    <cellStyle name="Currency 18 5" xfId="7332" xr:uid="{00000000-0005-0000-0000-0000B1190000}"/>
    <cellStyle name="Currency 19" xfId="7333" xr:uid="{00000000-0005-0000-0000-0000B2190000}"/>
    <cellStyle name="Currency 19 2" xfId="7334" xr:uid="{00000000-0005-0000-0000-0000B3190000}"/>
    <cellStyle name="Currency 19 2 2" xfId="7335" xr:uid="{00000000-0005-0000-0000-0000B4190000}"/>
    <cellStyle name="Currency 19 3" xfId="7336" xr:uid="{00000000-0005-0000-0000-0000B5190000}"/>
    <cellStyle name="Currency 19 3 2" xfId="7337" xr:uid="{00000000-0005-0000-0000-0000B6190000}"/>
    <cellStyle name="Currency 19 4" xfId="7338" xr:uid="{00000000-0005-0000-0000-0000B7190000}"/>
    <cellStyle name="Currency 19 5" xfId="7339" xr:uid="{00000000-0005-0000-0000-0000B8190000}"/>
    <cellStyle name="Currency 2" xfId="1355" xr:uid="{00000000-0005-0000-0000-0000B9190000}"/>
    <cellStyle name="Currency 2 2" xfId="1356" xr:uid="{00000000-0005-0000-0000-0000BA190000}"/>
    <cellStyle name="Currency 2 2 2" xfId="7340" xr:uid="{00000000-0005-0000-0000-0000BB190000}"/>
    <cellStyle name="Currency 2 2 2 2" xfId="7341" xr:uid="{00000000-0005-0000-0000-0000BC190000}"/>
    <cellStyle name="Currency 2 2 3" xfId="7342" xr:uid="{00000000-0005-0000-0000-0000BD190000}"/>
    <cellStyle name="Currency 2 3" xfId="1357" xr:uid="{00000000-0005-0000-0000-0000BE190000}"/>
    <cellStyle name="Currency 2 3 2" xfId="7343" xr:uid="{00000000-0005-0000-0000-0000BF190000}"/>
    <cellStyle name="Currency 2 3 2 2" xfId="7344" xr:uid="{00000000-0005-0000-0000-0000C0190000}"/>
    <cellStyle name="Currency 2 3 3" xfId="7345" xr:uid="{00000000-0005-0000-0000-0000C1190000}"/>
    <cellStyle name="Currency 2 4" xfId="1358" xr:uid="{00000000-0005-0000-0000-0000C2190000}"/>
    <cellStyle name="Currency 2 5" xfId="1359" xr:uid="{00000000-0005-0000-0000-0000C3190000}"/>
    <cellStyle name="Currency 20" xfId="7346" xr:uid="{00000000-0005-0000-0000-0000C4190000}"/>
    <cellStyle name="Currency 20 2" xfId="7347" xr:uid="{00000000-0005-0000-0000-0000C5190000}"/>
    <cellStyle name="Currency 20 2 2" xfId="7348" xr:uid="{00000000-0005-0000-0000-0000C6190000}"/>
    <cellStyle name="Currency 20 3" xfId="7349" xr:uid="{00000000-0005-0000-0000-0000C7190000}"/>
    <cellStyle name="Currency 20 3 2" xfId="7350" xr:uid="{00000000-0005-0000-0000-0000C8190000}"/>
    <cellStyle name="Currency 20 4" xfId="7351" xr:uid="{00000000-0005-0000-0000-0000C9190000}"/>
    <cellStyle name="Currency 20 5" xfId="7352" xr:uid="{00000000-0005-0000-0000-0000CA190000}"/>
    <cellStyle name="Currency 21" xfId="7353" xr:uid="{00000000-0005-0000-0000-0000CB190000}"/>
    <cellStyle name="Currency 21 2" xfId="7354" xr:uid="{00000000-0005-0000-0000-0000CC190000}"/>
    <cellStyle name="Currency 21 2 2" xfId="7355" xr:uid="{00000000-0005-0000-0000-0000CD190000}"/>
    <cellStyle name="Currency 21 3" xfId="7356" xr:uid="{00000000-0005-0000-0000-0000CE190000}"/>
    <cellStyle name="Currency 21 3 2" xfId="7357" xr:uid="{00000000-0005-0000-0000-0000CF190000}"/>
    <cellStyle name="Currency 21 4" xfId="7358" xr:uid="{00000000-0005-0000-0000-0000D0190000}"/>
    <cellStyle name="Currency 21 5" xfId="7359" xr:uid="{00000000-0005-0000-0000-0000D1190000}"/>
    <cellStyle name="Currency 22" xfId="7360" xr:uid="{00000000-0005-0000-0000-0000D2190000}"/>
    <cellStyle name="Currency 22 2" xfId="7361" xr:uid="{00000000-0005-0000-0000-0000D3190000}"/>
    <cellStyle name="Currency 22 2 2" xfId="7362" xr:uid="{00000000-0005-0000-0000-0000D4190000}"/>
    <cellStyle name="Currency 22 3" xfId="7363" xr:uid="{00000000-0005-0000-0000-0000D5190000}"/>
    <cellStyle name="Currency 22 3 2" xfId="7364" xr:uid="{00000000-0005-0000-0000-0000D6190000}"/>
    <cellStyle name="Currency 22 4" xfId="7365" xr:uid="{00000000-0005-0000-0000-0000D7190000}"/>
    <cellStyle name="Currency 22 5" xfId="7366" xr:uid="{00000000-0005-0000-0000-0000D8190000}"/>
    <cellStyle name="Currency 23" xfId="7367" xr:uid="{00000000-0005-0000-0000-0000D9190000}"/>
    <cellStyle name="Currency 23 2" xfId="7368" xr:uid="{00000000-0005-0000-0000-0000DA190000}"/>
    <cellStyle name="Currency 23 2 2" xfId="7369" xr:uid="{00000000-0005-0000-0000-0000DB190000}"/>
    <cellStyle name="Currency 23 3" xfId="7370" xr:uid="{00000000-0005-0000-0000-0000DC190000}"/>
    <cellStyle name="Currency 23 3 2" xfId="7371" xr:uid="{00000000-0005-0000-0000-0000DD190000}"/>
    <cellStyle name="Currency 23 4" xfId="7372" xr:uid="{00000000-0005-0000-0000-0000DE190000}"/>
    <cellStyle name="Currency 23 5" xfId="7373" xr:uid="{00000000-0005-0000-0000-0000DF190000}"/>
    <cellStyle name="Currency 24" xfId="7374" xr:uid="{00000000-0005-0000-0000-0000E0190000}"/>
    <cellStyle name="Currency 24 2" xfId="7375" xr:uid="{00000000-0005-0000-0000-0000E1190000}"/>
    <cellStyle name="Currency 24 2 2" xfId="7376" xr:uid="{00000000-0005-0000-0000-0000E2190000}"/>
    <cellStyle name="Currency 24 3" xfId="7377" xr:uid="{00000000-0005-0000-0000-0000E3190000}"/>
    <cellStyle name="Currency 24 3 2" xfId="7378" xr:uid="{00000000-0005-0000-0000-0000E4190000}"/>
    <cellStyle name="Currency 24 4" xfId="7379" xr:uid="{00000000-0005-0000-0000-0000E5190000}"/>
    <cellStyle name="Currency 24 5" xfId="7380" xr:uid="{00000000-0005-0000-0000-0000E6190000}"/>
    <cellStyle name="Currency 25" xfId="7381" xr:uid="{00000000-0005-0000-0000-0000E7190000}"/>
    <cellStyle name="Currency 25 2" xfId="7382" xr:uid="{00000000-0005-0000-0000-0000E8190000}"/>
    <cellStyle name="Currency 25 2 2" xfId="7383" xr:uid="{00000000-0005-0000-0000-0000E9190000}"/>
    <cellStyle name="Currency 25 3" xfId="7384" xr:uid="{00000000-0005-0000-0000-0000EA190000}"/>
    <cellStyle name="Currency 25 3 2" xfId="7385" xr:uid="{00000000-0005-0000-0000-0000EB190000}"/>
    <cellStyle name="Currency 25 4" xfId="7386" xr:uid="{00000000-0005-0000-0000-0000EC190000}"/>
    <cellStyle name="Currency 25 5" xfId="7387" xr:uid="{00000000-0005-0000-0000-0000ED190000}"/>
    <cellStyle name="Currency 26" xfId="7388" xr:uid="{00000000-0005-0000-0000-0000EE190000}"/>
    <cellStyle name="Currency 26 2" xfId="7389" xr:uid="{00000000-0005-0000-0000-0000EF190000}"/>
    <cellStyle name="Currency 26 2 2" xfId="7390" xr:uid="{00000000-0005-0000-0000-0000F0190000}"/>
    <cellStyle name="Currency 26 3" xfId="7391" xr:uid="{00000000-0005-0000-0000-0000F1190000}"/>
    <cellStyle name="Currency 26 3 2" xfId="7392" xr:uid="{00000000-0005-0000-0000-0000F2190000}"/>
    <cellStyle name="Currency 26 4" xfId="7393" xr:uid="{00000000-0005-0000-0000-0000F3190000}"/>
    <cellStyle name="Currency 26 5" xfId="7394" xr:uid="{00000000-0005-0000-0000-0000F4190000}"/>
    <cellStyle name="Currency 27" xfId="7395" xr:uid="{00000000-0005-0000-0000-0000F5190000}"/>
    <cellStyle name="Currency 27 2" xfId="7396" xr:uid="{00000000-0005-0000-0000-0000F6190000}"/>
    <cellStyle name="Currency 27 2 2" xfId="7397" xr:uid="{00000000-0005-0000-0000-0000F7190000}"/>
    <cellStyle name="Currency 27 2 2 2" xfId="7398" xr:uid="{00000000-0005-0000-0000-0000F8190000}"/>
    <cellStyle name="Currency 27 2 3" xfId="7399" xr:uid="{00000000-0005-0000-0000-0000F9190000}"/>
    <cellStyle name="Currency 27 2 4" xfId="7400" xr:uid="{00000000-0005-0000-0000-0000FA190000}"/>
    <cellStyle name="Currency 27 3" xfId="7401" xr:uid="{00000000-0005-0000-0000-0000FB190000}"/>
    <cellStyle name="Currency 27 3 2" xfId="7402" xr:uid="{00000000-0005-0000-0000-0000FC190000}"/>
    <cellStyle name="Currency 27 4" xfId="7403" xr:uid="{00000000-0005-0000-0000-0000FD190000}"/>
    <cellStyle name="Currency 27 4 2" xfId="7404" xr:uid="{00000000-0005-0000-0000-0000FE190000}"/>
    <cellStyle name="Currency 27 5" xfId="7405" xr:uid="{00000000-0005-0000-0000-0000FF190000}"/>
    <cellStyle name="Currency 27 6" xfId="7406" xr:uid="{00000000-0005-0000-0000-0000001A0000}"/>
    <cellStyle name="Currency 28" xfId="7407" xr:uid="{00000000-0005-0000-0000-0000011A0000}"/>
    <cellStyle name="Currency 28 2" xfId="7408" xr:uid="{00000000-0005-0000-0000-0000021A0000}"/>
    <cellStyle name="Currency 28 2 2" xfId="7409" xr:uid="{00000000-0005-0000-0000-0000031A0000}"/>
    <cellStyle name="Currency 28 3" xfId="7410" xr:uid="{00000000-0005-0000-0000-0000041A0000}"/>
    <cellStyle name="Currency 28 3 2" xfId="7411" xr:uid="{00000000-0005-0000-0000-0000051A0000}"/>
    <cellStyle name="Currency 28 4" xfId="7412" xr:uid="{00000000-0005-0000-0000-0000061A0000}"/>
    <cellStyle name="Currency 28 5" xfId="7413" xr:uid="{00000000-0005-0000-0000-0000071A0000}"/>
    <cellStyle name="Currency 29" xfId="7414" xr:uid="{00000000-0005-0000-0000-0000081A0000}"/>
    <cellStyle name="Currency 29 2" xfId="7415" xr:uid="{00000000-0005-0000-0000-0000091A0000}"/>
    <cellStyle name="Currency 29 2 2" xfId="7416" xr:uid="{00000000-0005-0000-0000-00000A1A0000}"/>
    <cellStyle name="Currency 29 3" xfId="7417" xr:uid="{00000000-0005-0000-0000-00000B1A0000}"/>
    <cellStyle name="Currency 29 3 2" xfId="7418" xr:uid="{00000000-0005-0000-0000-00000C1A0000}"/>
    <cellStyle name="Currency 29 4" xfId="7419" xr:uid="{00000000-0005-0000-0000-00000D1A0000}"/>
    <cellStyle name="Currency 29 5" xfId="7420" xr:uid="{00000000-0005-0000-0000-00000E1A0000}"/>
    <cellStyle name="Currency 3" xfId="1360" xr:uid="{00000000-0005-0000-0000-00000F1A0000}"/>
    <cellStyle name="Currency 3 2" xfId="1361" xr:uid="{00000000-0005-0000-0000-0000101A0000}"/>
    <cellStyle name="Currency 3 2 2" xfId="7421" xr:uid="{00000000-0005-0000-0000-0000111A0000}"/>
    <cellStyle name="Currency 3 2 2 2" xfId="7422" xr:uid="{00000000-0005-0000-0000-0000121A0000}"/>
    <cellStyle name="Currency 3 2 2 2 2" xfId="7423" xr:uid="{00000000-0005-0000-0000-0000131A0000}"/>
    <cellStyle name="Currency 3 2 2 3" xfId="7424" xr:uid="{00000000-0005-0000-0000-0000141A0000}"/>
    <cellStyle name="Currency 3 2 2 3 2" xfId="7425" xr:uid="{00000000-0005-0000-0000-0000151A0000}"/>
    <cellStyle name="Currency 3 2 2 4" xfId="7426" xr:uid="{00000000-0005-0000-0000-0000161A0000}"/>
    <cellStyle name="Currency 3 2 2 5" xfId="7427" xr:uid="{00000000-0005-0000-0000-0000171A0000}"/>
    <cellStyle name="Currency 3 2 2 6" xfId="7428" xr:uid="{00000000-0005-0000-0000-0000181A0000}"/>
    <cellStyle name="Currency 3 2 3" xfId="7429" xr:uid="{00000000-0005-0000-0000-0000191A0000}"/>
    <cellStyle name="Currency 3 2 3 2" xfId="7430" xr:uid="{00000000-0005-0000-0000-00001A1A0000}"/>
    <cellStyle name="Currency 3 2 3 3" xfId="7431" xr:uid="{00000000-0005-0000-0000-00001B1A0000}"/>
    <cellStyle name="Currency 3 2 3 4" xfId="7432" xr:uid="{00000000-0005-0000-0000-00001C1A0000}"/>
    <cellStyle name="Currency 3 2 4" xfId="7433" xr:uid="{00000000-0005-0000-0000-00001D1A0000}"/>
    <cellStyle name="Currency 3 2 5" xfId="7434" xr:uid="{00000000-0005-0000-0000-00001E1A0000}"/>
    <cellStyle name="Currency 3 3" xfId="1362" xr:uid="{00000000-0005-0000-0000-00001F1A0000}"/>
    <cellStyle name="Currency 3 3 2" xfId="7435" xr:uid="{00000000-0005-0000-0000-0000201A0000}"/>
    <cellStyle name="Currency 3 3 2 2" xfId="7436" xr:uid="{00000000-0005-0000-0000-0000211A0000}"/>
    <cellStyle name="Currency 3 3 3" xfId="7437" xr:uid="{00000000-0005-0000-0000-0000221A0000}"/>
    <cellStyle name="Currency 3 3 3 2" xfId="7438" xr:uid="{00000000-0005-0000-0000-0000231A0000}"/>
    <cellStyle name="Currency 3 3 4" xfId="7439" xr:uid="{00000000-0005-0000-0000-0000241A0000}"/>
    <cellStyle name="Currency 3 3 5" xfId="7440" xr:uid="{00000000-0005-0000-0000-0000251A0000}"/>
    <cellStyle name="Currency 3 4" xfId="1363" xr:uid="{00000000-0005-0000-0000-0000261A0000}"/>
    <cellStyle name="Currency 3 4 2" xfId="7441" xr:uid="{00000000-0005-0000-0000-0000271A0000}"/>
    <cellStyle name="Currency 3 4 3" xfId="7442" xr:uid="{00000000-0005-0000-0000-0000281A0000}"/>
    <cellStyle name="Currency 3 4 3 2" xfId="7443" xr:uid="{00000000-0005-0000-0000-0000291A0000}"/>
    <cellStyle name="Currency 3 4 4" xfId="7444" xr:uid="{00000000-0005-0000-0000-00002A1A0000}"/>
    <cellStyle name="Currency 3 4 5" xfId="7445" xr:uid="{00000000-0005-0000-0000-00002B1A0000}"/>
    <cellStyle name="Currency 3 5" xfId="1364" xr:uid="{00000000-0005-0000-0000-00002C1A0000}"/>
    <cellStyle name="Currency 3 6" xfId="7446" xr:uid="{00000000-0005-0000-0000-00002D1A0000}"/>
    <cellStyle name="Currency 30" xfId="7447" xr:uid="{00000000-0005-0000-0000-00002E1A0000}"/>
    <cellStyle name="Currency 30 2" xfId="7448" xr:uid="{00000000-0005-0000-0000-00002F1A0000}"/>
    <cellStyle name="Currency 30 2 2" xfId="7449" xr:uid="{00000000-0005-0000-0000-0000301A0000}"/>
    <cellStyle name="Currency 30 3" xfId="7450" xr:uid="{00000000-0005-0000-0000-0000311A0000}"/>
    <cellStyle name="Currency 30 3 2" xfId="7451" xr:uid="{00000000-0005-0000-0000-0000321A0000}"/>
    <cellStyle name="Currency 30 4" xfId="7452" xr:uid="{00000000-0005-0000-0000-0000331A0000}"/>
    <cellStyle name="Currency 30 5" xfId="7453" xr:uid="{00000000-0005-0000-0000-0000341A0000}"/>
    <cellStyle name="Currency 31" xfId="7454" xr:uid="{00000000-0005-0000-0000-0000351A0000}"/>
    <cellStyle name="Currency 31 2" xfId="7455" xr:uid="{00000000-0005-0000-0000-0000361A0000}"/>
    <cellStyle name="Currency 31 2 2" xfId="7456" xr:uid="{00000000-0005-0000-0000-0000371A0000}"/>
    <cellStyle name="Currency 31 3" xfId="7457" xr:uid="{00000000-0005-0000-0000-0000381A0000}"/>
    <cellStyle name="Currency 31 3 2" xfId="7458" xr:uid="{00000000-0005-0000-0000-0000391A0000}"/>
    <cellStyle name="Currency 31 4" xfId="7459" xr:uid="{00000000-0005-0000-0000-00003A1A0000}"/>
    <cellStyle name="Currency 31 5" xfId="7460" xr:uid="{00000000-0005-0000-0000-00003B1A0000}"/>
    <cellStyle name="Currency 32" xfId="7461" xr:uid="{00000000-0005-0000-0000-00003C1A0000}"/>
    <cellStyle name="Currency 32 2" xfId="7462" xr:uid="{00000000-0005-0000-0000-00003D1A0000}"/>
    <cellStyle name="Currency 32 2 2" xfId="7463" xr:uid="{00000000-0005-0000-0000-00003E1A0000}"/>
    <cellStyle name="Currency 32 3" xfId="7464" xr:uid="{00000000-0005-0000-0000-00003F1A0000}"/>
    <cellStyle name="Currency 32 3 2" xfId="7465" xr:uid="{00000000-0005-0000-0000-0000401A0000}"/>
    <cellStyle name="Currency 32 4" xfId="7466" xr:uid="{00000000-0005-0000-0000-0000411A0000}"/>
    <cellStyle name="Currency 32 5" xfId="7467" xr:uid="{00000000-0005-0000-0000-0000421A0000}"/>
    <cellStyle name="Currency 33" xfId="7468" xr:uid="{00000000-0005-0000-0000-0000431A0000}"/>
    <cellStyle name="Currency 34" xfId="7469" xr:uid="{00000000-0005-0000-0000-0000441A0000}"/>
    <cellStyle name="Currency 35" xfId="7470" xr:uid="{00000000-0005-0000-0000-0000451A0000}"/>
    <cellStyle name="Currency 36" xfId="7471" xr:uid="{00000000-0005-0000-0000-0000461A0000}"/>
    <cellStyle name="Currency 37" xfId="7472" xr:uid="{00000000-0005-0000-0000-0000471A0000}"/>
    <cellStyle name="Currency 38" xfId="7473" xr:uid="{00000000-0005-0000-0000-0000481A0000}"/>
    <cellStyle name="Currency 39" xfId="7474" xr:uid="{00000000-0005-0000-0000-0000491A0000}"/>
    <cellStyle name="Currency 4" xfId="1365" xr:uid="{00000000-0005-0000-0000-00004A1A0000}"/>
    <cellStyle name="Currency 4 2" xfId="7475" xr:uid="{00000000-0005-0000-0000-00004B1A0000}"/>
    <cellStyle name="Currency 4 2 2" xfId="7476" xr:uid="{00000000-0005-0000-0000-00004C1A0000}"/>
    <cellStyle name="Currency 4 2 2 2" xfId="7477" xr:uid="{00000000-0005-0000-0000-00004D1A0000}"/>
    <cellStyle name="Currency 4 2 2 2 2" xfId="7478" xr:uid="{00000000-0005-0000-0000-00004E1A0000}"/>
    <cellStyle name="Currency 4 2 2 3" xfId="7479" xr:uid="{00000000-0005-0000-0000-00004F1A0000}"/>
    <cellStyle name="Currency 4 2 2 4" xfId="7480" xr:uid="{00000000-0005-0000-0000-0000501A0000}"/>
    <cellStyle name="Currency 4 2 3" xfId="7481" xr:uid="{00000000-0005-0000-0000-0000511A0000}"/>
    <cellStyle name="Currency 4 2 3 2" xfId="7482" xr:uid="{00000000-0005-0000-0000-0000521A0000}"/>
    <cellStyle name="Currency 4 2 3 2 2" xfId="7483" xr:uid="{00000000-0005-0000-0000-0000531A0000}"/>
    <cellStyle name="Currency 4 2 3 3" xfId="7484" xr:uid="{00000000-0005-0000-0000-0000541A0000}"/>
    <cellStyle name="Currency 4 2 3 4" xfId="7485" xr:uid="{00000000-0005-0000-0000-0000551A0000}"/>
    <cellStyle name="Currency 4 2 4" xfId="7486" xr:uid="{00000000-0005-0000-0000-0000561A0000}"/>
    <cellStyle name="Currency 4 2 4 2" xfId="7487" xr:uid="{00000000-0005-0000-0000-0000571A0000}"/>
    <cellStyle name="Currency 4 2 4 3" xfId="7488" xr:uid="{00000000-0005-0000-0000-0000581A0000}"/>
    <cellStyle name="Currency 4 2 4 4" xfId="7489" xr:uid="{00000000-0005-0000-0000-0000591A0000}"/>
    <cellStyle name="Currency 4 2 5" xfId="7490" xr:uid="{00000000-0005-0000-0000-00005A1A0000}"/>
    <cellStyle name="Currency 4 2 6" xfId="7491" xr:uid="{00000000-0005-0000-0000-00005B1A0000}"/>
    <cellStyle name="Currency 4 3" xfId="7492" xr:uid="{00000000-0005-0000-0000-00005C1A0000}"/>
    <cellStyle name="Currency 4 3 2" xfId="7493" xr:uid="{00000000-0005-0000-0000-00005D1A0000}"/>
    <cellStyle name="Currency 4 3 2 2" xfId="7494" xr:uid="{00000000-0005-0000-0000-00005E1A0000}"/>
    <cellStyle name="Currency 4 3 3" xfId="7495" xr:uid="{00000000-0005-0000-0000-00005F1A0000}"/>
    <cellStyle name="Currency 4 3 4" xfId="7496" xr:uid="{00000000-0005-0000-0000-0000601A0000}"/>
    <cellStyle name="Currency 4 3 5" xfId="7497" xr:uid="{00000000-0005-0000-0000-0000611A0000}"/>
    <cellStyle name="Currency 4 4" xfId="7498" xr:uid="{00000000-0005-0000-0000-0000621A0000}"/>
    <cellStyle name="Currency 4 4 2" xfId="7499" xr:uid="{00000000-0005-0000-0000-0000631A0000}"/>
    <cellStyle name="Currency 4 4 2 2" xfId="7500" xr:uid="{00000000-0005-0000-0000-0000641A0000}"/>
    <cellStyle name="Currency 4 4 3" xfId="7501" xr:uid="{00000000-0005-0000-0000-0000651A0000}"/>
    <cellStyle name="Currency 4 4 4" xfId="7502" xr:uid="{00000000-0005-0000-0000-0000661A0000}"/>
    <cellStyle name="Currency 4 5" xfId="7503" xr:uid="{00000000-0005-0000-0000-0000671A0000}"/>
    <cellStyle name="Currency 40" xfId="7504" xr:uid="{00000000-0005-0000-0000-0000681A0000}"/>
    <cellStyle name="Currency 41" xfId="7505" xr:uid="{00000000-0005-0000-0000-0000691A0000}"/>
    <cellStyle name="Currency 42" xfId="7506" xr:uid="{00000000-0005-0000-0000-00006A1A0000}"/>
    <cellStyle name="Currency 43" xfId="7507" xr:uid="{00000000-0005-0000-0000-00006B1A0000}"/>
    <cellStyle name="Currency 44" xfId="7508" xr:uid="{00000000-0005-0000-0000-00006C1A0000}"/>
    <cellStyle name="Currency 45" xfId="7509" xr:uid="{00000000-0005-0000-0000-00006D1A0000}"/>
    <cellStyle name="Currency 46" xfId="7510" xr:uid="{00000000-0005-0000-0000-00006E1A0000}"/>
    <cellStyle name="Currency 47" xfId="7511" xr:uid="{00000000-0005-0000-0000-00006F1A0000}"/>
    <cellStyle name="Currency 48" xfId="7512" xr:uid="{00000000-0005-0000-0000-0000701A0000}"/>
    <cellStyle name="Currency 49" xfId="7513" xr:uid="{00000000-0005-0000-0000-0000711A0000}"/>
    <cellStyle name="Currency 5" xfId="2111" xr:uid="{00000000-0005-0000-0000-0000721A0000}"/>
    <cellStyle name="Currency 5 2" xfId="7514" xr:uid="{00000000-0005-0000-0000-0000731A0000}"/>
    <cellStyle name="Currency 5 2 2" xfId="7515" xr:uid="{00000000-0005-0000-0000-0000741A0000}"/>
    <cellStyle name="Currency 5 2 2 2" xfId="7516" xr:uid="{00000000-0005-0000-0000-0000751A0000}"/>
    <cellStyle name="Currency 5 2 2 3" xfId="7517" xr:uid="{00000000-0005-0000-0000-0000761A0000}"/>
    <cellStyle name="Currency 5 2 2 4" xfId="7518" xr:uid="{00000000-0005-0000-0000-0000771A0000}"/>
    <cellStyle name="Currency 5 2 3" xfId="7519" xr:uid="{00000000-0005-0000-0000-0000781A0000}"/>
    <cellStyle name="Currency 5 2 3 2" xfId="7520" xr:uid="{00000000-0005-0000-0000-0000791A0000}"/>
    <cellStyle name="Currency 5 2 4" xfId="7521" xr:uid="{00000000-0005-0000-0000-00007A1A0000}"/>
    <cellStyle name="Currency 5 2 5" xfId="7522" xr:uid="{00000000-0005-0000-0000-00007B1A0000}"/>
    <cellStyle name="Currency 5 2 6" xfId="7523" xr:uid="{00000000-0005-0000-0000-00007C1A0000}"/>
    <cellStyle name="Currency 5 2 7" xfId="7524" xr:uid="{00000000-0005-0000-0000-00007D1A0000}"/>
    <cellStyle name="Currency 5 3" xfId="7525" xr:uid="{00000000-0005-0000-0000-00007E1A0000}"/>
    <cellStyle name="Currency 5 3 2" xfId="7526" xr:uid="{00000000-0005-0000-0000-00007F1A0000}"/>
    <cellStyle name="Currency 5 3 3" xfId="7527" xr:uid="{00000000-0005-0000-0000-0000801A0000}"/>
    <cellStyle name="Currency 5 3 4" xfId="7528" xr:uid="{00000000-0005-0000-0000-0000811A0000}"/>
    <cellStyle name="Currency 5 4" xfId="7529" xr:uid="{00000000-0005-0000-0000-0000821A0000}"/>
    <cellStyle name="Currency 5 4 2" xfId="7530" xr:uid="{00000000-0005-0000-0000-0000831A0000}"/>
    <cellStyle name="Currency 5 5" xfId="7531" xr:uid="{00000000-0005-0000-0000-0000841A0000}"/>
    <cellStyle name="Currency 5 6" xfId="7532" xr:uid="{00000000-0005-0000-0000-0000851A0000}"/>
    <cellStyle name="Currency 5 7" xfId="7533" xr:uid="{00000000-0005-0000-0000-0000861A0000}"/>
    <cellStyle name="Currency 5 8" xfId="7534" xr:uid="{00000000-0005-0000-0000-0000871A0000}"/>
    <cellStyle name="Currency 50" xfId="7535" xr:uid="{00000000-0005-0000-0000-0000881A0000}"/>
    <cellStyle name="Currency 51" xfId="7536" xr:uid="{00000000-0005-0000-0000-0000891A0000}"/>
    <cellStyle name="Currency 52" xfId="7537" xr:uid="{00000000-0005-0000-0000-00008A1A0000}"/>
    <cellStyle name="Currency 53" xfId="7538" xr:uid="{00000000-0005-0000-0000-00008B1A0000}"/>
    <cellStyle name="Currency 54" xfId="7539" xr:uid="{00000000-0005-0000-0000-00008C1A0000}"/>
    <cellStyle name="Currency 55" xfId="7540" xr:uid="{00000000-0005-0000-0000-00008D1A0000}"/>
    <cellStyle name="Currency 56" xfId="7541" xr:uid="{00000000-0005-0000-0000-00008E1A0000}"/>
    <cellStyle name="Currency 56 2" xfId="7542" xr:uid="{00000000-0005-0000-0000-00008F1A0000}"/>
    <cellStyle name="Currency 57" xfId="7543" xr:uid="{00000000-0005-0000-0000-0000901A0000}"/>
    <cellStyle name="Currency 57 2" xfId="7544" xr:uid="{00000000-0005-0000-0000-0000911A0000}"/>
    <cellStyle name="Currency 58" xfId="7545" xr:uid="{00000000-0005-0000-0000-0000921A0000}"/>
    <cellStyle name="Currency 59" xfId="7546" xr:uid="{00000000-0005-0000-0000-0000931A0000}"/>
    <cellStyle name="Currency 6" xfId="7547" xr:uid="{00000000-0005-0000-0000-0000941A0000}"/>
    <cellStyle name="Currency 6 2" xfId="7548" xr:uid="{00000000-0005-0000-0000-0000951A0000}"/>
    <cellStyle name="Currency 6 2 2" xfId="7549" xr:uid="{00000000-0005-0000-0000-0000961A0000}"/>
    <cellStyle name="Currency 6 2 2 2" xfId="7550" xr:uid="{00000000-0005-0000-0000-0000971A0000}"/>
    <cellStyle name="Currency 6 2 2 2 2" xfId="7551" xr:uid="{00000000-0005-0000-0000-0000981A0000}"/>
    <cellStyle name="Currency 6 2 2 2 3" xfId="7552" xr:uid="{00000000-0005-0000-0000-0000991A0000}"/>
    <cellStyle name="Currency 6 2 2 3" xfId="7553" xr:uid="{00000000-0005-0000-0000-00009A1A0000}"/>
    <cellStyle name="Currency 6 2 2 3 2" xfId="7554" xr:uid="{00000000-0005-0000-0000-00009B1A0000}"/>
    <cellStyle name="Currency 6 2 2 4" xfId="7555" xr:uid="{00000000-0005-0000-0000-00009C1A0000}"/>
    <cellStyle name="Currency 6 2 2 5" xfId="7556" xr:uid="{00000000-0005-0000-0000-00009D1A0000}"/>
    <cellStyle name="Currency 6 2 2 6" xfId="7557" xr:uid="{00000000-0005-0000-0000-00009E1A0000}"/>
    <cellStyle name="Currency 6 2 3" xfId="7558" xr:uid="{00000000-0005-0000-0000-00009F1A0000}"/>
    <cellStyle name="Currency 6 2 3 2" xfId="7559" xr:uid="{00000000-0005-0000-0000-0000A01A0000}"/>
    <cellStyle name="Currency 6 2 3 3" xfId="7560" xr:uid="{00000000-0005-0000-0000-0000A11A0000}"/>
    <cellStyle name="Currency 6 2 4" xfId="7561" xr:uid="{00000000-0005-0000-0000-0000A21A0000}"/>
    <cellStyle name="Currency 6 2 4 2" xfId="7562" xr:uid="{00000000-0005-0000-0000-0000A31A0000}"/>
    <cellStyle name="Currency 6 2 5" xfId="7563" xr:uid="{00000000-0005-0000-0000-0000A41A0000}"/>
    <cellStyle name="Currency 6 3" xfId="7564" xr:uid="{00000000-0005-0000-0000-0000A51A0000}"/>
    <cellStyle name="Currency 6 3 2" xfId="7565" xr:uid="{00000000-0005-0000-0000-0000A61A0000}"/>
    <cellStyle name="Currency 6 3 2 2" xfId="7566" xr:uid="{00000000-0005-0000-0000-0000A71A0000}"/>
    <cellStyle name="Currency 6 3 2 2 2" xfId="7567" xr:uid="{00000000-0005-0000-0000-0000A81A0000}"/>
    <cellStyle name="Currency 6 3 2 3" xfId="7568" xr:uid="{00000000-0005-0000-0000-0000A91A0000}"/>
    <cellStyle name="Currency 6 3 2 4" xfId="7569" xr:uid="{00000000-0005-0000-0000-0000AA1A0000}"/>
    <cellStyle name="Currency 6 3 2 5" xfId="7570" xr:uid="{00000000-0005-0000-0000-0000AB1A0000}"/>
    <cellStyle name="Currency 6 3 3" xfId="7571" xr:uid="{00000000-0005-0000-0000-0000AC1A0000}"/>
    <cellStyle name="Currency 6 3 3 2" xfId="7572" xr:uid="{00000000-0005-0000-0000-0000AD1A0000}"/>
    <cellStyle name="Currency 6 3 4" xfId="7573" xr:uid="{00000000-0005-0000-0000-0000AE1A0000}"/>
    <cellStyle name="Currency 6 3 5" xfId="7574" xr:uid="{00000000-0005-0000-0000-0000AF1A0000}"/>
    <cellStyle name="Currency 6 3 6" xfId="7575" xr:uid="{00000000-0005-0000-0000-0000B01A0000}"/>
    <cellStyle name="Currency 6 3 7" xfId="7576" xr:uid="{00000000-0005-0000-0000-0000B11A0000}"/>
    <cellStyle name="Currency 6 4" xfId="7577" xr:uid="{00000000-0005-0000-0000-0000B21A0000}"/>
    <cellStyle name="Currency 6 4 2" xfId="7578" xr:uid="{00000000-0005-0000-0000-0000B31A0000}"/>
    <cellStyle name="Currency 6 4 2 2" xfId="7579" xr:uid="{00000000-0005-0000-0000-0000B41A0000}"/>
    <cellStyle name="Currency 6 4 3" xfId="7580" xr:uid="{00000000-0005-0000-0000-0000B51A0000}"/>
    <cellStyle name="Currency 6 4 4" xfId="7581" xr:uid="{00000000-0005-0000-0000-0000B61A0000}"/>
    <cellStyle name="Currency 6 4 5" xfId="7582" xr:uid="{00000000-0005-0000-0000-0000B71A0000}"/>
    <cellStyle name="Currency 6 5" xfId="7583" xr:uid="{00000000-0005-0000-0000-0000B81A0000}"/>
    <cellStyle name="Currency 6 5 2" xfId="7584" xr:uid="{00000000-0005-0000-0000-0000B91A0000}"/>
    <cellStyle name="Currency 6 5 2 2" xfId="7585" xr:uid="{00000000-0005-0000-0000-0000BA1A0000}"/>
    <cellStyle name="Currency 6 5 3" xfId="7586" xr:uid="{00000000-0005-0000-0000-0000BB1A0000}"/>
    <cellStyle name="Currency 6 5 4" xfId="7587" xr:uid="{00000000-0005-0000-0000-0000BC1A0000}"/>
    <cellStyle name="Currency 6 5 5" xfId="7588" xr:uid="{00000000-0005-0000-0000-0000BD1A0000}"/>
    <cellStyle name="Currency 6 6" xfId="7589" xr:uid="{00000000-0005-0000-0000-0000BE1A0000}"/>
    <cellStyle name="Currency 6 6 2" xfId="7590" xr:uid="{00000000-0005-0000-0000-0000BF1A0000}"/>
    <cellStyle name="Currency 6 6 2 2" xfId="7591" xr:uid="{00000000-0005-0000-0000-0000C01A0000}"/>
    <cellStyle name="Currency 6 6 3" xfId="7592" xr:uid="{00000000-0005-0000-0000-0000C11A0000}"/>
    <cellStyle name="Currency 6 6 4" xfId="7593" xr:uid="{00000000-0005-0000-0000-0000C21A0000}"/>
    <cellStyle name="Currency 6 6 5" xfId="7594" xr:uid="{00000000-0005-0000-0000-0000C31A0000}"/>
    <cellStyle name="Currency 6 7" xfId="7595" xr:uid="{00000000-0005-0000-0000-0000C41A0000}"/>
    <cellStyle name="Currency 60" xfId="7596" xr:uid="{00000000-0005-0000-0000-0000C51A0000}"/>
    <cellStyle name="Currency 61" xfId="7597" xr:uid="{00000000-0005-0000-0000-0000C61A0000}"/>
    <cellStyle name="Currency 62" xfId="7598" xr:uid="{00000000-0005-0000-0000-0000C71A0000}"/>
    <cellStyle name="Currency 62 2" xfId="7599" xr:uid="{00000000-0005-0000-0000-0000C81A0000}"/>
    <cellStyle name="Currency 63" xfId="7600" xr:uid="{00000000-0005-0000-0000-0000C91A0000}"/>
    <cellStyle name="Currency 64" xfId="7601" xr:uid="{00000000-0005-0000-0000-0000CA1A0000}"/>
    <cellStyle name="Currency 65" xfId="7602" xr:uid="{00000000-0005-0000-0000-0000CB1A0000}"/>
    <cellStyle name="Currency 66" xfId="7603" xr:uid="{00000000-0005-0000-0000-0000CC1A0000}"/>
    <cellStyle name="Currency 67" xfId="7604" xr:uid="{00000000-0005-0000-0000-0000CD1A0000}"/>
    <cellStyle name="Currency 68" xfId="7605" xr:uid="{00000000-0005-0000-0000-0000CE1A0000}"/>
    <cellStyle name="Currency 69" xfId="7606" xr:uid="{00000000-0005-0000-0000-0000CF1A0000}"/>
    <cellStyle name="Currency 7" xfId="7607" xr:uid="{00000000-0005-0000-0000-0000D01A0000}"/>
    <cellStyle name="Currency 7 2" xfId="7608" xr:uid="{00000000-0005-0000-0000-0000D11A0000}"/>
    <cellStyle name="Currency 7 2 2" xfId="7609" xr:uid="{00000000-0005-0000-0000-0000D21A0000}"/>
    <cellStyle name="Currency 7 2 2 2" xfId="7610" xr:uid="{00000000-0005-0000-0000-0000D31A0000}"/>
    <cellStyle name="Currency 7 2 3" xfId="7611" xr:uid="{00000000-0005-0000-0000-0000D41A0000}"/>
    <cellStyle name="Currency 7 2 4" xfId="7612" xr:uid="{00000000-0005-0000-0000-0000D51A0000}"/>
    <cellStyle name="Currency 7 3" xfId="7613" xr:uid="{00000000-0005-0000-0000-0000D61A0000}"/>
    <cellStyle name="Currency 7 3 2" xfId="7614" xr:uid="{00000000-0005-0000-0000-0000D71A0000}"/>
    <cellStyle name="Currency 7 3 3" xfId="7615" xr:uid="{00000000-0005-0000-0000-0000D81A0000}"/>
    <cellStyle name="Currency 7 3 4" xfId="7616" xr:uid="{00000000-0005-0000-0000-0000D91A0000}"/>
    <cellStyle name="Currency 7 4" xfId="7617" xr:uid="{00000000-0005-0000-0000-0000DA1A0000}"/>
    <cellStyle name="Currency 7 4 2" xfId="7618" xr:uid="{00000000-0005-0000-0000-0000DB1A0000}"/>
    <cellStyle name="Currency 7 5" xfId="7619" xr:uid="{00000000-0005-0000-0000-0000DC1A0000}"/>
    <cellStyle name="Currency 7 6" xfId="7620" xr:uid="{00000000-0005-0000-0000-0000DD1A0000}"/>
    <cellStyle name="Currency 7 7" xfId="7621" xr:uid="{00000000-0005-0000-0000-0000DE1A0000}"/>
    <cellStyle name="Currency 7 8" xfId="7622" xr:uid="{00000000-0005-0000-0000-0000DF1A0000}"/>
    <cellStyle name="Currency 70" xfId="7623" xr:uid="{00000000-0005-0000-0000-0000E01A0000}"/>
    <cellStyle name="Currency 71" xfId="7624" xr:uid="{00000000-0005-0000-0000-0000E11A0000}"/>
    <cellStyle name="Currency 72" xfId="7625" xr:uid="{00000000-0005-0000-0000-0000E21A0000}"/>
    <cellStyle name="Currency 73" xfId="7626" xr:uid="{00000000-0005-0000-0000-0000E31A0000}"/>
    <cellStyle name="Currency 74" xfId="7627" xr:uid="{00000000-0005-0000-0000-0000E41A0000}"/>
    <cellStyle name="Currency 75" xfId="7628" xr:uid="{00000000-0005-0000-0000-0000E51A0000}"/>
    <cellStyle name="Currency 76" xfId="7629" xr:uid="{00000000-0005-0000-0000-0000E61A0000}"/>
    <cellStyle name="Currency 77" xfId="7630" xr:uid="{00000000-0005-0000-0000-0000E71A0000}"/>
    <cellStyle name="Currency 78" xfId="7631" xr:uid="{00000000-0005-0000-0000-0000E81A0000}"/>
    <cellStyle name="Currency 79" xfId="7632" xr:uid="{00000000-0005-0000-0000-0000E91A0000}"/>
    <cellStyle name="Currency 8" xfId="7633" xr:uid="{00000000-0005-0000-0000-0000EA1A0000}"/>
    <cellStyle name="Currency 8 2" xfId="7634" xr:uid="{00000000-0005-0000-0000-0000EB1A0000}"/>
    <cellStyle name="Currency 8 2 2" xfId="7635" xr:uid="{00000000-0005-0000-0000-0000EC1A0000}"/>
    <cellStyle name="Currency 8 2 3" xfId="7636" xr:uid="{00000000-0005-0000-0000-0000ED1A0000}"/>
    <cellStyle name="Currency 8 2 3 2" xfId="7637" xr:uid="{00000000-0005-0000-0000-0000EE1A0000}"/>
    <cellStyle name="Currency 8 2 4" xfId="7638" xr:uid="{00000000-0005-0000-0000-0000EF1A0000}"/>
    <cellStyle name="Currency 8 2 5" xfId="7639" xr:uid="{00000000-0005-0000-0000-0000F01A0000}"/>
    <cellStyle name="Currency 8 3" xfId="7640" xr:uid="{00000000-0005-0000-0000-0000F11A0000}"/>
    <cellStyle name="Currency 8 3 2" xfId="7641" xr:uid="{00000000-0005-0000-0000-0000F21A0000}"/>
    <cellStyle name="Currency 8 3 3" xfId="7642" xr:uid="{00000000-0005-0000-0000-0000F31A0000}"/>
    <cellStyle name="Currency 8 4" xfId="7643" xr:uid="{00000000-0005-0000-0000-0000F41A0000}"/>
    <cellStyle name="Currency 8 5" xfId="7644" xr:uid="{00000000-0005-0000-0000-0000F51A0000}"/>
    <cellStyle name="Currency 8 6" xfId="7645" xr:uid="{00000000-0005-0000-0000-0000F61A0000}"/>
    <cellStyle name="Currency 8 7" xfId="7646" xr:uid="{00000000-0005-0000-0000-0000F71A0000}"/>
    <cellStyle name="Currency 80" xfId="7647" xr:uid="{00000000-0005-0000-0000-0000F81A0000}"/>
    <cellStyle name="Currency 81" xfId="7648" xr:uid="{00000000-0005-0000-0000-0000F91A0000}"/>
    <cellStyle name="Currency 82" xfId="7649" xr:uid="{00000000-0005-0000-0000-0000FA1A0000}"/>
    <cellStyle name="Currency 83" xfId="7650" xr:uid="{00000000-0005-0000-0000-0000FB1A0000}"/>
    <cellStyle name="Currency 84" xfId="7651" xr:uid="{00000000-0005-0000-0000-0000FC1A0000}"/>
    <cellStyle name="Currency 85" xfId="7652" xr:uid="{00000000-0005-0000-0000-0000FD1A0000}"/>
    <cellStyle name="Currency 86" xfId="7653" xr:uid="{00000000-0005-0000-0000-0000FE1A0000}"/>
    <cellStyle name="Currency 87" xfId="7654" xr:uid="{00000000-0005-0000-0000-0000FF1A0000}"/>
    <cellStyle name="Currency 88" xfId="7655" xr:uid="{00000000-0005-0000-0000-0000001B0000}"/>
    <cellStyle name="Currency 89" xfId="7656" xr:uid="{00000000-0005-0000-0000-0000011B0000}"/>
    <cellStyle name="Currency 9" xfId="7657" xr:uid="{00000000-0005-0000-0000-0000021B0000}"/>
    <cellStyle name="Currency 9 2" xfId="7658" xr:uid="{00000000-0005-0000-0000-0000031B0000}"/>
    <cellStyle name="Currency 9 2 2" xfId="7659" xr:uid="{00000000-0005-0000-0000-0000041B0000}"/>
    <cellStyle name="Currency 9 2 3" xfId="7660" xr:uid="{00000000-0005-0000-0000-0000051B0000}"/>
    <cellStyle name="Currency 9 3" xfId="7661" xr:uid="{00000000-0005-0000-0000-0000061B0000}"/>
    <cellStyle name="Currency 9 3 2" xfId="7662" xr:uid="{00000000-0005-0000-0000-0000071B0000}"/>
    <cellStyle name="Currency 9 4" xfId="7663" xr:uid="{00000000-0005-0000-0000-0000081B0000}"/>
    <cellStyle name="Currency 9 5" xfId="7664" xr:uid="{00000000-0005-0000-0000-0000091B0000}"/>
    <cellStyle name="Currency 9 6" xfId="7665" xr:uid="{00000000-0005-0000-0000-00000A1B0000}"/>
    <cellStyle name="Currency 90" xfId="7666" xr:uid="{00000000-0005-0000-0000-00000B1B0000}"/>
    <cellStyle name="Currency 91" xfId="7667" xr:uid="{00000000-0005-0000-0000-00000C1B0000}"/>
    <cellStyle name="Currency 92" xfId="7668" xr:uid="{00000000-0005-0000-0000-00000D1B0000}"/>
    <cellStyle name="Currency 93" xfId="7669" xr:uid="{00000000-0005-0000-0000-00000E1B0000}"/>
    <cellStyle name="Currency 94" xfId="7670" xr:uid="{00000000-0005-0000-0000-00000F1B0000}"/>
    <cellStyle name="Currency 95" xfId="7671" xr:uid="{00000000-0005-0000-0000-0000101B0000}"/>
    <cellStyle name="Currency 96" xfId="7672" xr:uid="{00000000-0005-0000-0000-0000111B0000}"/>
    <cellStyle name="Currency 97" xfId="7673" xr:uid="{00000000-0005-0000-0000-0000121B0000}"/>
    <cellStyle name="Currency 98" xfId="7674" xr:uid="{00000000-0005-0000-0000-0000131B0000}"/>
    <cellStyle name="Currency 99" xfId="7675" xr:uid="{00000000-0005-0000-0000-0000141B0000}"/>
    <cellStyle name="Currency0" xfId="1366" xr:uid="{00000000-0005-0000-0000-0000151B0000}"/>
    <cellStyle name="Currency0 2" xfId="7676" xr:uid="{00000000-0005-0000-0000-0000161B0000}"/>
    <cellStyle name="Currency0 2 2" xfId="7677" xr:uid="{00000000-0005-0000-0000-0000171B0000}"/>
    <cellStyle name="Currency0 2 3" xfId="7678" xr:uid="{00000000-0005-0000-0000-0000181B0000}"/>
    <cellStyle name="Currency0 3" xfId="7679" xr:uid="{00000000-0005-0000-0000-0000191B0000}"/>
    <cellStyle name="Currency0 3 2" xfId="7680" xr:uid="{00000000-0005-0000-0000-00001A1B0000}"/>
    <cellStyle name="Currency0 3 3" xfId="7681" xr:uid="{00000000-0005-0000-0000-00001B1B0000}"/>
    <cellStyle name="Custom - Style1" xfId="7682" xr:uid="{00000000-0005-0000-0000-00001C1B0000}"/>
    <cellStyle name="Data   - Style2" xfId="7683" xr:uid="{00000000-0005-0000-0000-00001D1B0000}"/>
    <cellStyle name="Date" xfId="1367" xr:uid="{00000000-0005-0000-0000-00001E1B0000}"/>
    <cellStyle name="Date 2" xfId="7684" xr:uid="{00000000-0005-0000-0000-00001F1B0000}"/>
    <cellStyle name="Date 2 2" xfId="7685" xr:uid="{00000000-0005-0000-0000-0000201B0000}"/>
    <cellStyle name="Date 2 3" xfId="7686" xr:uid="{00000000-0005-0000-0000-0000211B0000}"/>
    <cellStyle name="Date 3" xfId="7687" xr:uid="{00000000-0005-0000-0000-0000221B0000}"/>
    <cellStyle name="Date 3 2" xfId="7688" xr:uid="{00000000-0005-0000-0000-0000231B0000}"/>
    <cellStyle name="Date 3 3" xfId="7689" xr:uid="{00000000-0005-0000-0000-0000241B0000}"/>
    <cellStyle name="Eingabe" xfId="7690" xr:uid="{00000000-0005-0000-0000-0000251B0000}"/>
    <cellStyle name="Eingabe 2" xfId="7691" xr:uid="{00000000-0005-0000-0000-0000261B0000}"/>
    <cellStyle name="Euro" xfId="7692" xr:uid="{00000000-0005-0000-0000-0000271B0000}"/>
    <cellStyle name="Euro 2" xfId="7693" xr:uid="{00000000-0005-0000-0000-0000281B0000}"/>
    <cellStyle name="Euro 2 2" xfId="7694" xr:uid="{00000000-0005-0000-0000-0000291B0000}"/>
    <cellStyle name="Euro 2 2 2" xfId="7695" xr:uid="{00000000-0005-0000-0000-00002A1B0000}"/>
    <cellStyle name="Euro 2 3" xfId="7696" xr:uid="{00000000-0005-0000-0000-00002B1B0000}"/>
    <cellStyle name="Euro 3" xfId="7697" xr:uid="{00000000-0005-0000-0000-00002C1B0000}"/>
    <cellStyle name="Euro 3 2" xfId="7698" xr:uid="{00000000-0005-0000-0000-00002D1B0000}"/>
    <cellStyle name="Euro 3 3" xfId="7699" xr:uid="{00000000-0005-0000-0000-00002E1B0000}"/>
    <cellStyle name="Explanatory Text 10" xfId="1368" xr:uid="{00000000-0005-0000-0000-00002F1B0000}"/>
    <cellStyle name="Explanatory Text 11" xfId="1369" xr:uid="{00000000-0005-0000-0000-0000301B0000}"/>
    <cellStyle name="Explanatory Text 12" xfId="1370" xr:uid="{00000000-0005-0000-0000-0000311B0000}"/>
    <cellStyle name="Explanatory Text 13" xfId="1371" xr:uid="{00000000-0005-0000-0000-0000321B0000}"/>
    <cellStyle name="Explanatory Text 14" xfId="1372" xr:uid="{00000000-0005-0000-0000-0000331B0000}"/>
    <cellStyle name="Explanatory Text 15" xfId="1373" xr:uid="{00000000-0005-0000-0000-0000341B0000}"/>
    <cellStyle name="Explanatory Text 16" xfId="1374" xr:uid="{00000000-0005-0000-0000-0000351B0000}"/>
    <cellStyle name="Explanatory Text 17" xfId="1375" xr:uid="{00000000-0005-0000-0000-0000361B0000}"/>
    <cellStyle name="Explanatory Text 18" xfId="1376" xr:uid="{00000000-0005-0000-0000-0000371B0000}"/>
    <cellStyle name="Explanatory Text 19" xfId="1377" xr:uid="{00000000-0005-0000-0000-0000381B0000}"/>
    <cellStyle name="Explanatory Text 2" xfId="1378" xr:uid="{00000000-0005-0000-0000-0000391B0000}"/>
    <cellStyle name="Explanatory Text 2 2" xfId="1379" xr:uid="{00000000-0005-0000-0000-00003A1B0000}"/>
    <cellStyle name="Explanatory Text 2 2 2" xfId="1380" xr:uid="{00000000-0005-0000-0000-00003B1B0000}"/>
    <cellStyle name="Explanatory Text 2 2 2 2" xfId="1381" xr:uid="{00000000-0005-0000-0000-00003C1B0000}"/>
    <cellStyle name="Explanatory Text 2 2 2 3" xfId="1382" xr:uid="{00000000-0005-0000-0000-00003D1B0000}"/>
    <cellStyle name="Explanatory Text 2 2 2 4" xfId="1383" xr:uid="{00000000-0005-0000-0000-00003E1B0000}"/>
    <cellStyle name="Explanatory Text 2 2 2 5" xfId="1384" xr:uid="{00000000-0005-0000-0000-00003F1B0000}"/>
    <cellStyle name="Explanatory Text 2 2 3" xfId="1385" xr:uid="{00000000-0005-0000-0000-0000401B0000}"/>
    <cellStyle name="Explanatory Text 2 2 4" xfId="1386" xr:uid="{00000000-0005-0000-0000-0000411B0000}"/>
    <cellStyle name="Explanatory Text 2 2 5" xfId="1387" xr:uid="{00000000-0005-0000-0000-0000421B0000}"/>
    <cellStyle name="Explanatory Text 2 3" xfId="1388" xr:uid="{00000000-0005-0000-0000-0000431B0000}"/>
    <cellStyle name="Explanatory Text 2 4" xfId="1389" xr:uid="{00000000-0005-0000-0000-0000441B0000}"/>
    <cellStyle name="Explanatory Text 2 5" xfId="1390" xr:uid="{00000000-0005-0000-0000-0000451B0000}"/>
    <cellStyle name="Explanatory Text 2 6" xfId="1391" xr:uid="{00000000-0005-0000-0000-0000461B0000}"/>
    <cellStyle name="Explanatory Text 2 7" xfId="1392" xr:uid="{00000000-0005-0000-0000-0000471B0000}"/>
    <cellStyle name="Explanatory Text 2 8" xfId="1393" xr:uid="{00000000-0005-0000-0000-0000481B0000}"/>
    <cellStyle name="Explanatory Text 2 9" xfId="1394" xr:uid="{00000000-0005-0000-0000-0000491B0000}"/>
    <cellStyle name="Explanatory Text 20" xfId="1395" xr:uid="{00000000-0005-0000-0000-00004A1B0000}"/>
    <cellStyle name="Explanatory Text 21" xfId="1396" xr:uid="{00000000-0005-0000-0000-00004B1B0000}"/>
    <cellStyle name="Explanatory Text 22" xfId="1397" xr:uid="{00000000-0005-0000-0000-00004C1B0000}"/>
    <cellStyle name="Explanatory Text 3" xfId="1398" xr:uid="{00000000-0005-0000-0000-00004D1B0000}"/>
    <cellStyle name="Explanatory Text 3 2" xfId="7700" xr:uid="{00000000-0005-0000-0000-00004E1B0000}"/>
    <cellStyle name="Explanatory Text 4" xfId="1399" xr:uid="{00000000-0005-0000-0000-00004F1B0000}"/>
    <cellStyle name="Explanatory Text 5" xfId="1400" xr:uid="{00000000-0005-0000-0000-0000501B0000}"/>
    <cellStyle name="Explanatory Text 6" xfId="1401" xr:uid="{00000000-0005-0000-0000-0000511B0000}"/>
    <cellStyle name="Explanatory Text 7" xfId="1402" xr:uid="{00000000-0005-0000-0000-0000521B0000}"/>
    <cellStyle name="Explanatory Text 8" xfId="1403" xr:uid="{00000000-0005-0000-0000-0000531B0000}"/>
    <cellStyle name="Explanatory Text 9" xfId="1404" xr:uid="{00000000-0005-0000-0000-0000541B0000}"/>
    <cellStyle name="F2" xfId="1405" xr:uid="{00000000-0005-0000-0000-0000551B0000}"/>
    <cellStyle name="F2 2" xfId="1406" xr:uid="{00000000-0005-0000-0000-0000561B0000}"/>
    <cellStyle name="F2 2 2" xfId="7701" xr:uid="{00000000-0005-0000-0000-0000571B0000}"/>
    <cellStyle name="F2 3" xfId="1407" xr:uid="{00000000-0005-0000-0000-0000581B0000}"/>
    <cellStyle name="F2 3 2" xfId="7702" xr:uid="{00000000-0005-0000-0000-0000591B0000}"/>
    <cellStyle name="F2 4" xfId="1408" xr:uid="{00000000-0005-0000-0000-00005A1B0000}"/>
    <cellStyle name="F2 5" xfId="1409" xr:uid="{00000000-0005-0000-0000-00005B1B0000}"/>
    <cellStyle name="F2 6" xfId="1410" xr:uid="{00000000-0005-0000-0000-00005C1B0000}"/>
    <cellStyle name="F2 7" xfId="1411" xr:uid="{00000000-0005-0000-0000-00005D1B0000}"/>
    <cellStyle name="F2 8" xfId="7703" xr:uid="{00000000-0005-0000-0000-00005E1B0000}"/>
    <cellStyle name="F2 9" xfId="7704" xr:uid="{00000000-0005-0000-0000-00005F1B0000}"/>
    <cellStyle name="F2_Regenerated Revenues LGE Gas 2008-04 with Elec Gen-Seelye final version " xfId="7705" xr:uid="{00000000-0005-0000-0000-0000601B0000}"/>
    <cellStyle name="F3" xfId="1412" xr:uid="{00000000-0005-0000-0000-0000611B0000}"/>
    <cellStyle name="F3 2" xfId="1413" xr:uid="{00000000-0005-0000-0000-0000621B0000}"/>
    <cellStyle name="F3 2 2" xfId="7706" xr:uid="{00000000-0005-0000-0000-0000631B0000}"/>
    <cellStyle name="F3 3" xfId="1414" xr:uid="{00000000-0005-0000-0000-0000641B0000}"/>
    <cellStyle name="F3 3 2" xfId="7707" xr:uid="{00000000-0005-0000-0000-0000651B0000}"/>
    <cellStyle name="F3 4" xfId="1415" xr:uid="{00000000-0005-0000-0000-0000661B0000}"/>
    <cellStyle name="F3 5" xfId="1416" xr:uid="{00000000-0005-0000-0000-0000671B0000}"/>
    <cellStyle name="F3 6" xfId="1417" xr:uid="{00000000-0005-0000-0000-0000681B0000}"/>
    <cellStyle name="F3 7" xfId="1418" xr:uid="{00000000-0005-0000-0000-0000691B0000}"/>
    <cellStyle name="F3 8" xfId="7708" xr:uid="{00000000-0005-0000-0000-00006A1B0000}"/>
    <cellStyle name="F3 9" xfId="7709" xr:uid="{00000000-0005-0000-0000-00006B1B0000}"/>
    <cellStyle name="F3_Regenerated Revenues LGE Gas 2008-04 with Elec Gen-Seelye final version " xfId="7710" xr:uid="{00000000-0005-0000-0000-00006C1B0000}"/>
    <cellStyle name="F4" xfId="1419" xr:uid="{00000000-0005-0000-0000-00006D1B0000}"/>
    <cellStyle name="F4 2" xfId="1420" xr:uid="{00000000-0005-0000-0000-00006E1B0000}"/>
    <cellStyle name="F4 2 2" xfId="7711" xr:uid="{00000000-0005-0000-0000-00006F1B0000}"/>
    <cellStyle name="F4 3" xfId="1421" xr:uid="{00000000-0005-0000-0000-0000701B0000}"/>
    <cellStyle name="F4 3 2" xfId="7712" xr:uid="{00000000-0005-0000-0000-0000711B0000}"/>
    <cellStyle name="F4 4" xfId="1422" xr:uid="{00000000-0005-0000-0000-0000721B0000}"/>
    <cellStyle name="F4 5" xfId="1423" xr:uid="{00000000-0005-0000-0000-0000731B0000}"/>
    <cellStyle name="F4 6" xfId="1424" xr:uid="{00000000-0005-0000-0000-0000741B0000}"/>
    <cellStyle name="F4 7" xfId="1425" xr:uid="{00000000-0005-0000-0000-0000751B0000}"/>
    <cellStyle name="F4 8" xfId="7713" xr:uid="{00000000-0005-0000-0000-0000761B0000}"/>
    <cellStyle name="F4 9" xfId="7714" xr:uid="{00000000-0005-0000-0000-0000771B0000}"/>
    <cellStyle name="F4_Regenerated Revenues LGE Gas 2008-04 with Elec Gen-Seelye final version " xfId="7715" xr:uid="{00000000-0005-0000-0000-0000781B0000}"/>
    <cellStyle name="F5" xfId="1426" xr:uid="{00000000-0005-0000-0000-0000791B0000}"/>
    <cellStyle name="F5 2" xfId="1427" xr:uid="{00000000-0005-0000-0000-00007A1B0000}"/>
    <cellStyle name="F5 2 2" xfId="7716" xr:uid="{00000000-0005-0000-0000-00007B1B0000}"/>
    <cellStyle name="F5 3" xfId="1428" xr:uid="{00000000-0005-0000-0000-00007C1B0000}"/>
    <cellStyle name="F5 3 2" xfId="7717" xr:uid="{00000000-0005-0000-0000-00007D1B0000}"/>
    <cellStyle name="F5 4" xfId="1429" xr:uid="{00000000-0005-0000-0000-00007E1B0000}"/>
    <cellStyle name="F5 5" xfId="1430" xr:uid="{00000000-0005-0000-0000-00007F1B0000}"/>
    <cellStyle name="F5 6" xfId="1431" xr:uid="{00000000-0005-0000-0000-0000801B0000}"/>
    <cellStyle name="F5 7" xfId="1432" xr:uid="{00000000-0005-0000-0000-0000811B0000}"/>
    <cellStyle name="F5 8" xfId="7718" xr:uid="{00000000-0005-0000-0000-0000821B0000}"/>
    <cellStyle name="F5 9" xfId="7719" xr:uid="{00000000-0005-0000-0000-0000831B0000}"/>
    <cellStyle name="F5_Regenerated Revenues LGE Gas 2008-04 with Elec Gen-Seelye final version " xfId="7720" xr:uid="{00000000-0005-0000-0000-0000841B0000}"/>
    <cellStyle name="F6" xfId="1433" xr:uid="{00000000-0005-0000-0000-0000851B0000}"/>
    <cellStyle name="F6 10" xfId="7721" xr:uid="{00000000-0005-0000-0000-0000861B0000}"/>
    <cellStyle name="F6 10 2" xfId="7722" xr:uid="{00000000-0005-0000-0000-0000871B0000}"/>
    <cellStyle name="F6 11" xfId="7723" xr:uid="{00000000-0005-0000-0000-0000881B0000}"/>
    <cellStyle name="F6 2" xfId="1434" xr:uid="{00000000-0005-0000-0000-0000891B0000}"/>
    <cellStyle name="F6 2 2" xfId="7724" xr:uid="{00000000-0005-0000-0000-00008A1B0000}"/>
    <cellStyle name="F6 2 2 2" xfId="7725" xr:uid="{00000000-0005-0000-0000-00008B1B0000}"/>
    <cellStyle name="F6 3" xfId="1435" xr:uid="{00000000-0005-0000-0000-00008C1B0000}"/>
    <cellStyle name="F6 3 2" xfId="7726" xr:uid="{00000000-0005-0000-0000-00008D1B0000}"/>
    <cellStyle name="F6 4" xfId="1436" xr:uid="{00000000-0005-0000-0000-00008E1B0000}"/>
    <cellStyle name="F6 5" xfId="1437" xr:uid="{00000000-0005-0000-0000-00008F1B0000}"/>
    <cellStyle name="F6 6" xfId="1438" xr:uid="{00000000-0005-0000-0000-0000901B0000}"/>
    <cellStyle name="F6 7" xfId="1439" xr:uid="{00000000-0005-0000-0000-0000911B0000}"/>
    <cellStyle name="F6 8" xfId="7727" xr:uid="{00000000-0005-0000-0000-0000921B0000}"/>
    <cellStyle name="F6 9" xfId="7728" xr:uid="{00000000-0005-0000-0000-0000931B0000}"/>
    <cellStyle name="F6_Regenerated Revenues LGE Gas 2008-04 with Elec Gen-Seelye final version " xfId="7729" xr:uid="{00000000-0005-0000-0000-0000941B0000}"/>
    <cellStyle name="F7" xfId="1440" xr:uid="{00000000-0005-0000-0000-0000951B0000}"/>
    <cellStyle name="F7 2" xfId="1441" xr:uid="{00000000-0005-0000-0000-0000961B0000}"/>
    <cellStyle name="F7 2 2" xfId="7730" xr:uid="{00000000-0005-0000-0000-0000971B0000}"/>
    <cellStyle name="F7 3" xfId="1442" xr:uid="{00000000-0005-0000-0000-0000981B0000}"/>
    <cellStyle name="F7 3 2" xfId="7731" xr:uid="{00000000-0005-0000-0000-0000991B0000}"/>
    <cellStyle name="F7 4" xfId="1443" xr:uid="{00000000-0005-0000-0000-00009A1B0000}"/>
    <cellStyle name="F7 5" xfId="1444" xr:uid="{00000000-0005-0000-0000-00009B1B0000}"/>
    <cellStyle name="F7 6" xfId="1445" xr:uid="{00000000-0005-0000-0000-00009C1B0000}"/>
    <cellStyle name="F7 7" xfId="1446" xr:uid="{00000000-0005-0000-0000-00009D1B0000}"/>
    <cellStyle name="F7 8" xfId="7732" xr:uid="{00000000-0005-0000-0000-00009E1B0000}"/>
    <cellStyle name="F7 9" xfId="7733" xr:uid="{00000000-0005-0000-0000-00009F1B0000}"/>
    <cellStyle name="F7_Regenerated Revenues LGE Gas 2008-04 with Elec Gen-Seelye final version " xfId="7734" xr:uid="{00000000-0005-0000-0000-0000A01B0000}"/>
    <cellStyle name="F8" xfId="1447" xr:uid="{00000000-0005-0000-0000-0000A11B0000}"/>
    <cellStyle name="F8 2" xfId="1448" xr:uid="{00000000-0005-0000-0000-0000A21B0000}"/>
    <cellStyle name="F8 2 2" xfId="7735" xr:uid="{00000000-0005-0000-0000-0000A31B0000}"/>
    <cellStyle name="F8 3" xfId="1449" xr:uid="{00000000-0005-0000-0000-0000A41B0000}"/>
    <cellStyle name="F8 3 2" xfId="7736" xr:uid="{00000000-0005-0000-0000-0000A51B0000}"/>
    <cellStyle name="F8 4" xfId="1450" xr:uid="{00000000-0005-0000-0000-0000A61B0000}"/>
    <cellStyle name="F8 5" xfId="1451" xr:uid="{00000000-0005-0000-0000-0000A71B0000}"/>
    <cellStyle name="F8 6" xfId="1452" xr:uid="{00000000-0005-0000-0000-0000A81B0000}"/>
    <cellStyle name="F8 7" xfId="1453" xr:uid="{00000000-0005-0000-0000-0000A91B0000}"/>
    <cellStyle name="F8 8" xfId="7737" xr:uid="{00000000-0005-0000-0000-0000AA1B0000}"/>
    <cellStyle name="F8 9" xfId="7738" xr:uid="{00000000-0005-0000-0000-0000AB1B0000}"/>
    <cellStyle name="F8_Regenerated Revenues LGE Gas 2008-04 with Elec Gen-Seelye final version " xfId="7739" xr:uid="{00000000-0005-0000-0000-0000AC1B0000}"/>
    <cellStyle name="Fixed" xfId="1454" xr:uid="{00000000-0005-0000-0000-0000AD1B0000}"/>
    <cellStyle name="Fixed 2" xfId="7740" xr:uid="{00000000-0005-0000-0000-0000AE1B0000}"/>
    <cellStyle name="Fixed 2 2" xfId="7741" xr:uid="{00000000-0005-0000-0000-0000AF1B0000}"/>
    <cellStyle name="Fixed 2 3" xfId="7742" xr:uid="{00000000-0005-0000-0000-0000B01B0000}"/>
    <cellStyle name="Fixed 3" xfId="7743" xr:uid="{00000000-0005-0000-0000-0000B11B0000}"/>
    <cellStyle name="Fixed 3 2" xfId="7744" xr:uid="{00000000-0005-0000-0000-0000B21B0000}"/>
    <cellStyle name="Fixed 3 3" xfId="7745" xr:uid="{00000000-0005-0000-0000-0000B31B0000}"/>
    <cellStyle name="Good 10" xfId="1455" xr:uid="{00000000-0005-0000-0000-0000B41B0000}"/>
    <cellStyle name="Good 11" xfId="1456" xr:uid="{00000000-0005-0000-0000-0000B51B0000}"/>
    <cellStyle name="Good 12" xfId="1457" xr:uid="{00000000-0005-0000-0000-0000B61B0000}"/>
    <cellStyle name="Good 13" xfId="1458" xr:uid="{00000000-0005-0000-0000-0000B71B0000}"/>
    <cellStyle name="Good 14" xfId="1459" xr:uid="{00000000-0005-0000-0000-0000B81B0000}"/>
    <cellStyle name="Good 15" xfId="1460" xr:uid="{00000000-0005-0000-0000-0000B91B0000}"/>
    <cellStyle name="Good 16" xfId="1461" xr:uid="{00000000-0005-0000-0000-0000BA1B0000}"/>
    <cellStyle name="Good 17" xfId="1462" xr:uid="{00000000-0005-0000-0000-0000BB1B0000}"/>
    <cellStyle name="Good 17 2" xfId="7746" xr:uid="{00000000-0005-0000-0000-0000BC1B0000}"/>
    <cellStyle name="Good 18" xfId="1463" xr:uid="{00000000-0005-0000-0000-0000BD1B0000}"/>
    <cellStyle name="Good 19" xfId="1464" xr:uid="{00000000-0005-0000-0000-0000BE1B0000}"/>
    <cellStyle name="Good 2" xfId="1465" xr:uid="{00000000-0005-0000-0000-0000BF1B0000}"/>
    <cellStyle name="Good 2 2" xfId="1466" xr:uid="{00000000-0005-0000-0000-0000C01B0000}"/>
    <cellStyle name="Good 2 2 2" xfId="1467" xr:uid="{00000000-0005-0000-0000-0000C11B0000}"/>
    <cellStyle name="Good 2 2 2 2" xfId="1468" xr:uid="{00000000-0005-0000-0000-0000C21B0000}"/>
    <cellStyle name="Good 2 2 2 3" xfId="1469" xr:uid="{00000000-0005-0000-0000-0000C31B0000}"/>
    <cellStyle name="Good 2 2 2 4" xfId="1470" xr:uid="{00000000-0005-0000-0000-0000C41B0000}"/>
    <cellStyle name="Good 2 2 2 5" xfId="1471" xr:uid="{00000000-0005-0000-0000-0000C51B0000}"/>
    <cellStyle name="Good 2 2 3" xfId="1472" xr:uid="{00000000-0005-0000-0000-0000C61B0000}"/>
    <cellStyle name="Good 2 2 4" xfId="1473" xr:uid="{00000000-0005-0000-0000-0000C71B0000}"/>
    <cellStyle name="Good 2 2 5" xfId="1474" xr:uid="{00000000-0005-0000-0000-0000C81B0000}"/>
    <cellStyle name="Good 2 3" xfId="1475" xr:uid="{00000000-0005-0000-0000-0000C91B0000}"/>
    <cellStyle name="Good 2 4" xfId="1476" xr:uid="{00000000-0005-0000-0000-0000CA1B0000}"/>
    <cellStyle name="Good 2 5" xfId="1477" xr:uid="{00000000-0005-0000-0000-0000CB1B0000}"/>
    <cellStyle name="Good 2 6" xfId="1478" xr:uid="{00000000-0005-0000-0000-0000CC1B0000}"/>
    <cellStyle name="Good 2 7" xfId="1479" xr:uid="{00000000-0005-0000-0000-0000CD1B0000}"/>
    <cellStyle name="Good 2 8" xfId="1480" xr:uid="{00000000-0005-0000-0000-0000CE1B0000}"/>
    <cellStyle name="Good 2 9" xfId="1481" xr:uid="{00000000-0005-0000-0000-0000CF1B0000}"/>
    <cellStyle name="Good 20" xfId="1482" xr:uid="{00000000-0005-0000-0000-0000D01B0000}"/>
    <cellStyle name="Good 21" xfId="1483" xr:uid="{00000000-0005-0000-0000-0000D11B0000}"/>
    <cellStyle name="Good 22" xfId="1484" xr:uid="{00000000-0005-0000-0000-0000D21B0000}"/>
    <cellStyle name="Good 3" xfId="1485" xr:uid="{00000000-0005-0000-0000-0000D31B0000}"/>
    <cellStyle name="Good 3 2" xfId="7747" xr:uid="{00000000-0005-0000-0000-0000D41B0000}"/>
    <cellStyle name="Good 4" xfId="1486" xr:uid="{00000000-0005-0000-0000-0000D51B0000}"/>
    <cellStyle name="Good 5" xfId="1487" xr:uid="{00000000-0005-0000-0000-0000D61B0000}"/>
    <cellStyle name="Good 6" xfId="1488" xr:uid="{00000000-0005-0000-0000-0000D71B0000}"/>
    <cellStyle name="Good 7" xfId="1489" xr:uid="{00000000-0005-0000-0000-0000D81B0000}"/>
    <cellStyle name="Good 8" xfId="1490" xr:uid="{00000000-0005-0000-0000-0000D91B0000}"/>
    <cellStyle name="Good 9" xfId="1491" xr:uid="{00000000-0005-0000-0000-0000DA1B0000}"/>
    <cellStyle name="Heading 1 10" xfId="1492" xr:uid="{00000000-0005-0000-0000-0000DB1B0000}"/>
    <cellStyle name="Heading 1 11" xfId="1493" xr:uid="{00000000-0005-0000-0000-0000DC1B0000}"/>
    <cellStyle name="Heading 1 12" xfId="1494" xr:uid="{00000000-0005-0000-0000-0000DD1B0000}"/>
    <cellStyle name="Heading 1 13" xfId="1495" xr:uid="{00000000-0005-0000-0000-0000DE1B0000}"/>
    <cellStyle name="Heading 1 14" xfId="1496" xr:uid="{00000000-0005-0000-0000-0000DF1B0000}"/>
    <cellStyle name="Heading 1 15" xfId="1497" xr:uid="{00000000-0005-0000-0000-0000E01B0000}"/>
    <cellStyle name="Heading 1 16" xfId="1498" xr:uid="{00000000-0005-0000-0000-0000E11B0000}"/>
    <cellStyle name="Heading 1 17" xfId="1499" xr:uid="{00000000-0005-0000-0000-0000E21B0000}"/>
    <cellStyle name="Heading 1 17 2" xfId="7748" xr:uid="{00000000-0005-0000-0000-0000E31B0000}"/>
    <cellStyle name="Heading 1 17 3" xfId="7749" xr:uid="{00000000-0005-0000-0000-0000E41B0000}"/>
    <cellStyle name="Heading 1 17 4" xfId="7750" xr:uid="{00000000-0005-0000-0000-0000E51B0000}"/>
    <cellStyle name="Heading 1 18" xfId="1500" xr:uid="{00000000-0005-0000-0000-0000E61B0000}"/>
    <cellStyle name="Heading 1 19" xfId="1501" xr:uid="{00000000-0005-0000-0000-0000E71B0000}"/>
    <cellStyle name="Heading 1 2" xfId="1502" xr:uid="{00000000-0005-0000-0000-0000E81B0000}"/>
    <cellStyle name="Heading 1 2 2" xfId="1503" xr:uid="{00000000-0005-0000-0000-0000E91B0000}"/>
    <cellStyle name="Heading 1 2 2 2" xfId="1504" xr:uid="{00000000-0005-0000-0000-0000EA1B0000}"/>
    <cellStyle name="Heading 1 2 2 2 2" xfId="1505" xr:uid="{00000000-0005-0000-0000-0000EB1B0000}"/>
    <cellStyle name="Heading 1 2 2 2 3" xfId="1506" xr:uid="{00000000-0005-0000-0000-0000EC1B0000}"/>
    <cellStyle name="Heading 1 2 2 2 4" xfId="1507" xr:uid="{00000000-0005-0000-0000-0000ED1B0000}"/>
    <cellStyle name="Heading 1 2 2 2 5" xfId="1508" xr:uid="{00000000-0005-0000-0000-0000EE1B0000}"/>
    <cellStyle name="Heading 1 2 2 3" xfId="1509" xr:uid="{00000000-0005-0000-0000-0000EF1B0000}"/>
    <cellStyle name="Heading 1 2 2 4" xfId="1510" xr:uid="{00000000-0005-0000-0000-0000F01B0000}"/>
    <cellStyle name="Heading 1 2 2 5" xfId="1511" xr:uid="{00000000-0005-0000-0000-0000F11B0000}"/>
    <cellStyle name="Heading 1 2 3" xfId="1512" xr:uid="{00000000-0005-0000-0000-0000F21B0000}"/>
    <cellStyle name="Heading 1 2 4" xfId="1513" xr:uid="{00000000-0005-0000-0000-0000F31B0000}"/>
    <cellStyle name="Heading 1 2 5" xfId="1514" xr:uid="{00000000-0005-0000-0000-0000F41B0000}"/>
    <cellStyle name="Heading 1 2 6" xfId="1515" xr:uid="{00000000-0005-0000-0000-0000F51B0000}"/>
    <cellStyle name="Heading 1 2 7" xfId="1516" xr:uid="{00000000-0005-0000-0000-0000F61B0000}"/>
    <cellStyle name="Heading 1 2 8" xfId="1517" xr:uid="{00000000-0005-0000-0000-0000F71B0000}"/>
    <cellStyle name="Heading 1 2 9" xfId="1518" xr:uid="{00000000-0005-0000-0000-0000F81B0000}"/>
    <cellStyle name="Heading 1 20" xfId="1519" xr:uid="{00000000-0005-0000-0000-0000F91B0000}"/>
    <cellStyle name="Heading 1 21" xfId="1520" xr:uid="{00000000-0005-0000-0000-0000FA1B0000}"/>
    <cellStyle name="Heading 1 22" xfId="1521" xr:uid="{00000000-0005-0000-0000-0000FB1B0000}"/>
    <cellStyle name="Heading 1 23" xfId="1522" xr:uid="{00000000-0005-0000-0000-0000FC1B0000}"/>
    <cellStyle name="Heading 1 24" xfId="1523" xr:uid="{00000000-0005-0000-0000-0000FD1B0000}"/>
    <cellStyle name="Heading 1 3" xfId="1524" xr:uid="{00000000-0005-0000-0000-0000FE1B0000}"/>
    <cellStyle name="Heading 1 3 2" xfId="7751" xr:uid="{00000000-0005-0000-0000-0000FF1B0000}"/>
    <cellStyle name="Heading 1 3 2 2" xfId="7752" xr:uid="{00000000-0005-0000-0000-0000001C0000}"/>
    <cellStyle name="Heading 1 4" xfId="1525" xr:uid="{00000000-0005-0000-0000-0000011C0000}"/>
    <cellStyle name="Heading 1 5" xfId="1526" xr:uid="{00000000-0005-0000-0000-0000021C0000}"/>
    <cellStyle name="Heading 1 6" xfId="1527" xr:uid="{00000000-0005-0000-0000-0000031C0000}"/>
    <cellStyle name="Heading 1 7" xfId="1528" xr:uid="{00000000-0005-0000-0000-0000041C0000}"/>
    <cellStyle name="Heading 1 8" xfId="1529" xr:uid="{00000000-0005-0000-0000-0000051C0000}"/>
    <cellStyle name="Heading 1 9" xfId="1530" xr:uid="{00000000-0005-0000-0000-0000061C0000}"/>
    <cellStyle name="Heading 2 10" xfId="1531" xr:uid="{00000000-0005-0000-0000-0000071C0000}"/>
    <cellStyle name="Heading 2 11" xfId="1532" xr:uid="{00000000-0005-0000-0000-0000081C0000}"/>
    <cellStyle name="Heading 2 12" xfId="1533" xr:uid="{00000000-0005-0000-0000-0000091C0000}"/>
    <cellStyle name="Heading 2 13" xfId="1534" xr:uid="{00000000-0005-0000-0000-00000A1C0000}"/>
    <cellStyle name="Heading 2 14" xfId="1535" xr:uid="{00000000-0005-0000-0000-00000B1C0000}"/>
    <cellStyle name="Heading 2 15" xfId="1536" xr:uid="{00000000-0005-0000-0000-00000C1C0000}"/>
    <cellStyle name="Heading 2 16" xfId="1537" xr:uid="{00000000-0005-0000-0000-00000D1C0000}"/>
    <cellStyle name="Heading 2 17" xfId="1538" xr:uid="{00000000-0005-0000-0000-00000E1C0000}"/>
    <cellStyle name="Heading 2 17 2" xfId="7753" xr:uid="{00000000-0005-0000-0000-00000F1C0000}"/>
    <cellStyle name="Heading 2 17 3" xfId="7754" xr:uid="{00000000-0005-0000-0000-0000101C0000}"/>
    <cellStyle name="Heading 2 17 4" xfId="7755" xr:uid="{00000000-0005-0000-0000-0000111C0000}"/>
    <cellStyle name="Heading 2 18" xfId="1539" xr:uid="{00000000-0005-0000-0000-0000121C0000}"/>
    <cellStyle name="Heading 2 19" xfId="1540" xr:uid="{00000000-0005-0000-0000-0000131C0000}"/>
    <cellStyle name="Heading 2 2" xfId="1541" xr:uid="{00000000-0005-0000-0000-0000141C0000}"/>
    <cellStyle name="Heading 2 2 2" xfId="1542" xr:uid="{00000000-0005-0000-0000-0000151C0000}"/>
    <cellStyle name="Heading 2 2 2 2" xfId="1543" xr:uid="{00000000-0005-0000-0000-0000161C0000}"/>
    <cellStyle name="Heading 2 2 2 2 2" xfId="1544" xr:uid="{00000000-0005-0000-0000-0000171C0000}"/>
    <cellStyle name="Heading 2 2 2 2 3" xfId="1545" xr:uid="{00000000-0005-0000-0000-0000181C0000}"/>
    <cellStyle name="Heading 2 2 2 2 4" xfId="1546" xr:uid="{00000000-0005-0000-0000-0000191C0000}"/>
    <cellStyle name="Heading 2 2 2 2 5" xfId="1547" xr:uid="{00000000-0005-0000-0000-00001A1C0000}"/>
    <cellStyle name="Heading 2 2 2 3" xfId="1548" xr:uid="{00000000-0005-0000-0000-00001B1C0000}"/>
    <cellStyle name="Heading 2 2 2 4" xfId="1549" xr:uid="{00000000-0005-0000-0000-00001C1C0000}"/>
    <cellStyle name="Heading 2 2 2 5" xfId="1550" xr:uid="{00000000-0005-0000-0000-00001D1C0000}"/>
    <cellStyle name="Heading 2 2 3" xfId="1551" xr:uid="{00000000-0005-0000-0000-00001E1C0000}"/>
    <cellStyle name="Heading 2 2 4" xfId="1552" xr:uid="{00000000-0005-0000-0000-00001F1C0000}"/>
    <cellStyle name="Heading 2 2 5" xfId="1553" xr:uid="{00000000-0005-0000-0000-0000201C0000}"/>
    <cellStyle name="Heading 2 2 6" xfId="1554" xr:uid="{00000000-0005-0000-0000-0000211C0000}"/>
    <cellStyle name="Heading 2 2 7" xfId="1555" xr:uid="{00000000-0005-0000-0000-0000221C0000}"/>
    <cellStyle name="Heading 2 2 8" xfId="1556" xr:uid="{00000000-0005-0000-0000-0000231C0000}"/>
    <cellStyle name="Heading 2 2 9" xfId="1557" xr:uid="{00000000-0005-0000-0000-0000241C0000}"/>
    <cellStyle name="Heading 2 20" xfId="1558" xr:uid="{00000000-0005-0000-0000-0000251C0000}"/>
    <cellStyle name="Heading 2 21" xfId="1559" xr:uid="{00000000-0005-0000-0000-0000261C0000}"/>
    <cellStyle name="Heading 2 22" xfId="1560" xr:uid="{00000000-0005-0000-0000-0000271C0000}"/>
    <cellStyle name="Heading 2 23" xfId="1561" xr:uid="{00000000-0005-0000-0000-0000281C0000}"/>
    <cellStyle name="Heading 2 24" xfId="1562" xr:uid="{00000000-0005-0000-0000-0000291C0000}"/>
    <cellStyle name="Heading 2 3" xfId="1563" xr:uid="{00000000-0005-0000-0000-00002A1C0000}"/>
    <cellStyle name="Heading 2 3 2" xfId="7756" xr:uid="{00000000-0005-0000-0000-00002B1C0000}"/>
    <cellStyle name="Heading 2 3 2 2" xfId="7757" xr:uid="{00000000-0005-0000-0000-00002C1C0000}"/>
    <cellStyle name="Heading 2 4" xfId="1564" xr:uid="{00000000-0005-0000-0000-00002D1C0000}"/>
    <cellStyle name="Heading 2 5" xfId="1565" xr:uid="{00000000-0005-0000-0000-00002E1C0000}"/>
    <cellStyle name="Heading 2 6" xfId="1566" xr:uid="{00000000-0005-0000-0000-00002F1C0000}"/>
    <cellStyle name="Heading 2 7" xfId="1567" xr:uid="{00000000-0005-0000-0000-0000301C0000}"/>
    <cellStyle name="Heading 2 8" xfId="1568" xr:uid="{00000000-0005-0000-0000-0000311C0000}"/>
    <cellStyle name="Heading 2 9" xfId="1569" xr:uid="{00000000-0005-0000-0000-0000321C0000}"/>
    <cellStyle name="Heading 3 10" xfId="1570" xr:uid="{00000000-0005-0000-0000-0000331C0000}"/>
    <cellStyle name="Heading 3 11" xfId="1571" xr:uid="{00000000-0005-0000-0000-0000341C0000}"/>
    <cellStyle name="Heading 3 12" xfId="1572" xr:uid="{00000000-0005-0000-0000-0000351C0000}"/>
    <cellStyle name="Heading 3 13" xfId="1573" xr:uid="{00000000-0005-0000-0000-0000361C0000}"/>
    <cellStyle name="Heading 3 14" xfId="1574" xr:uid="{00000000-0005-0000-0000-0000371C0000}"/>
    <cellStyle name="Heading 3 15" xfId="1575" xr:uid="{00000000-0005-0000-0000-0000381C0000}"/>
    <cellStyle name="Heading 3 16" xfId="1576" xr:uid="{00000000-0005-0000-0000-0000391C0000}"/>
    <cellStyle name="Heading 3 17" xfId="1577" xr:uid="{00000000-0005-0000-0000-00003A1C0000}"/>
    <cellStyle name="Heading 3 17 2" xfId="7758" xr:uid="{00000000-0005-0000-0000-00003B1C0000}"/>
    <cellStyle name="Heading 3 18" xfId="1578" xr:uid="{00000000-0005-0000-0000-00003C1C0000}"/>
    <cellStyle name="Heading 3 19" xfId="1579" xr:uid="{00000000-0005-0000-0000-00003D1C0000}"/>
    <cellStyle name="Heading 3 2" xfId="1580" xr:uid="{00000000-0005-0000-0000-00003E1C0000}"/>
    <cellStyle name="Heading 3 2 2" xfId="1581" xr:uid="{00000000-0005-0000-0000-00003F1C0000}"/>
    <cellStyle name="Heading 3 2 2 2" xfId="1582" xr:uid="{00000000-0005-0000-0000-0000401C0000}"/>
    <cellStyle name="Heading 3 2 2 2 2" xfId="1583" xr:uid="{00000000-0005-0000-0000-0000411C0000}"/>
    <cellStyle name="Heading 3 2 2 2 3" xfId="1584" xr:uid="{00000000-0005-0000-0000-0000421C0000}"/>
    <cellStyle name="Heading 3 2 2 2 4" xfId="1585" xr:uid="{00000000-0005-0000-0000-0000431C0000}"/>
    <cellStyle name="Heading 3 2 2 2 5" xfId="1586" xr:uid="{00000000-0005-0000-0000-0000441C0000}"/>
    <cellStyle name="Heading 3 2 2 3" xfId="1587" xr:uid="{00000000-0005-0000-0000-0000451C0000}"/>
    <cellStyle name="Heading 3 2 2 4" xfId="1588" xr:uid="{00000000-0005-0000-0000-0000461C0000}"/>
    <cellStyle name="Heading 3 2 2 5" xfId="1589" xr:uid="{00000000-0005-0000-0000-0000471C0000}"/>
    <cellStyle name="Heading 3 2 3" xfId="1590" xr:uid="{00000000-0005-0000-0000-0000481C0000}"/>
    <cellStyle name="Heading 3 2 4" xfId="1591" xr:uid="{00000000-0005-0000-0000-0000491C0000}"/>
    <cellStyle name="Heading 3 2 5" xfId="1592" xr:uid="{00000000-0005-0000-0000-00004A1C0000}"/>
    <cellStyle name="Heading 3 2 6" xfId="1593" xr:uid="{00000000-0005-0000-0000-00004B1C0000}"/>
    <cellStyle name="Heading 3 2 7" xfId="1594" xr:uid="{00000000-0005-0000-0000-00004C1C0000}"/>
    <cellStyle name="Heading 3 2 8" xfId="1595" xr:uid="{00000000-0005-0000-0000-00004D1C0000}"/>
    <cellStyle name="Heading 3 2 9" xfId="1596" xr:uid="{00000000-0005-0000-0000-00004E1C0000}"/>
    <cellStyle name="Heading 3 20" xfId="1597" xr:uid="{00000000-0005-0000-0000-00004F1C0000}"/>
    <cellStyle name="Heading 3 21" xfId="1598" xr:uid="{00000000-0005-0000-0000-0000501C0000}"/>
    <cellStyle name="Heading 3 22" xfId="1599" xr:uid="{00000000-0005-0000-0000-0000511C0000}"/>
    <cellStyle name="Heading 3 3" xfId="1600" xr:uid="{00000000-0005-0000-0000-0000521C0000}"/>
    <cellStyle name="Heading 3 3 2" xfId="7759" xr:uid="{00000000-0005-0000-0000-0000531C0000}"/>
    <cellStyle name="Heading 3 4" xfId="1601" xr:uid="{00000000-0005-0000-0000-0000541C0000}"/>
    <cellStyle name="Heading 3 4 2" xfId="7760" xr:uid="{00000000-0005-0000-0000-0000551C0000}"/>
    <cellStyle name="Heading 3 5" xfId="1602" xr:uid="{00000000-0005-0000-0000-0000561C0000}"/>
    <cellStyle name="Heading 3 5 2" xfId="7761" xr:uid="{00000000-0005-0000-0000-0000571C0000}"/>
    <cellStyle name="Heading 3 6" xfId="1603" xr:uid="{00000000-0005-0000-0000-0000581C0000}"/>
    <cellStyle name="Heading 3 7" xfId="1604" xr:uid="{00000000-0005-0000-0000-0000591C0000}"/>
    <cellStyle name="Heading 3 8" xfId="1605" xr:uid="{00000000-0005-0000-0000-00005A1C0000}"/>
    <cellStyle name="Heading 3 9" xfId="1606" xr:uid="{00000000-0005-0000-0000-00005B1C0000}"/>
    <cellStyle name="Heading 4 10" xfId="1607" xr:uid="{00000000-0005-0000-0000-00005C1C0000}"/>
    <cellStyle name="Heading 4 11" xfId="1608" xr:uid="{00000000-0005-0000-0000-00005D1C0000}"/>
    <cellStyle name="Heading 4 12" xfId="1609" xr:uid="{00000000-0005-0000-0000-00005E1C0000}"/>
    <cellStyle name="Heading 4 13" xfId="1610" xr:uid="{00000000-0005-0000-0000-00005F1C0000}"/>
    <cellStyle name="Heading 4 14" xfId="1611" xr:uid="{00000000-0005-0000-0000-0000601C0000}"/>
    <cellStyle name="Heading 4 15" xfId="1612" xr:uid="{00000000-0005-0000-0000-0000611C0000}"/>
    <cellStyle name="Heading 4 16" xfId="1613" xr:uid="{00000000-0005-0000-0000-0000621C0000}"/>
    <cellStyle name="Heading 4 17" xfId="1614" xr:uid="{00000000-0005-0000-0000-0000631C0000}"/>
    <cellStyle name="Heading 4 17 2" xfId="7762" xr:uid="{00000000-0005-0000-0000-0000641C0000}"/>
    <cellStyle name="Heading 4 18" xfId="1615" xr:uid="{00000000-0005-0000-0000-0000651C0000}"/>
    <cellStyle name="Heading 4 19" xfId="1616" xr:uid="{00000000-0005-0000-0000-0000661C0000}"/>
    <cellStyle name="Heading 4 2" xfId="1617" xr:uid="{00000000-0005-0000-0000-0000671C0000}"/>
    <cellStyle name="Heading 4 2 2" xfId="1618" xr:uid="{00000000-0005-0000-0000-0000681C0000}"/>
    <cellStyle name="Heading 4 2 2 2" xfId="1619" xr:uid="{00000000-0005-0000-0000-0000691C0000}"/>
    <cellStyle name="Heading 4 2 2 2 2" xfId="1620" xr:uid="{00000000-0005-0000-0000-00006A1C0000}"/>
    <cellStyle name="Heading 4 2 2 2 3" xfId="1621" xr:uid="{00000000-0005-0000-0000-00006B1C0000}"/>
    <cellStyle name="Heading 4 2 2 2 4" xfId="1622" xr:uid="{00000000-0005-0000-0000-00006C1C0000}"/>
    <cellStyle name="Heading 4 2 2 2 5" xfId="1623" xr:uid="{00000000-0005-0000-0000-00006D1C0000}"/>
    <cellStyle name="Heading 4 2 2 3" xfId="1624" xr:uid="{00000000-0005-0000-0000-00006E1C0000}"/>
    <cellStyle name="Heading 4 2 2 4" xfId="1625" xr:uid="{00000000-0005-0000-0000-00006F1C0000}"/>
    <cellStyle name="Heading 4 2 2 5" xfId="1626" xr:uid="{00000000-0005-0000-0000-0000701C0000}"/>
    <cellStyle name="Heading 4 2 3" xfId="1627" xr:uid="{00000000-0005-0000-0000-0000711C0000}"/>
    <cellStyle name="Heading 4 2 4" xfId="1628" xr:uid="{00000000-0005-0000-0000-0000721C0000}"/>
    <cellStyle name="Heading 4 2 5" xfId="1629" xr:uid="{00000000-0005-0000-0000-0000731C0000}"/>
    <cellStyle name="Heading 4 2 6" xfId="1630" xr:uid="{00000000-0005-0000-0000-0000741C0000}"/>
    <cellStyle name="Heading 4 2 7" xfId="1631" xr:uid="{00000000-0005-0000-0000-0000751C0000}"/>
    <cellStyle name="Heading 4 2 8" xfId="1632" xr:uid="{00000000-0005-0000-0000-0000761C0000}"/>
    <cellStyle name="Heading 4 2 9" xfId="1633" xr:uid="{00000000-0005-0000-0000-0000771C0000}"/>
    <cellStyle name="Heading 4 20" xfId="1634" xr:uid="{00000000-0005-0000-0000-0000781C0000}"/>
    <cellStyle name="Heading 4 21" xfId="1635" xr:uid="{00000000-0005-0000-0000-0000791C0000}"/>
    <cellStyle name="Heading 4 22" xfId="1636" xr:uid="{00000000-0005-0000-0000-00007A1C0000}"/>
    <cellStyle name="Heading 4 3" xfId="1637" xr:uid="{00000000-0005-0000-0000-00007B1C0000}"/>
    <cellStyle name="Heading 4 3 2" xfId="7763" xr:uid="{00000000-0005-0000-0000-00007C1C0000}"/>
    <cellStyle name="Heading 4 4" xfId="1638" xr:uid="{00000000-0005-0000-0000-00007D1C0000}"/>
    <cellStyle name="Heading 4 5" xfId="1639" xr:uid="{00000000-0005-0000-0000-00007E1C0000}"/>
    <cellStyle name="Heading 4 6" xfId="1640" xr:uid="{00000000-0005-0000-0000-00007F1C0000}"/>
    <cellStyle name="Heading 4 7" xfId="1641" xr:uid="{00000000-0005-0000-0000-0000801C0000}"/>
    <cellStyle name="Heading 4 8" xfId="1642" xr:uid="{00000000-0005-0000-0000-0000811C0000}"/>
    <cellStyle name="Heading 4 9" xfId="1643" xr:uid="{00000000-0005-0000-0000-0000821C0000}"/>
    <cellStyle name="Hyperlink 2" xfId="7764" xr:uid="{00000000-0005-0000-0000-0000831C0000}"/>
    <cellStyle name="Input 10" xfId="1644" xr:uid="{00000000-0005-0000-0000-0000841C0000}"/>
    <cellStyle name="Input 10 10" xfId="7765" xr:uid="{00000000-0005-0000-0000-0000851C0000}"/>
    <cellStyle name="Input 10 11" xfId="7766" xr:uid="{00000000-0005-0000-0000-0000861C0000}"/>
    <cellStyle name="Input 10 12" xfId="7767" xr:uid="{00000000-0005-0000-0000-0000871C0000}"/>
    <cellStyle name="Input 10 2" xfId="7768" xr:uid="{00000000-0005-0000-0000-0000881C0000}"/>
    <cellStyle name="Input 10 2 2" xfId="7769" xr:uid="{00000000-0005-0000-0000-0000891C0000}"/>
    <cellStyle name="Input 10 2 2 2" xfId="7770" xr:uid="{00000000-0005-0000-0000-00008A1C0000}"/>
    <cellStyle name="Input 10 2 3" xfId="7771" xr:uid="{00000000-0005-0000-0000-00008B1C0000}"/>
    <cellStyle name="Input 10 2 3 2" xfId="7772" xr:uid="{00000000-0005-0000-0000-00008C1C0000}"/>
    <cellStyle name="Input 10 2 4" xfId="7773" xr:uid="{00000000-0005-0000-0000-00008D1C0000}"/>
    <cellStyle name="Input 10 2 4 2" xfId="7774" xr:uid="{00000000-0005-0000-0000-00008E1C0000}"/>
    <cellStyle name="Input 10 2 5" xfId="7775" xr:uid="{00000000-0005-0000-0000-00008F1C0000}"/>
    <cellStyle name="Input 10 2 5 2" xfId="7776" xr:uid="{00000000-0005-0000-0000-0000901C0000}"/>
    <cellStyle name="Input 10 2 6" xfId="7777" xr:uid="{00000000-0005-0000-0000-0000911C0000}"/>
    <cellStyle name="Input 10 2 6 2" xfId="7778" xr:uid="{00000000-0005-0000-0000-0000921C0000}"/>
    <cellStyle name="Input 10 2 7" xfId="7779" xr:uid="{00000000-0005-0000-0000-0000931C0000}"/>
    <cellStyle name="Input 10 2 7 2" xfId="7780" xr:uid="{00000000-0005-0000-0000-0000941C0000}"/>
    <cellStyle name="Input 10 2 8" xfId="7781" xr:uid="{00000000-0005-0000-0000-0000951C0000}"/>
    <cellStyle name="Input 10 2 8 2" xfId="7782" xr:uid="{00000000-0005-0000-0000-0000961C0000}"/>
    <cellStyle name="Input 10 2 9" xfId="7783" xr:uid="{00000000-0005-0000-0000-0000971C0000}"/>
    <cellStyle name="Input 10 3" xfId="7784" xr:uid="{00000000-0005-0000-0000-0000981C0000}"/>
    <cellStyle name="Input 10 3 2" xfId="7785" xr:uid="{00000000-0005-0000-0000-0000991C0000}"/>
    <cellStyle name="Input 10 4" xfId="7786" xr:uid="{00000000-0005-0000-0000-00009A1C0000}"/>
    <cellStyle name="Input 10 4 2" xfId="7787" xr:uid="{00000000-0005-0000-0000-00009B1C0000}"/>
    <cellStyle name="Input 10 5" xfId="7788" xr:uid="{00000000-0005-0000-0000-00009C1C0000}"/>
    <cellStyle name="Input 10 5 2" xfId="7789" xr:uid="{00000000-0005-0000-0000-00009D1C0000}"/>
    <cellStyle name="Input 10 6" xfId="7790" xr:uid="{00000000-0005-0000-0000-00009E1C0000}"/>
    <cellStyle name="Input 10 6 2" xfId="7791" xr:uid="{00000000-0005-0000-0000-00009F1C0000}"/>
    <cellStyle name="Input 10 7" xfId="7792" xr:uid="{00000000-0005-0000-0000-0000A01C0000}"/>
    <cellStyle name="Input 10 7 2" xfId="7793" xr:uid="{00000000-0005-0000-0000-0000A11C0000}"/>
    <cellStyle name="Input 10 8" xfId="7794" xr:uid="{00000000-0005-0000-0000-0000A21C0000}"/>
    <cellStyle name="Input 10 8 2" xfId="7795" xr:uid="{00000000-0005-0000-0000-0000A31C0000}"/>
    <cellStyle name="Input 10 9" xfId="7796" xr:uid="{00000000-0005-0000-0000-0000A41C0000}"/>
    <cellStyle name="Input 10 9 2" xfId="7797" xr:uid="{00000000-0005-0000-0000-0000A51C0000}"/>
    <cellStyle name="Input 11" xfId="1645" xr:uid="{00000000-0005-0000-0000-0000A61C0000}"/>
    <cellStyle name="Input 11 10" xfId="7798" xr:uid="{00000000-0005-0000-0000-0000A71C0000}"/>
    <cellStyle name="Input 11 11" xfId="7799" xr:uid="{00000000-0005-0000-0000-0000A81C0000}"/>
    <cellStyle name="Input 11 12" xfId="7800" xr:uid="{00000000-0005-0000-0000-0000A91C0000}"/>
    <cellStyle name="Input 11 2" xfId="7801" xr:uid="{00000000-0005-0000-0000-0000AA1C0000}"/>
    <cellStyle name="Input 11 2 2" xfId="7802" xr:uid="{00000000-0005-0000-0000-0000AB1C0000}"/>
    <cellStyle name="Input 11 2 2 2" xfId="7803" xr:uid="{00000000-0005-0000-0000-0000AC1C0000}"/>
    <cellStyle name="Input 11 2 3" xfId="7804" xr:uid="{00000000-0005-0000-0000-0000AD1C0000}"/>
    <cellStyle name="Input 11 2 3 2" xfId="7805" xr:uid="{00000000-0005-0000-0000-0000AE1C0000}"/>
    <cellStyle name="Input 11 2 4" xfId="7806" xr:uid="{00000000-0005-0000-0000-0000AF1C0000}"/>
    <cellStyle name="Input 11 2 4 2" xfId="7807" xr:uid="{00000000-0005-0000-0000-0000B01C0000}"/>
    <cellStyle name="Input 11 2 5" xfId="7808" xr:uid="{00000000-0005-0000-0000-0000B11C0000}"/>
    <cellStyle name="Input 11 2 5 2" xfId="7809" xr:uid="{00000000-0005-0000-0000-0000B21C0000}"/>
    <cellStyle name="Input 11 2 6" xfId="7810" xr:uid="{00000000-0005-0000-0000-0000B31C0000}"/>
    <cellStyle name="Input 11 2 6 2" xfId="7811" xr:uid="{00000000-0005-0000-0000-0000B41C0000}"/>
    <cellStyle name="Input 11 2 7" xfId="7812" xr:uid="{00000000-0005-0000-0000-0000B51C0000}"/>
    <cellStyle name="Input 11 2 7 2" xfId="7813" xr:uid="{00000000-0005-0000-0000-0000B61C0000}"/>
    <cellStyle name="Input 11 2 8" xfId="7814" xr:uid="{00000000-0005-0000-0000-0000B71C0000}"/>
    <cellStyle name="Input 11 2 8 2" xfId="7815" xr:uid="{00000000-0005-0000-0000-0000B81C0000}"/>
    <cellStyle name="Input 11 2 9" xfId="7816" xr:uid="{00000000-0005-0000-0000-0000B91C0000}"/>
    <cellStyle name="Input 11 3" xfId="7817" xr:uid="{00000000-0005-0000-0000-0000BA1C0000}"/>
    <cellStyle name="Input 11 3 2" xfId="7818" xr:uid="{00000000-0005-0000-0000-0000BB1C0000}"/>
    <cellStyle name="Input 11 4" xfId="7819" xr:uid="{00000000-0005-0000-0000-0000BC1C0000}"/>
    <cellStyle name="Input 11 4 2" xfId="7820" xr:uid="{00000000-0005-0000-0000-0000BD1C0000}"/>
    <cellStyle name="Input 11 5" xfId="7821" xr:uid="{00000000-0005-0000-0000-0000BE1C0000}"/>
    <cellStyle name="Input 11 5 2" xfId="7822" xr:uid="{00000000-0005-0000-0000-0000BF1C0000}"/>
    <cellStyle name="Input 11 6" xfId="7823" xr:uid="{00000000-0005-0000-0000-0000C01C0000}"/>
    <cellStyle name="Input 11 6 2" xfId="7824" xr:uid="{00000000-0005-0000-0000-0000C11C0000}"/>
    <cellStyle name="Input 11 7" xfId="7825" xr:uid="{00000000-0005-0000-0000-0000C21C0000}"/>
    <cellStyle name="Input 11 7 2" xfId="7826" xr:uid="{00000000-0005-0000-0000-0000C31C0000}"/>
    <cellStyle name="Input 11 8" xfId="7827" xr:uid="{00000000-0005-0000-0000-0000C41C0000}"/>
    <cellStyle name="Input 11 8 2" xfId="7828" xr:uid="{00000000-0005-0000-0000-0000C51C0000}"/>
    <cellStyle name="Input 11 9" xfId="7829" xr:uid="{00000000-0005-0000-0000-0000C61C0000}"/>
    <cellStyle name="Input 11 9 2" xfId="7830" xr:uid="{00000000-0005-0000-0000-0000C71C0000}"/>
    <cellStyle name="Input 12" xfId="1646" xr:uid="{00000000-0005-0000-0000-0000C81C0000}"/>
    <cellStyle name="Input 12 10" xfId="7831" xr:uid="{00000000-0005-0000-0000-0000C91C0000}"/>
    <cellStyle name="Input 12 11" xfId="7832" xr:uid="{00000000-0005-0000-0000-0000CA1C0000}"/>
    <cellStyle name="Input 12 12" xfId="7833" xr:uid="{00000000-0005-0000-0000-0000CB1C0000}"/>
    <cellStyle name="Input 12 2" xfId="7834" xr:uid="{00000000-0005-0000-0000-0000CC1C0000}"/>
    <cellStyle name="Input 12 2 2" xfId="7835" xr:uid="{00000000-0005-0000-0000-0000CD1C0000}"/>
    <cellStyle name="Input 12 2 2 2" xfId="7836" xr:uid="{00000000-0005-0000-0000-0000CE1C0000}"/>
    <cellStyle name="Input 12 2 3" xfId="7837" xr:uid="{00000000-0005-0000-0000-0000CF1C0000}"/>
    <cellStyle name="Input 12 2 3 2" xfId="7838" xr:uid="{00000000-0005-0000-0000-0000D01C0000}"/>
    <cellStyle name="Input 12 2 4" xfId="7839" xr:uid="{00000000-0005-0000-0000-0000D11C0000}"/>
    <cellStyle name="Input 12 2 4 2" xfId="7840" xr:uid="{00000000-0005-0000-0000-0000D21C0000}"/>
    <cellStyle name="Input 12 2 5" xfId="7841" xr:uid="{00000000-0005-0000-0000-0000D31C0000}"/>
    <cellStyle name="Input 12 2 5 2" xfId="7842" xr:uid="{00000000-0005-0000-0000-0000D41C0000}"/>
    <cellStyle name="Input 12 2 6" xfId="7843" xr:uid="{00000000-0005-0000-0000-0000D51C0000}"/>
    <cellStyle name="Input 12 2 6 2" xfId="7844" xr:uid="{00000000-0005-0000-0000-0000D61C0000}"/>
    <cellStyle name="Input 12 2 7" xfId="7845" xr:uid="{00000000-0005-0000-0000-0000D71C0000}"/>
    <cellStyle name="Input 12 2 7 2" xfId="7846" xr:uid="{00000000-0005-0000-0000-0000D81C0000}"/>
    <cellStyle name="Input 12 2 8" xfId="7847" xr:uid="{00000000-0005-0000-0000-0000D91C0000}"/>
    <cellStyle name="Input 12 2 8 2" xfId="7848" xr:uid="{00000000-0005-0000-0000-0000DA1C0000}"/>
    <cellStyle name="Input 12 2 9" xfId="7849" xr:uid="{00000000-0005-0000-0000-0000DB1C0000}"/>
    <cellStyle name="Input 12 3" xfId="7850" xr:uid="{00000000-0005-0000-0000-0000DC1C0000}"/>
    <cellStyle name="Input 12 3 2" xfId="7851" xr:uid="{00000000-0005-0000-0000-0000DD1C0000}"/>
    <cellStyle name="Input 12 4" xfId="7852" xr:uid="{00000000-0005-0000-0000-0000DE1C0000}"/>
    <cellStyle name="Input 12 4 2" xfId="7853" xr:uid="{00000000-0005-0000-0000-0000DF1C0000}"/>
    <cellStyle name="Input 12 5" xfId="7854" xr:uid="{00000000-0005-0000-0000-0000E01C0000}"/>
    <cellStyle name="Input 12 5 2" xfId="7855" xr:uid="{00000000-0005-0000-0000-0000E11C0000}"/>
    <cellStyle name="Input 12 6" xfId="7856" xr:uid="{00000000-0005-0000-0000-0000E21C0000}"/>
    <cellStyle name="Input 12 6 2" xfId="7857" xr:uid="{00000000-0005-0000-0000-0000E31C0000}"/>
    <cellStyle name="Input 12 7" xfId="7858" xr:uid="{00000000-0005-0000-0000-0000E41C0000}"/>
    <cellStyle name="Input 12 7 2" xfId="7859" xr:uid="{00000000-0005-0000-0000-0000E51C0000}"/>
    <cellStyle name="Input 12 8" xfId="7860" xr:uid="{00000000-0005-0000-0000-0000E61C0000}"/>
    <cellStyle name="Input 12 8 2" xfId="7861" xr:uid="{00000000-0005-0000-0000-0000E71C0000}"/>
    <cellStyle name="Input 12 9" xfId="7862" xr:uid="{00000000-0005-0000-0000-0000E81C0000}"/>
    <cellStyle name="Input 12 9 2" xfId="7863" xr:uid="{00000000-0005-0000-0000-0000E91C0000}"/>
    <cellStyle name="Input 13" xfId="1647" xr:uid="{00000000-0005-0000-0000-0000EA1C0000}"/>
    <cellStyle name="Input 13 10" xfId="7864" xr:uid="{00000000-0005-0000-0000-0000EB1C0000}"/>
    <cellStyle name="Input 13 11" xfId="7865" xr:uid="{00000000-0005-0000-0000-0000EC1C0000}"/>
    <cellStyle name="Input 13 12" xfId="7866" xr:uid="{00000000-0005-0000-0000-0000ED1C0000}"/>
    <cellStyle name="Input 13 2" xfId="7867" xr:uid="{00000000-0005-0000-0000-0000EE1C0000}"/>
    <cellStyle name="Input 13 2 2" xfId="7868" xr:uid="{00000000-0005-0000-0000-0000EF1C0000}"/>
    <cellStyle name="Input 13 2 2 2" xfId="7869" xr:uid="{00000000-0005-0000-0000-0000F01C0000}"/>
    <cellStyle name="Input 13 2 3" xfId="7870" xr:uid="{00000000-0005-0000-0000-0000F11C0000}"/>
    <cellStyle name="Input 13 2 3 2" xfId="7871" xr:uid="{00000000-0005-0000-0000-0000F21C0000}"/>
    <cellStyle name="Input 13 2 4" xfId="7872" xr:uid="{00000000-0005-0000-0000-0000F31C0000}"/>
    <cellStyle name="Input 13 2 4 2" xfId="7873" xr:uid="{00000000-0005-0000-0000-0000F41C0000}"/>
    <cellStyle name="Input 13 2 5" xfId="7874" xr:uid="{00000000-0005-0000-0000-0000F51C0000}"/>
    <cellStyle name="Input 13 2 5 2" xfId="7875" xr:uid="{00000000-0005-0000-0000-0000F61C0000}"/>
    <cellStyle name="Input 13 2 6" xfId="7876" xr:uid="{00000000-0005-0000-0000-0000F71C0000}"/>
    <cellStyle name="Input 13 2 6 2" xfId="7877" xr:uid="{00000000-0005-0000-0000-0000F81C0000}"/>
    <cellStyle name="Input 13 2 7" xfId="7878" xr:uid="{00000000-0005-0000-0000-0000F91C0000}"/>
    <cellStyle name="Input 13 2 7 2" xfId="7879" xr:uid="{00000000-0005-0000-0000-0000FA1C0000}"/>
    <cellStyle name="Input 13 2 8" xfId="7880" xr:uid="{00000000-0005-0000-0000-0000FB1C0000}"/>
    <cellStyle name="Input 13 2 8 2" xfId="7881" xr:uid="{00000000-0005-0000-0000-0000FC1C0000}"/>
    <cellStyle name="Input 13 2 9" xfId="7882" xr:uid="{00000000-0005-0000-0000-0000FD1C0000}"/>
    <cellStyle name="Input 13 3" xfId="7883" xr:uid="{00000000-0005-0000-0000-0000FE1C0000}"/>
    <cellStyle name="Input 13 3 2" xfId="7884" xr:uid="{00000000-0005-0000-0000-0000FF1C0000}"/>
    <cellStyle name="Input 13 4" xfId="7885" xr:uid="{00000000-0005-0000-0000-0000001D0000}"/>
    <cellStyle name="Input 13 4 2" xfId="7886" xr:uid="{00000000-0005-0000-0000-0000011D0000}"/>
    <cellStyle name="Input 13 5" xfId="7887" xr:uid="{00000000-0005-0000-0000-0000021D0000}"/>
    <cellStyle name="Input 13 5 2" xfId="7888" xr:uid="{00000000-0005-0000-0000-0000031D0000}"/>
    <cellStyle name="Input 13 6" xfId="7889" xr:uid="{00000000-0005-0000-0000-0000041D0000}"/>
    <cellStyle name="Input 13 6 2" xfId="7890" xr:uid="{00000000-0005-0000-0000-0000051D0000}"/>
    <cellStyle name="Input 13 7" xfId="7891" xr:uid="{00000000-0005-0000-0000-0000061D0000}"/>
    <cellStyle name="Input 13 7 2" xfId="7892" xr:uid="{00000000-0005-0000-0000-0000071D0000}"/>
    <cellStyle name="Input 13 8" xfId="7893" xr:uid="{00000000-0005-0000-0000-0000081D0000}"/>
    <cellStyle name="Input 13 8 2" xfId="7894" xr:uid="{00000000-0005-0000-0000-0000091D0000}"/>
    <cellStyle name="Input 13 9" xfId="7895" xr:uid="{00000000-0005-0000-0000-00000A1D0000}"/>
    <cellStyle name="Input 13 9 2" xfId="7896" xr:uid="{00000000-0005-0000-0000-00000B1D0000}"/>
    <cellStyle name="Input 14" xfId="1648" xr:uid="{00000000-0005-0000-0000-00000C1D0000}"/>
    <cellStyle name="Input 14 10" xfId="7897" xr:uid="{00000000-0005-0000-0000-00000D1D0000}"/>
    <cellStyle name="Input 14 11" xfId="7898" xr:uid="{00000000-0005-0000-0000-00000E1D0000}"/>
    <cellStyle name="Input 14 12" xfId="7899" xr:uid="{00000000-0005-0000-0000-00000F1D0000}"/>
    <cellStyle name="Input 14 2" xfId="7900" xr:uid="{00000000-0005-0000-0000-0000101D0000}"/>
    <cellStyle name="Input 14 2 2" xfId="7901" xr:uid="{00000000-0005-0000-0000-0000111D0000}"/>
    <cellStyle name="Input 14 2 2 2" xfId="7902" xr:uid="{00000000-0005-0000-0000-0000121D0000}"/>
    <cellStyle name="Input 14 2 3" xfId="7903" xr:uid="{00000000-0005-0000-0000-0000131D0000}"/>
    <cellStyle name="Input 14 2 3 2" xfId="7904" xr:uid="{00000000-0005-0000-0000-0000141D0000}"/>
    <cellStyle name="Input 14 2 4" xfId="7905" xr:uid="{00000000-0005-0000-0000-0000151D0000}"/>
    <cellStyle name="Input 14 2 4 2" xfId="7906" xr:uid="{00000000-0005-0000-0000-0000161D0000}"/>
    <cellStyle name="Input 14 2 5" xfId="7907" xr:uid="{00000000-0005-0000-0000-0000171D0000}"/>
    <cellStyle name="Input 14 2 5 2" xfId="7908" xr:uid="{00000000-0005-0000-0000-0000181D0000}"/>
    <cellStyle name="Input 14 2 6" xfId="7909" xr:uid="{00000000-0005-0000-0000-0000191D0000}"/>
    <cellStyle name="Input 14 2 6 2" xfId="7910" xr:uid="{00000000-0005-0000-0000-00001A1D0000}"/>
    <cellStyle name="Input 14 2 7" xfId="7911" xr:uid="{00000000-0005-0000-0000-00001B1D0000}"/>
    <cellStyle name="Input 14 2 7 2" xfId="7912" xr:uid="{00000000-0005-0000-0000-00001C1D0000}"/>
    <cellStyle name="Input 14 2 8" xfId="7913" xr:uid="{00000000-0005-0000-0000-00001D1D0000}"/>
    <cellStyle name="Input 14 2 8 2" xfId="7914" xr:uid="{00000000-0005-0000-0000-00001E1D0000}"/>
    <cellStyle name="Input 14 2 9" xfId="7915" xr:uid="{00000000-0005-0000-0000-00001F1D0000}"/>
    <cellStyle name="Input 14 3" xfId="7916" xr:uid="{00000000-0005-0000-0000-0000201D0000}"/>
    <cellStyle name="Input 14 3 2" xfId="7917" xr:uid="{00000000-0005-0000-0000-0000211D0000}"/>
    <cellStyle name="Input 14 4" xfId="7918" xr:uid="{00000000-0005-0000-0000-0000221D0000}"/>
    <cellStyle name="Input 14 4 2" xfId="7919" xr:uid="{00000000-0005-0000-0000-0000231D0000}"/>
    <cellStyle name="Input 14 5" xfId="7920" xr:uid="{00000000-0005-0000-0000-0000241D0000}"/>
    <cellStyle name="Input 14 5 2" xfId="7921" xr:uid="{00000000-0005-0000-0000-0000251D0000}"/>
    <cellStyle name="Input 14 6" xfId="7922" xr:uid="{00000000-0005-0000-0000-0000261D0000}"/>
    <cellStyle name="Input 14 6 2" xfId="7923" xr:uid="{00000000-0005-0000-0000-0000271D0000}"/>
    <cellStyle name="Input 14 7" xfId="7924" xr:uid="{00000000-0005-0000-0000-0000281D0000}"/>
    <cellStyle name="Input 14 7 2" xfId="7925" xr:uid="{00000000-0005-0000-0000-0000291D0000}"/>
    <cellStyle name="Input 14 8" xfId="7926" xr:uid="{00000000-0005-0000-0000-00002A1D0000}"/>
    <cellStyle name="Input 14 8 2" xfId="7927" xr:uid="{00000000-0005-0000-0000-00002B1D0000}"/>
    <cellStyle name="Input 14 9" xfId="7928" xr:uid="{00000000-0005-0000-0000-00002C1D0000}"/>
    <cellStyle name="Input 14 9 2" xfId="7929" xr:uid="{00000000-0005-0000-0000-00002D1D0000}"/>
    <cellStyle name="Input 15" xfId="1649" xr:uid="{00000000-0005-0000-0000-00002E1D0000}"/>
    <cellStyle name="Input 15 10" xfId="7930" xr:uid="{00000000-0005-0000-0000-00002F1D0000}"/>
    <cellStyle name="Input 15 11" xfId="7931" xr:uid="{00000000-0005-0000-0000-0000301D0000}"/>
    <cellStyle name="Input 15 12" xfId="7932" xr:uid="{00000000-0005-0000-0000-0000311D0000}"/>
    <cellStyle name="Input 15 2" xfId="7933" xr:uid="{00000000-0005-0000-0000-0000321D0000}"/>
    <cellStyle name="Input 15 2 2" xfId="7934" xr:uid="{00000000-0005-0000-0000-0000331D0000}"/>
    <cellStyle name="Input 15 2 2 2" xfId="7935" xr:uid="{00000000-0005-0000-0000-0000341D0000}"/>
    <cellStyle name="Input 15 2 3" xfId="7936" xr:uid="{00000000-0005-0000-0000-0000351D0000}"/>
    <cellStyle name="Input 15 2 3 2" xfId="7937" xr:uid="{00000000-0005-0000-0000-0000361D0000}"/>
    <cellStyle name="Input 15 2 4" xfId="7938" xr:uid="{00000000-0005-0000-0000-0000371D0000}"/>
    <cellStyle name="Input 15 2 4 2" xfId="7939" xr:uid="{00000000-0005-0000-0000-0000381D0000}"/>
    <cellStyle name="Input 15 2 5" xfId="7940" xr:uid="{00000000-0005-0000-0000-0000391D0000}"/>
    <cellStyle name="Input 15 2 5 2" xfId="7941" xr:uid="{00000000-0005-0000-0000-00003A1D0000}"/>
    <cellStyle name="Input 15 2 6" xfId="7942" xr:uid="{00000000-0005-0000-0000-00003B1D0000}"/>
    <cellStyle name="Input 15 2 6 2" xfId="7943" xr:uid="{00000000-0005-0000-0000-00003C1D0000}"/>
    <cellStyle name="Input 15 2 7" xfId="7944" xr:uid="{00000000-0005-0000-0000-00003D1D0000}"/>
    <cellStyle name="Input 15 2 7 2" xfId="7945" xr:uid="{00000000-0005-0000-0000-00003E1D0000}"/>
    <cellStyle name="Input 15 2 8" xfId="7946" xr:uid="{00000000-0005-0000-0000-00003F1D0000}"/>
    <cellStyle name="Input 15 2 8 2" xfId="7947" xr:uid="{00000000-0005-0000-0000-0000401D0000}"/>
    <cellStyle name="Input 15 2 9" xfId="7948" xr:uid="{00000000-0005-0000-0000-0000411D0000}"/>
    <cellStyle name="Input 15 3" xfId="7949" xr:uid="{00000000-0005-0000-0000-0000421D0000}"/>
    <cellStyle name="Input 15 3 2" xfId="7950" xr:uid="{00000000-0005-0000-0000-0000431D0000}"/>
    <cellStyle name="Input 15 4" xfId="7951" xr:uid="{00000000-0005-0000-0000-0000441D0000}"/>
    <cellStyle name="Input 15 4 2" xfId="7952" xr:uid="{00000000-0005-0000-0000-0000451D0000}"/>
    <cellStyle name="Input 15 5" xfId="7953" xr:uid="{00000000-0005-0000-0000-0000461D0000}"/>
    <cellStyle name="Input 15 5 2" xfId="7954" xr:uid="{00000000-0005-0000-0000-0000471D0000}"/>
    <cellStyle name="Input 15 6" xfId="7955" xr:uid="{00000000-0005-0000-0000-0000481D0000}"/>
    <cellStyle name="Input 15 6 2" xfId="7956" xr:uid="{00000000-0005-0000-0000-0000491D0000}"/>
    <cellStyle name="Input 15 7" xfId="7957" xr:uid="{00000000-0005-0000-0000-00004A1D0000}"/>
    <cellStyle name="Input 15 7 2" xfId="7958" xr:uid="{00000000-0005-0000-0000-00004B1D0000}"/>
    <cellStyle name="Input 15 8" xfId="7959" xr:uid="{00000000-0005-0000-0000-00004C1D0000}"/>
    <cellStyle name="Input 15 8 2" xfId="7960" xr:uid="{00000000-0005-0000-0000-00004D1D0000}"/>
    <cellStyle name="Input 15 9" xfId="7961" xr:uid="{00000000-0005-0000-0000-00004E1D0000}"/>
    <cellStyle name="Input 15 9 2" xfId="7962" xr:uid="{00000000-0005-0000-0000-00004F1D0000}"/>
    <cellStyle name="Input 16" xfId="1650" xr:uid="{00000000-0005-0000-0000-0000501D0000}"/>
    <cellStyle name="Input 16 10" xfId="7963" xr:uid="{00000000-0005-0000-0000-0000511D0000}"/>
    <cellStyle name="Input 16 11" xfId="7964" xr:uid="{00000000-0005-0000-0000-0000521D0000}"/>
    <cellStyle name="Input 16 12" xfId="7965" xr:uid="{00000000-0005-0000-0000-0000531D0000}"/>
    <cellStyle name="Input 16 2" xfId="7966" xr:uid="{00000000-0005-0000-0000-0000541D0000}"/>
    <cellStyle name="Input 16 2 2" xfId="7967" xr:uid="{00000000-0005-0000-0000-0000551D0000}"/>
    <cellStyle name="Input 16 2 2 2" xfId="7968" xr:uid="{00000000-0005-0000-0000-0000561D0000}"/>
    <cellStyle name="Input 16 2 3" xfId="7969" xr:uid="{00000000-0005-0000-0000-0000571D0000}"/>
    <cellStyle name="Input 16 2 3 2" xfId="7970" xr:uid="{00000000-0005-0000-0000-0000581D0000}"/>
    <cellStyle name="Input 16 2 4" xfId="7971" xr:uid="{00000000-0005-0000-0000-0000591D0000}"/>
    <cellStyle name="Input 16 2 4 2" xfId="7972" xr:uid="{00000000-0005-0000-0000-00005A1D0000}"/>
    <cellStyle name="Input 16 2 5" xfId="7973" xr:uid="{00000000-0005-0000-0000-00005B1D0000}"/>
    <cellStyle name="Input 16 2 5 2" xfId="7974" xr:uid="{00000000-0005-0000-0000-00005C1D0000}"/>
    <cellStyle name="Input 16 2 6" xfId="7975" xr:uid="{00000000-0005-0000-0000-00005D1D0000}"/>
    <cellStyle name="Input 16 2 6 2" xfId="7976" xr:uid="{00000000-0005-0000-0000-00005E1D0000}"/>
    <cellStyle name="Input 16 2 7" xfId="7977" xr:uid="{00000000-0005-0000-0000-00005F1D0000}"/>
    <cellStyle name="Input 16 2 7 2" xfId="7978" xr:uid="{00000000-0005-0000-0000-0000601D0000}"/>
    <cellStyle name="Input 16 2 8" xfId="7979" xr:uid="{00000000-0005-0000-0000-0000611D0000}"/>
    <cellStyle name="Input 16 2 8 2" xfId="7980" xr:uid="{00000000-0005-0000-0000-0000621D0000}"/>
    <cellStyle name="Input 16 2 9" xfId="7981" xr:uid="{00000000-0005-0000-0000-0000631D0000}"/>
    <cellStyle name="Input 16 3" xfId="7982" xr:uid="{00000000-0005-0000-0000-0000641D0000}"/>
    <cellStyle name="Input 16 3 2" xfId="7983" xr:uid="{00000000-0005-0000-0000-0000651D0000}"/>
    <cellStyle name="Input 16 4" xfId="7984" xr:uid="{00000000-0005-0000-0000-0000661D0000}"/>
    <cellStyle name="Input 16 4 2" xfId="7985" xr:uid="{00000000-0005-0000-0000-0000671D0000}"/>
    <cellStyle name="Input 16 5" xfId="7986" xr:uid="{00000000-0005-0000-0000-0000681D0000}"/>
    <cellStyle name="Input 16 5 2" xfId="7987" xr:uid="{00000000-0005-0000-0000-0000691D0000}"/>
    <cellStyle name="Input 16 6" xfId="7988" xr:uid="{00000000-0005-0000-0000-00006A1D0000}"/>
    <cellStyle name="Input 16 6 2" xfId="7989" xr:uid="{00000000-0005-0000-0000-00006B1D0000}"/>
    <cellStyle name="Input 16 7" xfId="7990" xr:uid="{00000000-0005-0000-0000-00006C1D0000}"/>
    <cellStyle name="Input 16 7 2" xfId="7991" xr:uid="{00000000-0005-0000-0000-00006D1D0000}"/>
    <cellStyle name="Input 16 8" xfId="7992" xr:uid="{00000000-0005-0000-0000-00006E1D0000}"/>
    <cellStyle name="Input 16 8 2" xfId="7993" xr:uid="{00000000-0005-0000-0000-00006F1D0000}"/>
    <cellStyle name="Input 16 9" xfId="7994" xr:uid="{00000000-0005-0000-0000-0000701D0000}"/>
    <cellStyle name="Input 16 9 2" xfId="7995" xr:uid="{00000000-0005-0000-0000-0000711D0000}"/>
    <cellStyle name="Input 17" xfId="1651" xr:uid="{00000000-0005-0000-0000-0000721D0000}"/>
    <cellStyle name="Input 17 10" xfId="7996" xr:uid="{00000000-0005-0000-0000-0000731D0000}"/>
    <cellStyle name="Input 17 11" xfId="7997" xr:uid="{00000000-0005-0000-0000-0000741D0000}"/>
    <cellStyle name="Input 17 2" xfId="7998" xr:uid="{00000000-0005-0000-0000-0000751D0000}"/>
    <cellStyle name="Input 17 2 2" xfId="7999" xr:uid="{00000000-0005-0000-0000-0000761D0000}"/>
    <cellStyle name="Input 17 2 2 2" xfId="8000" xr:uid="{00000000-0005-0000-0000-0000771D0000}"/>
    <cellStyle name="Input 17 2 3" xfId="8001" xr:uid="{00000000-0005-0000-0000-0000781D0000}"/>
    <cellStyle name="Input 17 2 3 2" xfId="8002" xr:uid="{00000000-0005-0000-0000-0000791D0000}"/>
    <cellStyle name="Input 17 2 4" xfId="8003" xr:uid="{00000000-0005-0000-0000-00007A1D0000}"/>
    <cellStyle name="Input 17 2 4 2" xfId="8004" xr:uid="{00000000-0005-0000-0000-00007B1D0000}"/>
    <cellStyle name="Input 17 2 5" xfId="8005" xr:uid="{00000000-0005-0000-0000-00007C1D0000}"/>
    <cellStyle name="Input 17 2 5 2" xfId="8006" xr:uid="{00000000-0005-0000-0000-00007D1D0000}"/>
    <cellStyle name="Input 17 2 6" xfId="8007" xr:uid="{00000000-0005-0000-0000-00007E1D0000}"/>
    <cellStyle name="Input 17 2 6 2" xfId="8008" xr:uid="{00000000-0005-0000-0000-00007F1D0000}"/>
    <cellStyle name="Input 17 2 7" xfId="8009" xr:uid="{00000000-0005-0000-0000-0000801D0000}"/>
    <cellStyle name="Input 17 2 7 2" xfId="8010" xr:uid="{00000000-0005-0000-0000-0000811D0000}"/>
    <cellStyle name="Input 17 2 8" xfId="8011" xr:uid="{00000000-0005-0000-0000-0000821D0000}"/>
    <cellStyle name="Input 17 2 8 2" xfId="8012" xr:uid="{00000000-0005-0000-0000-0000831D0000}"/>
    <cellStyle name="Input 17 2 9" xfId="8013" xr:uid="{00000000-0005-0000-0000-0000841D0000}"/>
    <cellStyle name="Input 17 3" xfId="8014" xr:uid="{00000000-0005-0000-0000-0000851D0000}"/>
    <cellStyle name="Input 17 3 2" xfId="8015" xr:uid="{00000000-0005-0000-0000-0000861D0000}"/>
    <cellStyle name="Input 17 4" xfId="8016" xr:uid="{00000000-0005-0000-0000-0000871D0000}"/>
    <cellStyle name="Input 17 4 2" xfId="8017" xr:uid="{00000000-0005-0000-0000-0000881D0000}"/>
    <cellStyle name="Input 17 5" xfId="8018" xr:uid="{00000000-0005-0000-0000-0000891D0000}"/>
    <cellStyle name="Input 17 5 2" xfId="8019" xr:uid="{00000000-0005-0000-0000-00008A1D0000}"/>
    <cellStyle name="Input 17 6" xfId="8020" xr:uid="{00000000-0005-0000-0000-00008B1D0000}"/>
    <cellStyle name="Input 17 6 2" xfId="8021" xr:uid="{00000000-0005-0000-0000-00008C1D0000}"/>
    <cellStyle name="Input 17 7" xfId="8022" xr:uid="{00000000-0005-0000-0000-00008D1D0000}"/>
    <cellStyle name="Input 17 7 2" xfId="8023" xr:uid="{00000000-0005-0000-0000-00008E1D0000}"/>
    <cellStyle name="Input 17 8" xfId="8024" xr:uid="{00000000-0005-0000-0000-00008F1D0000}"/>
    <cellStyle name="Input 17 8 2" xfId="8025" xr:uid="{00000000-0005-0000-0000-0000901D0000}"/>
    <cellStyle name="Input 17 9" xfId="8026" xr:uid="{00000000-0005-0000-0000-0000911D0000}"/>
    <cellStyle name="Input 17 9 2" xfId="8027" xr:uid="{00000000-0005-0000-0000-0000921D0000}"/>
    <cellStyle name="Input 18" xfId="1652" xr:uid="{00000000-0005-0000-0000-0000931D0000}"/>
    <cellStyle name="Input 18 10" xfId="8028" xr:uid="{00000000-0005-0000-0000-0000941D0000}"/>
    <cellStyle name="Input 18 2" xfId="8029" xr:uid="{00000000-0005-0000-0000-0000951D0000}"/>
    <cellStyle name="Input 18 2 2" xfId="8030" xr:uid="{00000000-0005-0000-0000-0000961D0000}"/>
    <cellStyle name="Input 18 2 2 2" xfId="8031" xr:uid="{00000000-0005-0000-0000-0000971D0000}"/>
    <cellStyle name="Input 18 2 3" xfId="8032" xr:uid="{00000000-0005-0000-0000-0000981D0000}"/>
    <cellStyle name="Input 18 2 3 2" xfId="8033" xr:uid="{00000000-0005-0000-0000-0000991D0000}"/>
    <cellStyle name="Input 18 2 4" xfId="8034" xr:uid="{00000000-0005-0000-0000-00009A1D0000}"/>
    <cellStyle name="Input 18 2 4 2" xfId="8035" xr:uid="{00000000-0005-0000-0000-00009B1D0000}"/>
    <cellStyle name="Input 18 2 5" xfId="8036" xr:uid="{00000000-0005-0000-0000-00009C1D0000}"/>
    <cellStyle name="Input 18 2 5 2" xfId="8037" xr:uid="{00000000-0005-0000-0000-00009D1D0000}"/>
    <cellStyle name="Input 18 2 6" xfId="8038" xr:uid="{00000000-0005-0000-0000-00009E1D0000}"/>
    <cellStyle name="Input 18 2 6 2" xfId="8039" xr:uid="{00000000-0005-0000-0000-00009F1D0000}"/>
    <cellStyle name="Input 18 2 7" xfId="8040" xr:uid="{00000000-0005-0000-0000-0000A01D0000}"/>
    <cellStyle name="Input 18 2 7 2" xfId="8041" xr:uid="{00000000-0005-0000-0000-0000A11D0000}"/>
    <cellStyle name="Input 18 2 8" xfId="8042" xr:uid="{00000000-0005-0000-0000-0000A21D0000}"/>
    <cellStyle name="Input 18 2 8 2" xfId="8043" xr:uid="{00000000-0005-0000-0000-0000A31D0000}"/>
    <cellStyle name="Input 18 2 9" xfId="8044" xr:uid="{00000000-0005-0000-0000-0000A41D0000}"/>
    <cellStyle name="Input 18 3" xfId="8045" xr:uid="{00000000-0005-0000-0000-0000A51D0000}"/>
    <cellStyle name="Input 18 3 2" xfId="8046" xr:uid="{00000000-0005-0000-0000-0000A61D0000}"/>
    <cellStyle name="Input 18 4" xfId="8047" xr:uid="{00000000-0005-0000-0000-0000A71D0000}"/>
    <cellStyle name="Input 18 4 2" xfId="8048" xr:uid="{00000000-0005-0000-0000-0000A81D0000}"/>
    <cellStyle name="Input 18 5" xfId="8049" xr:uid="{00000000-0005-0000-0000-0000A91D0000}"/>
    <cellStyle name="Input 18 5 2" xfId="8050" xr:uid="{00000000-0005-0000-0000-0000AA1D0000}"/>
    <cellStyle name="Input 18 6" xfId="8051" xr:uid="{00000000-0005-0000-0000-0000AB1D0000}"/>
    <cellStyle name="Input 18 6 2" xfId="8052" xr:uid="{00000000-0005-0000-0000-0000AC1D0000}"/>
    <cellStyle name="Input 18 7" xfId="8053" xr:uid="{00000000-0005-0000-0000-0000AD1D0000}"/>
    <cellStyle name="Input 18 7 2" xfId="8054" xr:uid="{00000000-0005-0000-0000-0000AE1D0000}"/>
    <cellStyle name="Input 18 8" xfId="8055" xr:uid="{00000000-0005-0000-0000-0000AF1D0000}"/>
    <cellStyle name="Input 18 8 2" xfId="8056" xr:uid="{00000000-0005-0000-0000-0000B01D0000}"/>
    <cellStyle name="Input 18 9" xfId="8057" xr:uid="{00000000-0005-0000-0000-0000B11D0000}"/>
    <cellStyle name="Input 18 9 2" xfId="8058" xr:uid="{00000000-0005-0000-0000-0000B21D0000}"/>
    <cellStyle name="Input 19" xfId="1653" xr:uid="{00000000-0005-0000-0000-0000B31D0000}"/>
    <cellStyle name="Input 19 10" xfId="8059" xr:uid="{00000000-0005-0000-0000-0000B41D0000}"/>
    <cellStyle name="Input 19 2" xfId="8060" xr:uid="{00000000-0005-0000-0000-0000B51D0000}"/>
    <cellStyle name="Input 19 2 2" xfId="8061" xr:uid="{00000000-0005-0000-0000-0000B61D0000}"/>
    <cellStyle name="Input 19 2 2 2" xfId="8062" xr:uid="{00000000-0005-0000-0000-0000B71D0000}"/>
    <cellStyle name="Input 19 2 3" xfId="8063" xr:uid="{00000000-0005-0000-0000-0000B81D0000}"/>
    <cellStyle name="Input 19 2 3 2" xfId="8064" xr:uid="{00000000-0005-0000-0000-0000B91D0000}"/>
    <cellStyle name="Input 19 2 4" xfId="8065" xr:uid="{00000000-0005-0000-0000-0000BA1D0000}"/>
    <cellStyle name="Input 19 2 4 2" xfId="8066" xr:uid="{00000000-0005-0000-0000-0000BB1D0000}"/>
    <cellStyle name="Input 19 2 5" xfId="8067" xr:uid="{00000000-0005-0000-0000-0000BC1D0000}"/>
    <cellStyle name="Input 19 2 5 2" xfId="8068" xr:uid="{00000000-0005-0000-0000-0000BD1D0000}"/>
    <cellStyle name="Input 19 2 6" xfId="8069" xr:uid="{00000000-0005-0000-0000-0000BE1D0000}"/>
    <cellStyle name="Input 19 2 6 2" xfId="8070" xr:uid="{00000000-0005-0000-0000-0000BF1D0000}"/>
    <cellStyle name="Input 19 2 7" xfId="8071" xr:uid="{00000000-0005-0000-0000-0000C01D0000}"/>
    <cellStyle name="Input 19 2 7 2" xfId="8072" xr:uid="{00000000-0005-0000-0000-0000C11D0000}"/>
    <cellStyle name="Input 19 2 8" xfId="8073" xr:uid="{00000000-0005-0000-0000-0000C21D0000}"/>
    <cellStyle name="Input 19 2 8 2" xfId="8074" xr:uid="{00000000-0005-0000-0000-0000C31D0000}"/>
    <cellStyle name="Input 19 2 9" xfId="8075" xr:uid="{00000000-0005-0000-0000-0000C41D0000}"/>
    <cellStyle name="Input 19 3" xfId="8076" xr:uid="{00000000-0005-0000-0000-0000C51D0000}"/>
    <cellStyle name="Input 19 3 2" xfId="8077" xr:uid="{00000000-0005-0000-0000-0000C61D0000}"/>
    <cellStyle name="Input 19 4" xfId="8078" xr:uid="{00000000-0005-0000-0000-0000C71D0000}"/>
    <cellStyle name="Input 19 4 2" xfId="8079" xr:uid="{00000000-0005-0000-0000-0000C81D0000}"/>
    <cellStyle name="Input 19 5" xfId="8080" xr:uid="{00000000-0005-0000-0000-0000C91D0000}"/>
    <cellStyle name="Input 19 5 2" xfId="8081" xr:uid="{00000000-0005-0000-0000-0000CA1D0000}"/>
    <cellStyle name="Input 19 6" xfId="8082" xr:uid="{00000000-0005-0000-0000-0000CB1D0000}"/>
    <cellStyle name="Input 19 6 2" xfId="8083" xr:uid="{00000000-0005-0000-0000-0000CC1D0000}"/>
    <cellStyle name="Input 19 7" xfId="8084" xr:uid="{00000000-0005-0000-0000-0000CD1D0000}"/>
    <cellStyle name="Input 19 7 2" xfId="8085" xr:uid="{00000000-0005-0000-0000-0000CE1D0000}"/>
    <cellStyle name="Input 19 8" xfId="8086" xr:uid="{00000000-0005-0000-0000-0000CF1D0000}"/>
    <cellStyle name="Input 19 8 2" xfId="8087" xr:uid="{00000000-0005-0000-0000-0000D01D0000}"/>
    <cellStyle name="Input 19 9" xfId="8088" xr:uid="{00000000-0005-0000-0000-0000D11D0000}"/>
    <cellStyle name="Input 19 9 2" xfId="8089" xr:uid="{00000000-0005-0000-0000-0000D21D0000}"/>
    <cellStyle name="Input 2" xfId="1654" xr:uid="{00000000-0005-0000-0000-0000D31D0000}"/>
    <cellStyle name="Input 2 10" xfId="8090" xr:uid="{00000000-0005-0000-0000-0000D41D0000}"/>
    <cellStyle name="Input 2 2" xfId="1655" xr:uid="{00000000-0005-0000-0000-0000D51D0000}"/>
    <cellStyle name="Input 2 2 10" xfId="8091" xr:uid="{00000000-0005-0000-0000-0000D61D0000}"/>
    <cellStyle name="Input 2 2 11" xfId="8092" xr:uid="{00000000-0005-0000-0000-0000D71D0000}"/>
    <cellStyle name="Input 2 2 2" xfId="1656" xr:uid="{00000000-0005-0000-0000-0000D81D0000}"/>
    <cellStyle name="Input 2 2 2 2" xfId="1657" xr:uid="{00000000-0005-0000-0000-0000D91D0000}"/>
    <cellStyle name="Input 2 2 2 3" xfId="1658" xr:uid="{00000000-0005-0000-0000-0000DA1D0000}"/>
    <cellStyle name="Input 2 2 2 4" xfId="1659" xr:uid="{00000000-0005-0000-0000-0000DB1D0000}"/>
    <cellStyle name="Input 2 2 2 5" xfId="1660" xr:uid="{00000000-0005-0000-0000-0000DC1D0000}"/>
    <cellStyle name="Input 2 2 3" xfId="1661" xr:uid="{00000000-0005-0000-0000-0000DD1D0000}"/>
    <cellStyle name="Input 2 2 3 2" xfId="8093" xr:uid="{00000000-0005-0000-0000-0000DE1D0000}"/>
    <cellStyle name="Input 2 2 4" xfId="1662" xr:uid="{00000000-0005-0000-0000-0000DF1D0000}"/>
    <cellStyle name="Input 2 2 4 2" xfId="8094" xr:uid="{00000000-0005-0000-0000-0000E01D0000}"/>
    <cellStyle name="Input 2 2 5" xfId="1663" xr:uid="{00000000-0005-0000-0000-0000E11D0000}"/>
    <cellStyle name="Input 2 2 5 2" xfId="8095" xr:uid="{00000000-0005-0000-0000-0000E21D0000}"/>
    <cellStyle name="Input 2 2 6" xfId="8096" xr:uid="{00000000-0005-0000-0000-0000E31D0000}"/>
    <cellStyle name="Input 2 2 6 2" xfId="8097" xr:uid="{00000000-0005-0000-0000-0000E41D0000}"/>
    <cellStyle name="Input 2 2 7" xfId="8098" xr:uid="{00000000-0005-0000-0000-0000E51D0000}"/>
    <cellStyle name="Input 2 2 7 2" xfId="8099" xr:uid="{00000000-0005-0000-0000-0000E61D0000}"/>
    <cellStyle name="Input 2 2 8" xfId="8100" xr:uid="{00000000-0005-0000-0000-0000E71D0000}"/>
    <cellStyle name="Input 2 2 8 2" xfId="8101" xr:uid="{00000000-0005-0000-0000-0000E81D0000}"/>
    <cellStyle name="Input 2 2 9" xfId="8102" xr:uid="{00000000-0005-0000-0000-0000E91D0000}"/>
    <cellStyle name="Input 2 3" xfId="1664" xr:uid="{00000000-0005-0000-0000-0000EA1D0000}"/>
    <cellStyle name="Input 2 3 2" xfId="8103" xr:uid="{00000000-0005-0000-0000-0000EB1D0000}"/>
    <cellStyle name="Input 2 4" xfId="1665" xr:uid="{00000000-0005-0000-0000-0000EC1D0000}"/>
    <cellStyle name="Input 2 4 2" xfId="8104" xr:uid="{00000000-0005-0000-0000-0000ED1D0000}"/>
    <cellStyle name="Input 2 5" xfId="1666" xr:uid="{00000000-0005-0000-0000-0000EE1D0000}"/>
    <cellStyle name="Input 2 5 2" xfId="8105" xr:uid="{00000000-0005-0000-0000-0000EF1D0000}"/>
    <cellStyle name="Input 2 6" xfId="1667" xr:uid="{00000000-0005-0000-0000-0000F01D0000}"/>
    <cellStyle name="Input 2 6 2" xfId="8106" xr:uid="{00000000-0005-0000-0000-0000F11D0000}"/>
    <cellStyle name="Input 2 7" xfId="1668" xr:uid="{00000000-0005-0000-0000-0000F21D0000}"/>
    <cellStyle name="Input 2 7 2" xfId="8107" xr:uid="{00000000-0005-0000-0000-0000F31D0000}"/>
    <cellStyle name="Input 2 8" xfId="1669" xr:uid="{00000000-0005-0000-0000-0000F41D0000}"/>
    <cellStyle name="Input 2 8 2" xfId="8108" xr:uid="{00000000-0005-0000-0000-0000F51D0000}"/>
    <cellStyle name="Input 2 9" xfId="1670" xr:uid="{00000000-0005-0000-0000-0000F61D0000}"/>
    <cellStyle name="Input 20" xfId="1671" xr:uid="{00000000-0005-0000-0000-0000F71D0000}"/>
    <cellStyle name="Input 20 10" xfId="8109" xr:uid="{00000000-0005-0000-0000-0000F81D0000}"/>
    <cellStyle name="Input 20 2" xfId="8110" xr:uid="{00000000-0005-0000-0000-0000F91D0000}"/>
    <cellStyle name="Input 20 2 2" xfId="8111" xr:uid="{00000000-0005-0000-0000-0000FA1D0000}"/>
    <cellStyle name="Input 20 2 2 2" xfId="8112" xr:uid="{00000000-0005-0000-0000-0000FB1D0000}"/>
    <cellStyle name="Input 20 2 3" xfId="8113" xr:uid="{00000000-0005-0000-0000-0000FC1D0000}"/>
    <cellStyle name="Input 20 2 3 2" xfId="8114" xr:uid="{00000000-0005-0000-0000-0000FD1D0000}"/>
    <cellStyle name="Input 20 2 4" xfId="8115" xr:uid="{00000000-0005-0000-0000-0000FE1D0000}"/>
    <cellStyle name="Input 20 2 4 2" xfId="8116" xr:uid="{00000000-0005-0000-0000-0000FF1D0000}"/>
    <cellStyle name="Input 20 2 5" xfId="8117" xr:uid="{00000000-0005-0000-0000-0000001E0000}"/>
    <cellStyle name="Input 20 2 5 2" xfId="8118" xr:uid="{00000000-0005-0000-0000-0000011E0000}"/>
    <cellStyle name="Input 20 2 6" xfId="8119" xr:uid="{00000000-0005-0000-0000-0000021E0000}"/>
    <cellStyle name="Input 20 2 6 2" xfId="8120" xr:uid="{00000000-0005-0000-0000-0000031E0000}"/>
    <cellStyle name="Input 20 2 7" xfId="8121" xr:uid="{00000000-0005-0000-0000-0000041E0000}"/>
    <cellStyle name="Input 20 2 7 2" xfId="8122" xr:uid="{00000000-0005-0000-0000-0000051E0000}"/>
    <cellStyle name="Input 20 2 8" xfId="8123" xr:uid="{00000000-0005-0000-0000-0000061E0000}"/>
    <cellStyle name="Input 20 2 8 2" xfId="8124" xr:uid="{00000000-0005-0000-0000-0000071E0000}"/>
    <cellStyle name="Input 20 2 9" xfId="8125" xr:uid="{00000000-0005-0000-0000-0000081E0000}"/>
    <cellStyle name="Input 20 3" xfId="8126" xr:uid="{00000000-0005-0000-0000-0000091E0000}"/>
    <cellStyle name="Input 20 3 2" xfId="8127" xr:uid="{00000000-0005-0000-0000-00000A1E0000}"/>
    <cellStyle name="Input 20 4" xfId="8128" xr:uid="{00000000-0005-0000-0000-00000B1E0000}"/>
    <cellStyle name="Input 20 4 2" xfId="8129" xr:uid="{00000000-0005-0000-0000-00000C1E0000}"/>
    <cellStyle name="Input 20 5" xfId="8130" xr:uid="{00000000-0005-0000-0000-00000D1E0000}"/>
    <cellStyle name="Input 20 5 2" xfId="8131" xr:uid="{00000000-0005-0000-0000-00000E1E0000}"/>
    <cellStyle name="Input 20 6" xfId="8132" xr:uid="{00000000-0005-0000-0000-00000F1E0000}"/>
    <cellStyle name="Input 20 6 2" xfId="8133" xr:uid="{00000000-0005-0000-0000-0000101E0000}"/>
    <cellStyle name="Input 20 7" xfId="8134" xr:uid="{00000000-0005-0000-0000-0000111E0000}"/>
    <cellStyle name="Input 20 7 2" xfId="8135" xr:uid="{00000000-0005-0000-0000-0000121E0000}"/>
    <cellStyle name="Input 20 8" xfId="8136" xr:uid="{00000000-0005-0000-0000-0000131E0000}"/>
    <cellStyle name="Input 20 8 2" xfId="8137" xr:uid="{00000000-0005-0000-0000-0000141E0000}"/>
    <cellStyle name="Input 20 9" xfId="8138" xr:uid="{00000000-0005-0000-0000-0000151E0000}"/>
    <cellStyle name="Input 20 9 2" xfId="8139" xr:uid="{00000000-0005-0000-0000-0000161E0000}"/>
    <cellStyle name="Input 21" xfId="1672" xr:uid="{00000000-0005-0000-0000-0000171E0000}"/>
    <cellStyle name="Input 21 10" xfId="8140" xr:uid="{00000000-0005-0000-0000-0000181E0000}"/>
    <cellStyle name="Input 21 2" xfId="8141" xr:uid="{00000000-0005-0000-0000-0000191E0000}"/>
    <cellStyle name="Input 21 2 2" xfId="8142" xr:uid="{00000000-0005-0000-0000-00001A1E0000}"/>
    <cellStyle name="Input 21 2 2 2" xfId="8143" xr:uid="{00000000-0005-0000-0000-00001B1E0000}"/>
    <cellStyle name="Input 21 2 3" xfId="8144" xr:uid="{00000000-0005-0000-0000-00001C1E0000}"/>
    <cellStyle name="Input 21 2 3 2" xfId="8145" xr:uid="{00000000-0005-0000-0000-00001D1E0000}"/>
    <cellStyle name="Input 21 2 4" xfId="8146" xr:uid="{00000000-0005-0000-0000-00001E1E0000}"/>
    <cellStyle name="Input 21 2 4 2" xfId="8147" xr:uid="{00000000-0005-0000-0000-00001F1E0000}"/>
    <cellStyle name="Input 21 2 5" xfId="8148" xr:uid="{00000000-0005-0000-0000-0000201E0000}"/>
    <cellStyle name="Input 21 2 5 2" xfId="8149" xr:uid="{00000000-0005-0000-0000-0000211E0000}"/>
    <cellStyle name="Input 21 2 6" xfId="8150" xr:uid="{00000000-0005-0000-0000-0000221E0000}"/>
    <cellStyle name="Input 21 2 6 2" xfId="8151" xr:uid="{00000000-0005-0000-0000-0000231E0000}"/>
    <cellStyle name="Input 21 2 7" xfId="8152" xr:uid="{00000000-0005-0000-0000-0000241E0000}"/>
    <cellStyle name="Input 21 2 7 2" xfId="8153" xr:uid="{00000000-0005-0000-0000-0000251E0000}"/>
    <cellStyle name="Input 21 2 8" xfId="8154" xr:uid="{00000000-0005-0000-0000-0000261E0000}"/>
    <cellStyle name="Input 21 2 8 2" xfId="8155" xr:uid="{00000000-0005-0000-0000-0000271E0000}"/>
    <cellStyle name="Input 21 2 9" xfId="8156" xr:uid="{00000000-0005-0000-0000-0000281E0000}"/>
    <cellStyle name="Input 21 3" xfId="8157" xr:uid="{00000000-0005-0000-0000-0000291E0000}"/>
    <cellStyle name="Input 21 3 2" xfId="8158" xr:uid="{00000000-0005-0000-0000-00002A1E0000}"/>
    <cellStyle name="Input 21 4" xfId="8159" xr:uid="{00000000-0005-0000-0000-00002B1E0000}"/>
    <cellStyle name="Input 21 4 2" xfId="8160" xr:uid="{00000000-0005-0000-0000-00002C1E0000}"/>
    <cellStyle name="Input 21 5" xfId="8161" xr:uid="{00000000-0005-0000-0000-00002D1E0000}"/>
    <cellStyle name="Input 21 5 2" xfId="8162" xr:uid="{00000000-0005-0000-0000-00002E1E0000}"/>
    <cellStyle name="Input 21 6" xfId="8163" xr:uid="{00000000-0005-0000-0000-00002F1E0000}"/>
    <cellStyle name="Input 21 6 2" xfId="8164" xr:uid="{00000000-0005-0000-0000-0000301E0000}"/>
    <cellStyle name="Input 21 7" xfId="8165" xr:uid="{00000000-0005-0000-0000-0000311E0000}"/>
    <cellStyle name="Input 21 7 2" xfId="8166" xr:uid="{00000000-0005-0000-0000-0000321E0000}"/>
    <cellStyle name="Input 21 8" xfId="8167" xr:uid="{00000000-0005-0000-0000-0000331E0000}"/>
    <cellStyle name="Input 21 8 2" xfId="8168" xr:uid="{00000000-0005-0000-0000-0000341E0000}"/>
    <cellStyle name="Input 21 9" xfId="8169" xr:uid="{00000000-0005-0000-0000-0000351E0000}"/>
    <cellStyle name="Input 21 9 2" xfId="8170" xr:uid="{00000000-0005-0000-0000-0000361E0000}"/>
    <cellStyle name="Input 22" xfId="1673" xr:uid="{00000000-0005-0000-0000-0000371E0000}"/>
    <cellStyle name="Input 22 2" xfId="8171" xr:uid="{00000000-0005-0000-0000-0000381E0000}"/>
    <cellStyle name="Input 22 2 2" xfId="8172" xr:uid="{00000000-0005-0000-0000-0000391E0000}"/>
    <cellStyle name="Input 22 3" xfId="8173" xr:uid="{00000000-0005-0000-0000-00003A1E0000}"/>
    <cellStyle name="Input 22 3 2" xfId="8174" xr:uid="{00000000-0005-0000-0000-00003B1E0000}"/>
    <cellStyle name="Input 22 4" xfId="8175" xr:uid="{00000000-0005-0000-0000-00003C1E0000}"/>
    <cellStyle name="Input 22 4 2" xfId="8176" xr:uid="{00000000-0005-0000-0000-00003D1E0000}"/>
    <cellStyle name="Input 22 5" xfId="8177" xr:uid="{00000000-0005-0000-0000-00003E1E0000}"/>
    <cellStyle name="Input 22 5 2" xfId="8178" xr:uid="{00000000-0005-0000-0000-00003F1E0000}"/>
    <cellStyle name="Input 22 6" xfId="8179" xr:uid="{00000000-0005-0000-0000-0000401E0000}"/>
    <cellStyle name="Input 22 6 2" xfId="8180" xr:uid="{00000000-0005-0000-0000-0000411E0000}"/>
    <cellStyle name="Input 22 7" xfId="8181" xr:uid="{00000000-0005-0000-0000-0000421E0000}"/>
    <cellStyle name="Input 22 7 2" xfId="8182" xr:uid="{00000000-0005-0000-0000-0000431E0000}"/>
    <cellStyle name="Input 22 8" xfId="8183" xr:uid="{00000000-0005-0000-0000-0000441E0000}"/>
    <cellStyle name="Input 22 8 2" xfId="8184" xr:uid="{00000000-0005-0000-0000-0000451E0000}"/>
    <cellStyle name="Input 22 9" xfId="8185" xr:uid="{00000000-0005-0000-0000-0000461E0000}"/>
    <cellStyle name="Input 3" xfId="1674" xr:uid="{00000000-0005-0000-0000-0000471E0000}"/>
    <cellStyle name="Input 3 10" xfId="8186" xr:uid="{00000000-0005-0000-0000-0000481E0000}"/>
    <cellStyle name="Input 3 11" xfId="8187" xr:uid="{00000000-0005-0000-0000-0000491E0000}"/>
    <cellStyle name="Input 3 2" xfId="8188" xr:uid="{00000000-0005-0000-0000-00004A1E0000}"/>
    <cellStyle name="Input 3 2 10" xfId="8189" xr:uid="{00000000-0005-0000-0000-00004B1E0000}"/>
    <cellStyle name="Input 3 2 2" xfId="8190" xr:uid="{00000000-0005-0000-0000-00004C1E0000}"/>
    <cellStyle name="Input 3 2 2 2" xfId="8191" xr:uid="{00000000-0005-0000-0000-00004D1E0000}"/>
    <cellStyle name="Input 3 2 3" xfId="8192" xr:uid="{00000000-0005-0000-0000-00004E1E0000}"/>
    <cellStyle name="Input 3 2 3 2" xfId="8193" xr:uid="{00000000-0005-0000-0000-00004F1E0000}"/>
    <cellStyle name="Input 3 2 4" xfId="8194" xr:uid="{00000000-0005-0000-0000-0000501E0000}"/>
    <cellStyle name="Input 3 2 4 2" xfId="8195" xr:uid="{00000000-0005-0000-0000-0000511E0000}"/>
    <cellStyle name="Input 3 2 5" xfId="8196" xr:uid="{00000000-0005-0000-0000-0000521E0000}"/>
    <cellStyle name="Input 3 2 5 2" xfId="8197" xr:uid="{00000000-0005-0000-0000-0000531E0000}"/>
    <cellStyle name="Input 3 2 6" xfId="8198" xr:uid="{00000000-0005-0000-0000-0000541E0000}"/>
    <cellStyle name="Input 3 2 6 2" xfId="8199" xr:uid="{00000000-0005-0000-0000-0000551E0000}"/>
    <cellStyle name="Input 3 2 7" xfId="8200" xr:uid="{00000000-0005-0000-0000-0000561E0000}"/>
    <cellStyle name="Input 3 2 7 2" xfId="8201" xr:uid="{00000000-0005-0000-0000-0000571E0000}"/>
    <cellStyle name="Input 3 2 8" xfId="8202" xr:uid="{00000000-0005-0000-0000-0000581E0000}"/>
    <cellStyle name="Input 3 2 8 2" xfId="8203" xr:uid="{00000000-0005-0000-0000-0000591E0000}"/>
    <cellStyle name="Input 3 2 9" xfId="8204" xr:uid="{00000000-0005-0000-0000-00005A1E0000}"/>
    <cellStyle name="Input 3 3" xfId="8205" xr:uid="{00000000-0005-0000-0000-00005B1E0000}"/>
    <cellStyle name="Input 3 3 2" xfId="8206" xr:uid="{00000000-0005-0000-0000-00005C1E0000}"/>
    <cellStyle name="Input 3 4" xfId="8207" xr:uid="{00000000-0005-0000-0000-00005D1E0000}"/>
    <cellStyle name="Input 3 4 2" xfId="8208" xr:uid="{00000000-0005-0000-0000-00005E1E0000}"/>
    <cellStyle name="Input 3 5" xfId="8209" xr:uid="{00000000-0005-0000-0000-00005F1E0000}"/>
    <cellStyle name="Input 3 5 2" xfId="8210" xr:uid="{00000000-0005-0000-0000-0000601E0000}"/>
    <cellStyle name="Input 3 6" xfId="8211" xr:uid="{00000000-0005-0000-0000-0000611E0000}"/>
    <cellStyle name="Input 3 6 2" xfId="8212" xr:uid="{00000000-0005-0000-0000-0000621E0000}"/>
    <cellStyle name="Input 3 7" xfId="8213" xr:uid="{00000000-0005-0000-0000-0000631E0000}"/>
    <cellStyle name="Input 3 7 2" xfId="8214" xr:uid="{00000000-0005-0000-0000-0000641E0000}"/>
    <cellStyle name="Input 3 8" xfId="8215" xr:uid="{00000000-0005-0000-0000-0000651E0000}"/>
    <cellStyle name="Input 3 8 2" xfId="8216" xr:uid="{00000000-0005-0000-0000-0000661E0000}"/>
    <cellStyle name="Input 3 9" xfId="8217" xr:uid="{00000000-0005-0000-0000-0000671E0000}"/>
    <cellStyle name="Input 3 9 2" xfId="8218" xr:uid="{00000000-0005-0000-0000-0000681E0000}"/>
    <cellStyle name="Input 4" xfId="1675" xr:uid="{00000000-0005-0000-0000-0000691E0000}"/>
    <cellStyle name="Input 4 10" xfId="8219" xr:uid="{00000000-0005-0000-0000-00006A1E0000}"/>
    <cellStyle name="Input 4 11" xfId="8220" xr:uid="{00000000-0005-0000-0000-00006B1E0000}"/>
    <cellStyle name="Input 4 12" xfId="8221" xr:uid="{00000000-0005-0000-0000-00006C1E0000}"/>
    <cellStyle name="Input 4 2" xfId="8222" xr:uid="{00000000-0005-0000-0000-00006D1E0000}"/>
    <cellStyle name="Input 4 2 2" xfId="8223" xr:uid="{00000000-0005-0000-0000-00006E1E0000}"/>
    <cellStyle name="Input 4 2 2 2" xfId="8224" xr:uid="{00000000-0005-0000-0000-00006F1E0000}"/>
    <cellStyle name="Input 4 2 3" xfId="8225" xr:uid="{00000000-0005-0000-0000-0000701E0000}"/>
    <cellStyle name="Input 4 2 3 2" xfId="8226" xr:uid="{00000000-0005-0000-0000-0000711E0000}"/>
    <cellStyle name="Input 4 2 4" xfId="8227" xr:uid="{00000000-0005-0000-0000-0000721E0000}"/>
    <cellStyle name="Input 4 2 4 2" xfId="8228" xr:uid="{00000000-0005-0000-0000-0000731E0000}"/>
    <cellStyle name="Input 4 2 5" xfId="8229" xr:uid="{00000000-0005-0000-0000-0000741E0000}"/>
    <cellStyle name="Input 4 2 5 2" xfId="8230" xr:uid="{00000000-0005-0000-0000-0000751E0000}"/>
    <cellStyle name="Input 4 2 6" xfId="8231" xr:uid="{00000000-0005-0000-0000-0000761E0000}"/>
    <cellStyle name="Input 4 2 6 2" xfId="8232" xr:uid="{00000000-0005-0000-0000-0000771E0000}"/>
    <cellStyle name="Input 4 2 7" xfId="8233" xr:uid="{00000000-0005-0000-0000-0000781E0000}"/>
    <cellStyle name="Input 4 2 7 2" xfId="8234" xr:uid="{00000000-0005-0000-0000-0000791E0000}"/>
    <cellStyle name="Input 4 2 8" xfId="8235" xr:uid="{00000000-0005-0000-0000-00007A1E0000}"/>
    <cellStyle name="Input 4 2 8 2" xfId="8236" xr:uid="{00000000-0005-0000-0000-00007B1E0000}"/>
    <cellStyle name="Input 4 2 9" xfId="8237" xr:uid="{00000000-0005-0000-0000-00007C1E0000}"/>
    <cellStyle name="Input 4 3" xfId="8238" xr:uid="{00000000-0005-0000-0000-00007D1E0000}"/>
    <cellStyle name="Input 4 3 2" xfId="8239" xr:uid="{00000000-0005-0000-0000-00007E1E0000}"/>
    <cellStyle name="Input 4 4" xfId="8240" xr:uid="{00000000-0005-0000-0000-00007F1E0000}"/>
    <cellStyle name="Input 4 4 2" xfId="8241" xr:uid="{00000000-0005-0000-0000-0000801E0000}"/>
    <cellStyle name="Input 4 5" xfId="8242" xr:uid="{00000000-0005-0000-0000-0000811E0000}"/>
    <cellStyle name="Input 4 5 2" xfId="8243" xr:uid="{00000000-0005-0000-0000-0000821E0000}"/>
    <cellStyle name="Input 4 6" xfId="8244" xr:uid="{00000000-0005-0000-0000-0000831E0000}"/>
    <cellStyle name="Input 4 6 2" xfId="8245" xr:uid="{00000000-0005-0000-0000-0000841E0000}"/>
    <cellStyle name="Input 4 7" xfId="8246" xr:uid="{00000000-0005-0000-0000-0000851E0000}"/>
    <cellStyle name="Input 4 7 2" xfId="8247" xr:uid="{00000000-0005-0000-0000-0000861E0000}"/>
    <cellStyle name="Input 4 8" xfId="8248" xr:uid="{00000000-0005-0000-0000-0000871E0000}"/>
    <cellStyle name="Input 4 8 2" xfId="8249" xr:uid="{00000000-0005-0000-0000-0000881E0000}"/>
    <cellStyle name="Input 4 9" xfId="8250" xr:uid="{00000000-0005-0000-0000-0000891E0000}"/>
    <cellStyle name="Input 4 9 2" xfId="8251" xr:uid="{00000000-0005-0000-0000-00008A1E0000}"/>
    <cellStyle name="Input 5" xfId="1676" xr:uid="{00000000-0005-0000-0000-00008B1E0000}"/>
    <cellStyle name="Input 5 10" xfId="8252" xr:uid="{00000000-0005-0000-0000-00008C1E0000}"/>
    <cellStyle name="Input 5 11" xfId="8253" xr:uid="{00000000-0005-0000-0000-00008D1E0000}"/>
    <cellStyle name="Input 5 12" xfId="8254" xr:uid="{00000000-0005-0000-0000-00008E1E0000}"/>
    <cellStyle name="Input 5 2" xfId="8255" xr:uid="{00000000-0005-0000-0000-00008F1E0000}"/>
    <cellStyle name="Input 5 2 2" xfId="8256" xr:uid="{00000000-0005-0000-0000-0000901E0000}"/>
    <cellStyle name="Input 5 2 2 2" xfId="8257" xr:uid="{00000000-0005-0000-0000-0000911E0000}"/>
    <cellStyle name="Input 5 2 3" xfId="8258" xr:uid="{00000000-0005-0000-0000-0000921E0000}"/>
    <cellStyle name="Input 5 2 3 2" xfId="8259" xr:uid="{00000000-0005-0000-0000-0000931E0000}"/>
    <cellStyle name="Input 5 2 4" xfId="8260" xr:uid="{00000000-0005-0000-0000-0000941E0000}"/>
    <cellStyle name="Input 5 2 4 2" xfId="8261" xr:uid="{00000000-0005-0000-0000-0000951E0000}"/>
    <cellStyle name="Input 5 2 5" xfId="8262" xr:uid="{00000000-0005-0000-0000-0000961E0000}"/>
    <cellStyle name="Input 5 2 5 2" xfId="8263" xr:uid="{00000000-0005-0000-0000-0000971E0000}"/>
    <cellStyle name="Input 5 2 6" xfId="8264" xr:uid="{00000000-0005-0000-0000-0000981E0000}"/>
    <cellStyle name="Input 5 2 6 2" xfId="8265" xr:uid="{00000000-0005-0000-0000-0000991E0000}"/>
    <cellStyle name="Input 5 2 7" xfId="8266" xr:uid="{00000000-0005-0000-0000-00009A1E0000}"/>
    <cellStyle name="Input 5 2 7 2" xfId="8267" xr:uid="{00000000-0005-0000-0000-00009B1E0000}"/>
    <cellStyle name="Input 5 2 8" xfId="8268" xr:uid="{00000000-0005-0000-0000-00009C1E0000}"/>
    <cellStyle name="Input 5 2 8 2" xfId="8269" xr:uid="{00000000-0005-0000-0000-00009D1E0000}"/>
    <cellStyle name="Input 5 2 9" xfId="8270" xr:uid="{00000000-0005-0000-0000-00009E1E0000}"/>
    <cellStyle name="Input 5 3" xfId="8271" xr:uid="{00000000-0005-0000-0000-00009F1E0000}"/>
    <cellStyle name="Input 5 3 2" xfId="8272" xr:uid="{00000000-0005-0000-0000-0000A01E0000}"/>
    <cellStyle name="Input 5 4" xfId="8273" xr:uid="{00000000-0005-0000-0000-0000A11E0000}"/>
    <cellStyle name="Input 5 4 2" xfId="8274" xr:uid="{00000000-0005-0000-0000-0000A21E0000}"/>
    <cellStyle name="Input 5 5" xfId="8275" xr:uid="{00000000-0005-0000-0000-0000A31E0000}"/>
    <cellStyle name="Input 5 5 2" xfId="8276" xr:uid="{00000000-0005-0000-0000-0000A41E0000}"/>
    <cellStyle name="Input 5 6" xfId="8277" xr:uid="{00000000-0005-0000-0000-0000A51E0000}"/>
    <cellStyle name="Input 5 6 2" xfId="8278" xr:uid="{00000000-0005-0000-0000-0000A61E0000}"/>
    <cellStyle name="Input 5 7" xfId="8279" xr:uid="{00000000-0005-0000-0000-0000A71E0000}"/>
    <cellStyle name="Input 5 7 2" xfId="8280" xr:uid="{00000000-0005-0000-0000-0000A81E0000}"/>
    <cellStyle name="Input 5 8" xfId="8281" xr:uid="{00000000-0005-0000-0000-0000A91E0000}"/>
    <cellStyle name="Input 5 8 2" xfId="8282" xr:uid="{00000000-0005-0000-0000-0000AA1E0000}"/>
    <cellStyle name="Input 5 9" xfId="8283" xr:uid="{00000000-0005-0000-0000-0000AB1E0000}"/>
    <cellStyle name="Input 5 9 2" xfId="8284" xr:uid="{00000000-0005-0000-0000-0000AC1E0000}"/>
    <cellStyle name="Input 6" xfId="1677" xr:uid="{00000000-0005-0000-0000-0000AD1E0000}"/>
    <cellStyle name="Input 6 10" xfId="8285" xr:uid="{00000000-0005-0000-0000-0000AE1E0000}"/>
    <cellStyle name="Input 6 11" xfId="8286" xr:uid="{00000000-0005-0000-0000-0000AF1E0000}"/>
    <cellStyle name="Input 6 12" xfId="8287" xr:uid="{00000000-0005-0000-0000-0000B01E0000}"/>
    <cellStyle name="Input 6 2" xfId="8288" xr:uid="{00000000-0005-0000-0000-0000B11E0000}"/>
    <cellStyle name="Input 6 2 2" xfId="8289" xr:uid="{00000000-0005-0000-0000-0000B21E0000}"/>
    <cellStyle name="Input 6 2 2 2" xfId="8290" xr:uid="{00000000-0005-0000-0000-0000B31E0000}"/>
    <cellStyle name="Input 6 2 3" xfId="8291" xr:uid="{00000000-0005-0000-0000-0000B41E0000}"/>
    <cellStyle name="Input 6 2 3 2" xfId="8292" xr:uid="{00000000-0005-0000-0000-0000B51E0000}"/>
    <cellStyle name="Input 6 2 4" xfId="8293" xr:uid="{00000000-0005-0000-0000-0000B61E0000}"/>
    <cellStyle name="Input 6 2 4 2" xfId="8294" xr:uid="{00000000-0005-0000-0000-0000B71E0000}"/>
    <cellStyle name="Input 6 2 5" xfId="8295" xr:uid="{00000000-0005-0000-0000-0000B81E0000}"/>
    <cellStyle name="Input 6 2 5 2" xfId="8296" xr:uid="{00000000-0005-0000-0000-0000B91E0000}"/>
    <cellStyle name="Input 6 2 6" xfId="8297" xr:uid="{00000000-0005-0000-0000-0000BA1E0000}"/>
    <cellStyle name="Input 6 2 6 2" xfId="8298" xr:uid="{00000000-0005-0000-0000-0000BB1E0000}"/>
    <cellStyle name="Input 6 2 7" xfId="8299" xr:uid="{00000000-0005-0000-0000-0000BC1E0000}"/>
    <cellStyle name="Input 6 2 7 2" xfId="8300" xr:uid="{00000000-0005-0000-0000-0000BD1E0000}"/>
    <cellStyle name="Input 6 2 8" xfId="8301" xr:uid="{00000000-0005-0000-0000-0000BE1E0000}"/>
    <cellStyle name="Input 6 2 8 2" xfId="8302" xr:uid="{00000000-0005-0000-0000-0000BF1E0000}"/>
    <cellStyle name="Input 6 2 9" xfId="8303" xr:uid="{00000000-0005-0000-0000-0000C01E0000}"/>
    <cellStyle name="Input 6 3" xfId="8304" xr:uid="{00000000-0005-0000-0000-0000C11E0000}"/>
    <cellStyle name="Input 6 3 2" xfId="8305" xr:uid="{00000000-0005-0000-0000-0000C21E0000}"/>
    <cellStyle name="Input 6 4" xfId="8306" xr:uid="{00000000-0005-0000-0000-0000C31E0000}"/>
    <cellStyle name="Input 6 4 2" xfId="8307" xr:uid="{00000000-0005-0000-0000-0000C41E0000}"/>
    <cellStyle name="Input 6 5" xfId="8308" xr:uid="{00000000-0005-0000-0000-0000C51E0000}"/>
    <cellStyle name="Input 6 5 2" xfId="8309" xr:uid="{00000000-0005-0000-0000-0000C61E0000}"/>
    <cellStyle name="Input 6 6" xfId="8310" xr:uid="{00000000-0005-0000-0000-0000C71E0000}"/>
    <cellStyle name="Input 6 6 2" xfId="8311" xr:uid="{00000000-0005-0000-0000-0000C81E0000}"/>
    <cellStyle name="Input 6 7" xfId="8312" xr:uid="{00000000-0005-0000-0000-0000C91E0000}"/>
    <cellStyle name="Input 6 7 2" xfId="8313" xr:uid="{00000000-0005-0000-0000-0000CA1E0000}"/>
    <cellStyle name="Input 6 8" xfId="8314" xr:uid="{00000000-0005-0000-0000-0000CB1E0000}"/>
    <cellStyle name="Input 6 8 2" xfId="8315" xr:uid="{00000000-0005-0000-0000-0000CC1E0000}"/>
    <cellStyle name="Input 6 9" xfId="8316" xr:uid="{00000000-0005-0000-0000-0000CD1E0000}"/>
    <cellStyle name="Input 6 9 2" xfId="8317" xr:uid="{00000000-0005-0000-0000-0000CE1E0000}"/>
    <cellStyle name="Input 7" xfId="1678" xr:uid="{00000000-0005-0000-0000-0000CF1E0000}"/>
    <cellStyle name="Input 7 10" xfId="8318" xr:uid="{00000000-0005-0000-0000-0000D01E0000}"/>
    <cellStyle name="Input 7 11" xfId="8319" xr:uid="{00000000-0005-0000-0000-0000D11E0000}"/>
    <cellStyle name="Input 7 12" xfId="8320" xr:uid="{00000000-0005-0000-0000-0000D21E0000}"/>
    <cellStyle name="Input 7 2" xfId="8321" xr:uid="{00000000-0005-0000-0000-0000D31E0000}"/>
    <cellStyle name="Input 7 2 2" xfId="8322" xr:uid="{00000000-0005-0000-0000-0000D41E0000}"/>
    <cellStyle name="Input 7 2 2 2" xfId="8323" xr:uid="{00000000-0005-0000-0000-0000D51E0000}"/>
    <cellStyle name="Input 7 2 3" xfId="8324" xr:uid="{00000000-0005-0000-0000-0000D61E0000}"/>
    <cellStyle name="Input 7 2 3 2" xfId="8325" xr:uid="{00000000-0005-0000-0000-0000D71E0000}"/>
    <cellStyle name="Input 7 2 4" xfId="8326" xr:uid="{00000000-0005-0000-0000-0000D81E0000}"/>
    <cellStyle name="Input 7 2 4 2" xfId="8327" xr:uid="{00000000-0005-0000-0000-0000D91E0000}"/>
    <cellStyle name="Input 7 2 5" xfId="8328" xr:uid="{00000000-0005-0000-0000-0000DA1E0000}"/>
    <cellStyle name="Input 7 2 5 2" xfId="8329" xr:uid="{00000000-0005-0000-0000-0000DB1E0000}"/>
    <cellStyle name="Input 7 2 6" xfId="8330" xr:uid="{00000000-0005-0000-0000-0000DC1E0000}"/>
    <cellStyle name="Input 7 2 6 2" xfId="8331" xr:uid="{00000000-0005-0000-0000-0000DD1E0000}"/>
    <cellStyle name="Input 7 2 7" xfId="8332" xr:uid="{00000000-0005-0000-0000-0000DE1E0000}"/>
    <cellStyle name="Input 7 2 7 2" xfId="8333" xr:uid="{00000000-0005-0000-0000-0000DF1E0000}"/>
    <cellStyle name="Input 7 2 8" xfId="8334" xr:uid="{00000000-0005-0000-0000-0000E01E0000}"/>
    <cellStyle name="Input 7 2 8 2" xfId="8335" xr:uid="{00000000-0005-0000-0000-0000E11E0000}"/>
    <cellStyle name="Input 7 2 9" xfId="8336" xr:uid="{00000000-0005-0000-0000-0000E21E0000}"/>
    <cellStyle name="Input 7 3" xfId="8337" xr:uid="{00000000-0005-0000-0000-0000E31E0000}"/>
    <cellStyle name="Input 7 3 2" xfId="8338" xr:uid="{00000000-0005-0000-0000-0000E41E0000}"/>
    <cellStyle name="Input 7 4" xfId="8339" xr:uid="{00000000-0005-0000-0000-0000E51E0000}"/>
    <cellStyle name="Input 7 4 2" xfId="8340" xr:uid="{00000000-0005-0000-0000-0000E61E0000}"/>
    <cellStyle name="Input 7 5" xfId="8341" xr:uid="{00000000-0005-0000-0000-0000E71E0000}"/>
    <cellStyle name="Input 7 5 2" xfId="8342" xr:uid="{00000000-0005-0000-0000-0000E81E0000}"/>
    <cellStyle name="Input 7 6" xfId="8343" xr:uid="{00000000-0005-0000-0000-0000E91E0000}"/>
    <cellStyle name="Input 7 6 2" xfId="8344" xr:uid="{00000000-0005-0000-0000-0000EA1E0000}"/>
    <cellStyle name="Input 7 7" xfId="8345" xr:uid="{00000000-0005-0000-0000-0000EB1E0000}"/>
    <cellStyle name="Input 7 7 2" xfId="8346" xr:uid="{00000000-0005-0000-0000-0000EC1E0000}"/>
    <cellStyle name="Input 7 8" xfId="8347" xr:uid="{00000000-0005-0000-0000-0000ED1E0000}"/>
    <cellStyle name="Input 7 8 2" xfId="8348" xr:uid="{00000000-0005-0000-0000-0000EE1E0000}"/>
    <cellStyle name="Input 7 9" xfId="8349" xr:uid="{00000000-0005-0000-0000-0000EF1E0000}"/>
    <cellStyle name="Input 7 9 2" xfId="8350" xr:uid="{00000000-0005-0000-0000-0000F01E0000}"/>
    <cellStyle name="Input 8" xfId="1679" xr:uid="{00000000-0005-0000-0000-0000F11E0000}"/>
    <cellStyle name="Input 8 10" xfId="8351" xr:uid="{00000000-0005-0000-0000-0000F21E0000}"/>
    <cellStyle name="Input 8 11" xfId="8352" xr:uid="{00000000-0005-0000-0000-0000F31E0000}"/>
    <cellStyle name="Input 8 12" xfId="8353" xr:uid="{00000000-0005-0000-0000-0000F41E0000}"/>
    <cellStyle name="Input 8 2" xfId="8354" xr:uid="{00000000-0005-0000-0000-0000F51E0000}"/>
    <cellStyle name="Input 8 2 2" xfId="8355" xr:uid="{00000000-0005-0000-0000-0000F61E0000}"/>
    <cellStyle name="Input 8 2 2 2" xfId="8356" xr:uid="{00000000-0005-0000-0000-0000F71E0000}"/>
    <cellStyle name="Input 8 2 3" xfId="8357" xr:uid="{00000000-0005-0000-0000-0000F81E0000}"/>
    <cellStyle name="Input 8 2 3 2" xfId="8358" xr:uid="{00000000-0005-0000-0000-0000F91E0000}"/>
    <cellStyle name="Input 8 2 4" xfId="8359" xr:uid="{00000000-0005-0000-0000-0000FA1E0000}"/>
    <cellStyle name="Input 8 2 4 2" xfId="8360" xr:uid="{00000000-0005-0000-0000-0000FB1E0000}"/>
    <cellStyle name="Input 8 2 5" xfId="8361" xr:uid="{00000000-0005-0000-0000-0000FC1E0000}"/>
    <cellStyle name="Input 8 2 5 2" xfId="8362" xr:uid="{00000000-0005-0000-0000-0000FD1E0000}"/>
    <cellStyle name="Input 8 2 6" xfId="8363" xr:uid="{00000000-0005-0000-0000-0000FE1E0000}"/>
    <cellStyle name="Input 8 2 6 2" xfId="8364" xr:uid="{00000000-0005-0000-0000-0000FF1E0000}"/>
    <cellStyle name="Input 8 2 7" xfId="8365" xr:uid="{00000000-0005-0000-0000-0000001F0000}"/>
    <cellStyle name="Input 8 2 7 2" xfId="8366" xr:uid="{00000000-0005-0000-0000-0000011F0000}"/>
    <cellStyle name="Input 8 2 8" xfId="8367" xr:uid="{00000000-0005-0000-0000-0000021F0000}"/>
    <cellStyle name="Input 8 2 8 2" xfId="8368" xr:uid="{00000000-0005-0000-0000-0000031F0000}"/>
    <cellStyle name="Input 8 2 9" xfId="8369" xr:uid="{00000000-0005-0000-0000-0000041F0000}"/>
    <cellStyle name="Input 8 3" xfId="8370" xr:uid="{00000000-0005-0000-0000-0000051F0000}"/>
    <cellStyle name="Input 8 3 2" xfId="8371" xr:uid="{00000000-0005-0000-0000-0000061F0000}"/>
    <cellStyle name="Input 8 4" xfId="8372" xr:uid="{00000000-0005-0000-0000-0000071F0000}"/>
    <cellStyle name="Input 8 4 2" xfId="8373" xr:uid="{00000000-0005-0000-0000-0000081F0000}"/>
    <cellStyle name="Input 8 5" xfId="8374" xr:uid="{00000000-0005-0000-0000-0000091F0000}"/>
    <cellStyle name="Input 8 5 2" xfId="8375" xr:uid="{00000000-0005-0000-0000-00000A1F0000}"/>
    <cellStyle name="Input 8 6" xfId="8376" xr:uid="{00000000-0005-0000-0000-00000B1F0000}"/>
    <cellStyle name="Input 8 6 2" xfId="8377" xr:uid="{00000000-0005-0000-0000-00000C1F0000}"/>
    <cellStyle name="Input 8 7" xfId="8378" xr:uid="{00000000-0005-0000-0000-00000D1F0000}"/>
    <cellStyle name="Input 8 7 2" xfId="8379" xr:uid="{00000000-0005-0000-0000-00000E1F0000}"/>
    <cellStyle name="Input 8 8" xfId="8380" xr:uid="{00000000-0005-0000-0000-00000F1F0000}"/>
    <cellStyle name="Input 8 8 2" xfId="8381" xr:uid="{00000000-0005-0000-0000-0000101F0000}"/>
    <cellStyle name="Input 8 9" xfId="8382" xr:uid="{00000000-0005-0000-0000-0000111F0000}"/>
    <cellStyle name="Input 8 9 2" xfId="8383" xr:uid="{00000000-0005-0000-0000-0000121F0000}"/>
    <cellStyle name="Input 9" xfId="1680" xr:uid="{00000000-0005-0000-0000-0000131F0000}"/>
    <cellStyle name="Input 9 10" xfId="8384" xr:uid="{00000000-0005-0000-0000-0000141F0000}"/>
    <cellStyle name="Input 9 11" xfId="8385" xr:uid="{00000000-0005-0000-0000-0000151F0000}"/>
    <cellStyle name="Input 9 12" xfId="8386" xr:uid="{00000000-0005-0000-0000-0000161F0000}"/>
    <cellStyle name="Input 9 2" xfId="8387" xr:uid="{00000000-0005-0000-0000-0000171F0000}"/>
    <cellStyle name="Input 9 2 2" xfId="8388" xr:uid="{00000000-0005-0000-0000-0000181F0000}"/>
    <cellStyle name="Input 9 2 2 2" xfId="8389" xr:uid="{00000000-0005-0000-0000-0000191F0000}"/>
    <cellStyle name="Input 9 2 3" xfId="8390" xr:uid="{00000000-0005-0000-0000-00001A1F0000}"/>
    <cellStyle name="Input 9 2 3 2" xfId="8391" xr:uid="{00000000-0005-0000-0000-00001B1F0000}"/>
    <cellStyle name="Input 9 2 4" xfId="8392" xr:uid="{00000000-0005-0000-0000-00001C1F0000}"/>
    <cellStyle name="Input 9 2 4 2" xfId="8393" xr:uid="{00000000-0005-0000-0000-00001D1F0000}"/>
    <cellStyle name="Input 9 2 5" xfId="8394" xr:uid="{00000000-0005-0000-0000-00001E1F0000}"/>
    <cellStyle name="Input 9 2 5 2" xfId="8395" xr:uid="{00000000-0005-0000-0000-00001F1F0000}"/>
    <cellStyle name="Input 9 2 6" xfId="8396" xr:uid="{00000000-0005-0000-0000-0000201F0000}"/>
    <cellStyle name="Input 9 2 6 2" xfId="8397" xr:uid="{00000000-0005-0000-0000-0000211F0000}"/>
    <cellStyle name="Input 9 2 7" xfId="8398" xr:uid="{00000000-0005-0000-0000-0000221F0000}"/>
    <cellStyle name="Input 9 2 7 2" xfId="8399" xr:uid="{00000000-0005-0000-0000-0000231F0000}"/>
    <cellStyle name="Input 9 2 8" xfId="8400" xr:uid="{00000000-0005-0000-0000-0000241F0000}"/>
    <cellStyle name="Input 9 2 8 2" xfId="8401" xr:uid="{00000000-0005-0000-0000-0000251F0000}"/>
    <cellStyle name="Input 9 2 9" xfId="8402" xr:uid="{00000000-0005-0000-0000-0000261F0000}"/>
    <cellStyle name="Input 9 3" xfId="8403" xr:uid="{00000000-0005-0000-0000-0000271F0000}"/>
    <cellStyle name="Input 9 3 2" xfId="8404" xr:uid="{00000000-0005-0000-0000-0000281F0000}"/>
    <cellStyle name="Input 9 4" xfId="8405" xr:uid="{00000000-0005-0000-0000-0000291F0000}"/>
    <cellStyle name="Input 9 4 2" xfId="8406" xr:uid="{00000000-0005-0000-0000-00002A1F0000}"/>
    <cellStyle name="Input 9 5" xfId="8407" xr:uid="{00000000-0005-0000-0000-00002B1F0000}"/>
    <cellStyle name="Input 9 5 2" xfId="8408" xr:uid="{00000000-0005-0000-0000-00002C1F0000}"/>
    <cellStyle name="Input 9 6" xfId="8409" xr:uid="{00000000-0005-0000-0000-00002D1F0000}"/>
    <cellStyle name="Input 9 6 2" xfId="8410" xr:uid="{00000000-0005-0000-0000-00002E1F0000}"/>
    <cellStyle name="Input 9 7" xfId="8411" xr:uid="{00000000-0005-0000-0000-00002F1F0000}"/>
    <cellStyle name="Input 9 7 2" xfId="8412" xr:uid="{00000000-0005-0000-0000-0000301F0000}"/>
    <cellStyle name="Input 9 8" xfId="8413" xr:uid="{00000000-0005-0000-0000-0000311F0000}"/>
    <cellStyle name="Input 9 8 2" xfId="8414" xr:uid="{00000000-0005-0000-0000-0000321F0000}"/>
    <cellStyle name="Input 9 9" xfId="8415" xr:uid="{00000000-0005-0000-0000-0000331F0000}"/>
    <cellStyle name="Input 9 9 2" xfId="8416" xr:uid="{00000000-0005-0000-0000-0000341F0000}"/>
    <cellStyle name="Labels - Style3" xfId="8417" xr:uid="{00000000-0005-0000-0000-0000351F0000}"/>
    <cellStyle name="LineItemPrompt" xfId="8418" xr:uid="{00000000-0005-0000-0000-0000361F0000}"/>
    <cellStyle name="LineItemPrompt 2" xfId="8419" xr:uid="{00000000-0005-0000-0000-0000371F0000}"/>
    <cellStyle name="LineItemPrompt 2 2" xfId="8420" xr:uid="{00000000-0005-0000-0000-0000381F0000}"/>
    <cellStyle name="LineItemPrompt 2 3" xfId="8421" xr:uid="{00000000-0005-0000-0000-0000391F0000}"/>
    <cellStyle name="LineItemPrompt 3" xfId="8422" xr:uid="{00000000-0005-0000-0000-00003A1F0000}"/>
    <cellStyle name="LineItemValue" xfId="8423" xr:uid="{00000000-0005-0000-0000-00003B1F0000}"/>
    <cellStyle name="LineItemValue 2" xfId="8424" xr:uid="{00000000-0005-0000-0000-00003C1F0000}"/>
    <cellStyle name="LineItemValue 2 2" xfId="8425" xr:uid="{00000000-0005-0000-0000-00003D1F0000}"/>
    <cellStyle name="LineItemValue 2 3" xfId="8426" xr:uid="{00000000-0005-0000-0000-00003E1F0000}"/>
    <cellStyle name="LineItemValue 3" xfId="8427" xr:uid="{00000000-0005-0000-0000-00003F1F0000}"/>
    <cellStyle name="LineItemValue 4" xfId="8428" xr:uid="{00000000-0005-0000-0000-0000401F0000}"/>
    <cellStyle name="Linked Cell 10" xfId="1681" xr:uid="{00000000-0005-0000-0000-0000411F0000}"/>
    <cellStyle name="Linked Cell 11" xfId="1682" xr:uid="{00000000-0005-0000-0000-0000421F0000}"/>
    <cellStyle name="Linked Cell 12" xfId="1683" xr:uid="{00000000-0005-0000-0000-0000431F0000}"/>
    <cellStyle name="Linked Cell 13" xfId="1684" xr:uid="{00000000-0005-0000-0000-0000441F0000}"/>
    <cellStyle name="Linked Cell 14" xfId="1685" xr:uid="{00000000-0005-0000-0000-0000451F0000}"/>
    <cellStyle name="Linked Cell 15" xfId="1686" xr:uid="{00000000-0005-0000-0000-0000461F0000}"/>
    <cellStyle name="Linked Cell 16" xfId="1687" xr:uid="{00000000-0005-0000-0000-0000471F0000}"/>
    <cellStyle name="Linked Cell 17" xfId="1688" xr:uid="{00000000-0005-0000-0000-0000481F0000}"/>
    <cellStyle name="Linked Cell 17 2" xfId="8429" xr:uid="{00000000-0005-0000-0000-0000491F0000}"/>
    <cellStyle name="Linked Cell 18" xfId="1689" xr:uid="{00000000-0005-0000-0000-00004A1F0000}"/>
    <cellStyle name="Linked Cell 19" xfId="1690" xr:uid="{00000000-0005-0000-0000-00004B1F0000}"/>
    <cellStyle name="Linked Cell 2" xfId="1691" xr:uid="{00000000-0005-0000-0000-00004C1F0000}"/>
    <cellStyle name="Linked Cell 2 2" xfId="1692" xr:uid="{00000000-0005-0000-0000-00004D1F0000}"/>
    <cellStyle name="Linked Cell 2 2 2" xfId="1693" xr:uid="{00000000-0005-0000-0000-00004E1F0000}"/>
    <cellStyle name="Linked Cell 2 2 2 2" xfId="1694" xr:uid="{00000000-0005-0000-0000-00004F1F0000}"/>
    <cellStyle name="Linked Cell 2 2 2 3" xfId="1695" xr:uid="{00000000-0005-0000-0000-0000501F0000}"/>
    <cellStyle name="Linked Cell 2 2 2 4" xfId="1696" xr:uid="{00000000-0005-0000-0000-0000511F0000}"/>
    <cellStyle name="Linked Cell 2 2 2 5" xfId="1697" xr:uid="{00000000-0005-0000-0000-0000521F0000}"/>
    <cellStyle name="Linked Cell 2 2 3" xfId="1698" xr:uid="{00000000-0005-0000-0000-0000531F0000}"/>
    <cellStyle name="Linked Cell 2 2 4" xfId="1699" xr:uid="{00000000-0005-0000-0000-0000541F0000}"/>
    <cellStyle name="Linked Cell 2 2 5" xfId="1700" xr:uid="{00000000-0005-0000-0000-0000551F0000}"/>
    <cellStyle name="Linked Cell 2 3" xfId="1701" xr:uid="{00000000-0005-0000-0000-0000561F0000}"/>
    <cellStyle name="Linked Cell 2 4" xfId="1702" xr:uid="{00000000-0005-0000-0000-0000571F0000}"/>
    <cellStyle name="Linked Cell 2 5" xfId="1703" xr:uid="{00000000-0005-0000-0000-0000581F0000}"/>
    <cellStyle name="Linked Cell 2 6" xfId="1704" xr:uid="{00000000-0005-0000-0000-0000591F0000}"/>
    <cellStyle name="Linked Cell 2 7" xfId="1705" xr:uid="{00000000-0005-0000-0000-00005A1F0000}"/>
    <cellStyle name="Linked Cell 2 8" xfId="1706" xr:uid="{00000000-0005-0000-0000-00005B1F0000}"/>
    <cellStyle name="Linked Cell 2 9" xfId="1707" xr:uid="{00000000-0005-0000-0000-00005C1F0000}"/>
    <cellStyle name="Linked Cell 20" xfId="1708" xr:uid="{00000000-0005-0000-0000-00005D1F0000}"/>
    <cellStyle name="Linked Cell 21" xfId="1709" xr:uid="{00000000-0005-0000-0000-00005E1F0000}"/>
    <cellStyle name="Linked Cell 22" xfId="1710" xr:uid="{00000000-0005-0000-0000-00005F1F0000}"/>
    <cellStyle name="Linked Cell 3" xfId="1711" xr:uid="{00000000-0005-0000-0000-0000601F0000}"/>
    <cellStyle name="Linked Cell 3 2" xfId="8430" xr:uid="{00000000-0005-0000-0000-0000611F0000}"/>
    <cellStyle name="Linked Cell 4" xfId="1712" xr:uid="{00000000-0005-0000-0000-0000621F0000}"/>
    <cellStyle name="Linked Cell 5" xfId="1713" xr:uid="{00000000-0005-0000-0000-0000631F0000}"/>
    <cellStyle name="Linked Cell 6" xfId="1714" xr:uid="{00000000-0005-0000-0000-0000641F0000}"/>
    <cellStyle name="Linked Cell 7" xfId="1715" xr:uid="{00000000-0005-0000-0000-0000651F0000}"/>
    <cellStyle name="Linked Cell 8" xfId="1716" xr:uid="{00000000-0005-0000-0000-0000661F0000}"/>
    <cellStyle name="Linked Cell 9" xfId="1717" xr:uid="{00000000-0005-0000-0000-0000671F0000}"/>
    <cellStyle name="Milliers [0]_EDYAN" xfId="8431" xr:uid="{00000000-0005-0000-0000-0000681F0000}"/>
    <cellStyle name="Milliers_EDYAN" xfId="8432" xr:uid="{00000000-0005-0000-0000-0000691F0000}"/>
    <cellStyle name="Monétaire [0]_EDYAN" xfId="8433" xr:uid="{00000000-0005-0000-0000-00006A1F0000}"/>
    <cellStyle name="Monétaire_EDYAN" xfId="8434" xr:uid="{00000000-0005-0000-0000-00006B1F0000}"/>
    <cellStyle name="Neutral 10" xfId="1718" xr:uid="{00000000-0005-0000-0000-00006C1F0000}"/>
    <cellStyle name="Neutral 11" xfId="1719" xr:uid="{00000000-0005-0000-0000-00006D1F0000}"/>
    <cellStyle name="Neutral 12" xfId="1720" xr:uid="{00000000-0005-0000-0000-00006E1F0000}"/>
    <cellStyle name="Neutral 13" xfId="1721" xr:uid="{00000000-0005-0000-0000-00006F1F0000}"/>
    <cellStyle name="Neutral 14" xfId="1722" xr:uid="{00000000-0005-0000-0000-0000701F0000}"/>
    <cellStyle name="Neutral 15" xfId="1723" xr:uid="{00000000-0005-0000-0000-0000711F0000}"/>
    <cellStyle name="Neutral 16" xfId="1724" xr:uid="{00000000-0005-0000-0000-0000721F0000}"/>
    <cellStyle name="Neutral 17" xfId="1725" xr:uid="{00000000-0005-0000-0000-0000731F0000}"/>
    <cellStyle name="Neutral 17 2" xfId="8435" xr:uid="{00000000-0005-0000-0000-0000741F0000}"/>
    <cellStyle name="Neutral 18" xfId="1726" xr:uid="{00000000-0005-0000-0000-0000751F0000}"/>
    <cellStyle name="Neutral 19" xfId="1727" xr:uid="{00000000-0005-0000-0000-0000761F0000}"/>
    <cellStyle name="Neutral 2" xfId="1728" xr:uid="{00000000-0005-0000-0000-0000771F0000}"/>
    <cellStyle name="Neutral 2 2" xfId="1729" xr:uid="{00000000-0005-0000-0000-0000781F0000}"/>
    <cellStyle name="Neutral 2 2 2" xfId="1730" xr:uid="{00000000-0005-0000-0000-0000791F0000}"/>
    <cellStyle name="Neutral 2 2 2 2" xfId="1731" xr:uid="{00000000-0005-0000-0000-00007A1F0000}"/>
    <cellStyle name="Neutral 2 2 2 3" xfId="1732" xr:uid="{00000000-0005-0000-0000-00007B1F0000}"/>
    <cellStyle name="Neutral 2 2 2 4" xfId="1733" xr:uid="{00000000-0005-0000-0000-00007C1F0000}"/>
    <cellStyle name="Neutral 2 2 2 5" xfId="1734" xr:uid="{00000000-0005-0000-0000-00007D1F0000}"/>
    <cellStyle name="Neutral 2 2 3" xfId="1735" xr:uid="{00000000-0005-0000-0000-00007E1F0000}"/>
    <cellStyle name="Neutral 2 2 4" xfId="1736" xr:uid="{00000000-0005-0000-0000-00007F1F0000}"/>
    <cellStyle name="Neutral 2 2 5" xfId="1737" xr:uid="{00000000-0005-0000-0000-0000801F0000}"/>
    <cellStyle name="Neutral 2 3" xfId="1738" xr:uid="{00000000-0005-0000-0000-0000811F0000}"/>
    <cellStyle name="Neutral 2 4" xfId="1739" xr:uid="{00000000-0005-0000-0000-0000821F0000}"/>
    <cellStyle name="Neutral 2 5" xfId="1740" xr:uid="{00000000-0005-0000-0000-0000831F0000}"/>
    <cellStyle name="Neutral 2 6" xfId="1741" xr:uid="{00000000-0005-0000-0000-0000841F0000}"/>
    <cellStyle name="Neutral 2 7" xfId="1742" xr:uid="{00000000-0005-0000-0000-0000851F0000}"/>
    <cellStyle name="Neutral 2 8" xfId="1743" xr:uid="{00000000-0005-0000-0000-0000861F0000}"/>
    <cellStyle name="Neutral 2 9" xfId="1744" xr:uid="{00000000-0005-0000-0000-0000871F0000}"/>
    <cellStyle name="Neutral 20" xfId="1745" xr:uid="{00000000-0005-0000-0000-0000881F0000}"/>
    <cellStyle name="Neutral 21" xfId="1746" xr:uid="{00000000-0005-0000-0000-0000891F0000}"/>
    <cellStyle name="Neutral 22" xfId="1747" xr:uid="{00000000-0005-0000-0000-00008A1F0000}"/>
    <cellStyle name="Neutral 3" xfId="1748" xr:uid="{00000000-0005-0000-0000-00008B1F0000}"/>
    <cellStyle name="Neutral 3 2" xfId="8436" xr:uid="{00000000-0005-0000-0000-00008C1F0000}"/>
    <cellStyle name="Neutral 4" xfId="1749" xr:uid="{00000000-0005-0000-0000-00008D1F0000}"/>
    <cellStyle name="Neutral 5" xfId="1750" xr:uid="{00000000-0005-0000-0000-00008E1F0000}"/>
    <cellStyle name="Neutral 6" xfId="1751" xr:uid="{00000000-0005-0000-0000-00008F1F0000}"/>
    <cellStyle name="Neutral 7" xfId="1752" xr:uid="{00000000-0005-0000-0000-0000901F0000}"/>
    <cellStyle name="Neutral 8" xfId="1753" xr:uid="{00000000-0005-0000-0000-0000911F0000}"/>
    <cellStyle name="Neutral 9" xfId="1754" xr:uid="{00000000-0005-0000-0000-0000921F0000}"/>
    <cellStyle name="Normal" xfId="0" builtinId="0" customBuiltin="1"/>
    <cellStyle name="Normal - Style1" xfId="8437" xr:uid="{00000000-0005-0000-0000-0000941F0000}"/>
    <cellStyle name="Normal - Style1 2" xfId="8438" xr:uid="{00000000-0005-0000-0000-0000951F0000}"/>
    <cellStyle name="Normal - Style2" xfId="8439" xr:uid="{00000000-0005-0000-0000-0000961F0000}"/>
    <cellStyle name="Normal - Style3" xfId="8440" xr:uid="{00000000-0005-0000-0000-0000971F0000}"/>
    <cellStyle name="Normal - Style4" xfId="8441" xr:uid="{00000000-0005-0000-0000-0000981F0000}"/>
    <cellStyle name="Normal - Style5" xfId="8442" xr:uid="{00000000-0005-0000-0000-0000991F0000}"/>
    <cellStyle name="Normal - Style6" xfId="8443" xr:uid="{00000000-0005-0000-0000-00009A1F0000}"/>
    <cellStyle name="Normal - Style7" xfId="8444" xr:uid="{00000000-0005-0000-0000-00009B1F0000}"/>
    <cellStyle name="Normal - Style8" xfId="8445" xr:uid="{00000000-0005-0000-0000-00009C1F0000}"/>
    <cellStyle name="Normal 10" xfId="1755" xr:uid="{00000000-0005-0000-0000-00009D1F0000}"/>
    <cellStyle name="Normal 10 2" xfId="2107" xr:uid="{00000000-0005-0000-0000-00009E1F0000}"/>
    <cellStyle name="Normal 10 2 2" xfId="8446" xr:uid="{00000000-0005-0000-0000-00009F1F0000}"/>
    <cellStyle name="Normal 10 3" xfId="8447" xr:uid="{00000000-0005-0000-0000-0000A01F0000}"/>
    <cellStyle name="Normal 11" xfId="1756" xr:uid="{00000000-0005-0000-0000-0000A11F0000}"/>
    <cellStyle name="Normal 11 2" xfId="1757" xr:uid="{00000000-0005-0000-0000-0000A21F0000}"/>
    <cellStyle name="Normal 11 2 2" xfId="8448" xr:uid="{00000000-0005-0000-0000-0000A31F0000}"/>
    <cellStyle name="Normal 11 3" xfId="1758" xr:uid="{00000000-0005-0000-0000-0000A41F0000}"/>
    <cellStyle name="Normal 11 4" xfId="1759" xr:uid="{00000000-0005-0000-0000-0000A51F0000}"/>
    <cellStyle name="Normal 11 5" xfId="1760" xr:uid="{00000000-0005-0000-0000-0000A61F0000}"/>
    <cellStyle name="Normal 12" xfId="1761" xr:uid="{00000000-0005-0000-0000-0000A71F0000}"/>
    <cellStyle name="Normal 12 2" xfId="8449" xr:uid="{00000000-0005-0000-0000-0000A81F0000}"/>
    <cellStyle name="Normal 12 2 2" xfId="8450" xr:uid="{00000000-0005-0000-0000-0000A91F0000}"/>
    <cellStyle name="Normal 12 2 2 2" xfId="8451" xr:uid="{00000000-0005-0000-0000-0000AA1F0000}"/>
    <cellStyle name="Normal 12 2 2 2 2" xfId="8452" xr:uid="{00000000-0005-0000-0000-0000AB1F0000}"/>
    <cellStyle name="Normal 12 2 2 2 2 2" xfId="8453" xr:uid="{00000000-0005-0000-0000-0000AC1F0000}"/>
    <cellStyle name="Normal 12 2 2 2 2 2 2" xfId="8454" xr:uid="{00000000-0005-0000-0000-0000AD1F0000}"/>
    <cellStyle name="Normal 12 2 2 2 2 3" xfId="8455" xr:uid="{00000000-0005-0000-0000-0000AE1F0000}"/>
    <cellStyle name="Normal 12 2 2 2 3" xfId="8456" xr:uid="{00000000-0005-0000-0000-0000AF1F0000}"/>
    <cellStyle name="Normal 12 2 2 2 3 2" xfId="8457" xr:uid="{00000000-0005-0000-0000-0000B01F0000}"/>
    <cellStyle name="Normal 12 2 2 2 4" xfId="8458" xr:uid="{00000000-0005-0000-0000-0000B11F0000}"/>
    <cellStyle name="Normal 12 2 2 2 5" xfId="8459" xr:uid="{00000000-0005-0000-0000-0000B21F0000}"/>
    <cellStyle name="Normal 12 2 2 3" xfId="8460" xr:uid="{00000000-0005-0000-0000-0000B31F0000}"/>
    <cellStyle name="Normal 12 2 2 3 2" xfId="8461" xr:uid="{00000000-0005-0000-0000-0000B41F0000}"/>
    <cellStyle name="Normal 12 2 2 3 2 2" xfId="8462" xr:uid="{00000000-0005-0000-0000-0000B51F0000}"/>
    <cellStyle name="Normal 12 2 2 3 3" xfId="8463" xr:uid="{00000000-0005-0000-0000-0000B61F0000}"/>
    <cellStyle name="Normal 12 2 2 4" xfId="8464" xr:uid="{00000000-0005-0000-0000-0000B71F0000}"/>
    <cellStyle name="Normal 12 2 2 4 2" xfId="8465" xr:uid="{00000000-0005-0000-0000-0000B81F0000}"/>
    <cellStyle name="Normal 12 2 2 5" xfId="8466" xr:uid="{00000000-0005-0000-0000-0000B91F0000}"/>
    <cellStyle name="Normal 12 2 2 6" xfId="8467" xr:uid="{00000000-0005-0000-0000-0000BA1F0000}"/>
    <cellStyle name="Normal 12 2 3" xfId="8468" xr:uid="{00000000-0005-0000-0000-0000BB1F0000}"/>
    <cellStyle name="Normal 12 2 3 2" xfId="8469" xr:uid="{00000000-0005-0000-0000-0000BC1F0000}"/>
    <cellStyle name="Normal 12 2 3 2 2" xfId="8470" xr:uid="{00000000-0005-0000-0000-0000BD1F0000}"/>
    <cellStyle name="Normal 12 2 3 2 2 2" xfId="8471" xr:uid="{00000000-0005-0000-0000-0000BE1F0000}"/>
    <cellStyle name="Normal 12 2 3 2 3" xfId="8472" xr:uid="{00000000-0005-0000-0000-0000BF1F0000}"/>
    <cellStyle name="Normal 12 2 3 3" xfId="8473" xr:uid="{00000000-0005-0000-0000-0000C01F0000}"/>
    <cellStyle name="Normal 12 2 3 3 2" xfId="8474" xr:uid="{00000000-0005-0000-0000-0000C11F0000}"/>
    <cellStyle name="Normal 12 2 3 4" xfId="8475" xr:uid="{00000000-0005-0000-0000-0000C21F0000}"/>
    <cellStyle name="Normal 12 2 3 5" xfId="8476" xr:uid="{00000000-0005-0000-0000-0000C31F0000}"/>
    <cellStyle name="Normal 12 2 4" xfId="8477" xr:uid="{00000000-0005-0000-0000-0000C41F0000}"/>
    <cellStyle name="Normal 12 2 4 2" xfId="8478" xr:uid="{00000000-0005-0000-0000-0000C51F0000}"/>
    <cellStyle name="Normal 12 2 4 2 2" xfId="8479" xr:uid="{00000000-0005-0000-0000-0000C61F0000}"/>
    <cellStyle name="Normal 12 2 4 3" xfId="8480" xr:uid="{00000000-0005-0000-0000-0000C71F0000}"/>
    <cellStyle name="Normal 12 2 5" xfId="8481" xr:uid="{00000000-0005-0000-0000-0000C81F0000}"/>
    <cellStyle name="Normal 12 2 5 2" xfId="8482" xr:uid="{00000000-0005-0000-0000-0000C91F0000}"/>
    <cellStyle name="Normal 12 2 6" xfId="8483" xr:uid="{00000000-0005-0000-0000-0000CA1F0000}"/>
    <cellStyle name="Normal 12 2 7" xfId="8484" xr:uid="{00000000-0005-0000-0000-0000CB1F0000}"/>
    <cellStyle name="Normal 12 3" xfId="8485" xr:uid="{00000000-0005-0000-0000-0000CC1F0000}"/>
    <cellStyle name="Normal 12 3 2" xfId="8486" xr:uid="{00000000-0005-0000-0000-0000CD1F0000}"/>
    <cellStyle name="Normal 12 3 2 2" xfId="8487" xr:uid="{00000000-0005-0000-0000-0000CE1F0000}"/>
    <cellStyle name="Normal 12 3 2 2 2" xfId="8488" xr:uid="{00000000-0005-0000-0000-0000CF1F0000}"/>
    <cellStyle name="Normal 12 3 2 2 2 2" xfId="8489" xr:uid="{00000000-0005-0000-0000-0000D01F0000}"/>
    <cellStyle name="Normal 12 3 2 2 3" xfId="8490" xr:uid="{00000000-0005-0000-0000-0000D11F0000}"/>
    <cellStyle name="Normal 12 3 2 3" xfId="8491" xr:uid="{00000000-0005-0000-0000-0000D21F0000}"/>
    <cellStyle name="Normal 12 3 2 3 2" xfId="8492" xr:uid="{00000000-0005-0000-0000-0000D31F0000}"/>
    <cellStyle name="Normal 12 3 2 4" xfId="8493" xr:uid="{00000000-0005-0000-0000-0000D41F0000}"/>
    <cellStyle name="Normal 12 3 3" xfId="8494" xr:uid="{00000000-0005-0000-0000-0000D51F0000}"/>
    <cellStyle name="Normal 12 3 3 2" xfId="8495" xr:uid="{00000000-0005-0000-0000-0000D61F0000}"/>
    <cellStyle name="Normal 12 3 3 2 2" xfId="8496" xr:uid="{00000000-0005-0000-0000-0000D71F0000}"/>
    <cellStyle name="Normal 12 3 3 3" xfId="8497" xr:uid="{00000000-0005-0000-0000-0000D81F0000}"/>
    <cellStyle name="Normal 12 3 4" xfId="8498" xr:uid="{00000000-0005-0000-0000-0000D91F0000}"/>
    <cellStyle name="Normal 12 3 4 2" xfId="8499" xr:uid="{00000000-0005-0000-0000-0000DA1F0000}"/>
    <cellStyle name="Normal 12 3 5" xfId="8500" xr:uid="{00000000-0005-0000-0000-0000DB1F0000}"/>
    <cellStyle name="Normal 12 3 6" xfId="8501" xr:uid="{00000000-0005-0000-0000-0000DC1F0000}"/>
    <cellStyle name="Normal 12 4" xfId="8502" xr:uid="{00000000-0005-0000-0000-0000DD1F0000}"/>
    <cellStyle name="Normal 12 4 2" xfId="8503" xr:uid="{00000000-0005-0000-0000-0000DE1F0000}"/>
    <cellStyle name="Normal 12 4 2 2" xfId="8504" xr:uid="{00000000-0005-0000-0000-0000DF1F0000}"/>
    <cellStyle name="Normal 12 4 2 2 2" xfId="8505" xr:uid="{00000000-0005-0000-0000-0000E01F0000}"/>
    <cellStyle name="Normal 12 4 2 3" xfId="8506" xr:uid="{00000000-0005-0000-0000-0000E11F0000}"/>
    <cellStyle name="Normal 12 4 3" xfId="8507" xr:uid="{00000000-0005-0000-0000-0000E21F0000}"/>
    <cellStyle name="Normal 12 4 3 2" xfId="8508" xr:uid="{00000000-0005-0000-0000-0000E31F0000}"/>
    <cellStyle name="Normal 12 4 4" xfId="8509" xr:uid="{00000000-0005-0000-0000-0000E41F0000}"/>
    <cellStyle name="Normal 12 5" xfId="8510" xr:uid="{00000000-0005-0000-0000-0000E51F0000}"/>
    <cellStyle name="Normal 12 5 2" xfId="8511" xr:uid="{00000000-0005-0000-0000-0000E61F0000}"/>
    <cellStyle name="Normal 12 5 2 2" xfId="8512" xr:uid="{00000000-0005-0000-0000-0000E71F0000}"/>
    <cellStyle name="Normal 12 5 3" xfId="8513" xr:uid="{00000000-0005-0000-0000-0000E81F0000}"/>
    <cellStyle name="Normal 12 6" xfId="8514" xr:uid="{00000000-0005-0000-0000-0000E91F0000}"/>
    <cellStyle name="Normal 12 6 2" xfId="8515" xr:uid="{00000000-0005-0000-0000-0000EA1F0000}"/>
    <cellStyle name="Normal 12 7" xfId="8516" xr:uid="{00000000-0005-0000-0000-0000EB1F0000}"/>
    <cellStyle name="Normal 12 8" xfId="8517" xr:uid="{00000000-0005-0000-0000-0000EC1F0000}"/>
    <cellStyle name="Normal 13" xfId="1762" xr:uid="{00000000-0005-0000-0000-0000ED1F0000}"/>
    <cellStyle name="Normal 13 2" xfId="1763" xr:uid="{00000000-0005-0000-0000-0000EE1F0000}"/>
    <cellStyle name="Normal 13 2 2" xfId="8518" xr:uid="{00000000-0005-0000-0000-0000EF1F0000}"/>
    <cellStyle name="Normal 13 2 3" xfId="8519" xr:uid="{00000000-0005-0000-0000-0000F01F0000}"/>
    <cellStyle name="Normal 13 3" xfId="1764" xr:uid="{00000000-0005-0000-0000-0000F11F0000}"/>
    <cellStyle name="Normal 13 4" xfId="1765" xr:uid="{00000000-0005-0000-0000-0000F21F0000}"/>
    <cellStyle name="Normal 13 5" xfId="1766" xr:uid="{00000000-0005-0000-0000-0000F31F0000}"/>
    <cellStyle name="Normal 14" xfId="1767" xr:uid="{00000000-0005-0000-0000-0000F41F0000}"/>
    <cellStyle name="Normal 14 2" xfId="8520" xr:uid="{00000000-0005-0000-0000-0000F51F0000}"/>
    <cellStyle name="Normal 14 2 2" xfId="8521" xr:uid="{00000000-0005-0000-0000-0000F61F0000}"/>
    <cellStyle name="Normal 14 2 2 2" xfId="8522" xr:uid="{00000000-0005-0000-0000-0000F71F0000}"/>
    <cellStyle name="Normal 14 2 2 2 2" xfId="8523" xr:uid="{00000000-0005-0000-0000-0000F81F0000}"/>
    <cellStyle name="Normal 14 2 2 3" xfId="8524" xr:uid="{00000000-0005-0000-0000-0000F91F0000}"/>
    <cellStyle name="Normal 14 2 2 4" xfId="8525" xr:uid="{00000000-0005-0000-0000-0000FA1F0000}"/>
    <cellStyle name="Normal 14 2 3" xfId="8526" xr:uid="{00000000-0005-0000-0000-0000FB1F0000}"/>
    <cellStyle name="Normal 14 2 3 2" xfId="8527" xr:uid="{00000000-0005-0000-0000-0000FC1F0000}"/>
    <cellStyle name="Normal 14 2 4" xfId="8528" xr:uid="{00000000-0005-0000-0000-0000FD1F0000}"/>
    <cellStyle name="Normal 14 2 4 2" xfId="8529" xr:uid="{00000000-0005-0000-0000-0000FE1F0000}"/>
    <cellStyle name="Normal 14 2 5" xfId="8530" xr:uid="{00000000-0005-0000-0000-0000FF1F0000}"/>
    <cellStyle name="Normal 14 2 6" xfId="8531" xr:uid="{00000000-0005-0000-0000-000000200000}"/>
    <cellStyle name="Normal 14 2 7" xfId="8532" xr:uid="{00000000-0005-0000-0000-000001200000}"/>
    <cellStyle name="Normal 14 3" xfId="8533" xr:uid="{00000000-0005-0000-0000-000002200000}"/>
    <cellStyle name="Normal 14 3 2" xfId="8534" xr:uid="{00000000-0005-0000-0000-000003200000}"/>
    <cellStyle name="Normal 14 3 2 2" xfId="8535" xr:uid="{00000000-0005-0000-0000-000004200000}"/>
    <cellStyle name="Normal 14 3 3" xfId="8536" xr:uid="{00000000-0005-0000-0000-000005200000}"/>
    <cellStyle name="Normal 14 3 4" xfId="8537" xr:uid="{00000000-0005-0000-0000-000006200000}"/>
    <cellStyle name="Normal 14 4" xfId="8538" xr:uid="{00000000-0005-0000-0000-000007200000}"/>
    <cellStyle name="Normal 14 4 2" xfId="8539" xr:uid="{00000000-0005-0000-0000-000008200000}"/>
    <cellStyle name="Normal 14 4 3" xfId="8540" xr:uid="{00000000-0005-0000-0000-000009200000}"/>
    <cellStyle name="Normal 14 4 4" xfId="8541" xr:uid="{00000000-0005-0000-0000-00000A200000}"/>
    <cellStyle name="Normal 14 5" xfId="8542" xr:uid="{00000000-0005-0000-0000-00000B200000}"/>
    <cellStyle name="Normal 15" xfId="1768" xr:uid="{00000000-0005-0000-0000-00000C200000}"/>
    <cellStyle name="Normal 15 2" xfId="8543" xr:uid="{00000000-0005-0000-0000-00000D200000}"/>
    <cellStyle name="Normal 15 2 10" xfId="8544" xr:uid="{00000000-0005-0000-0000-00000E200000}"/>
    <cellStyle name="Normal 15 2 11" xfId="8545" xr:uid="{00000000-0005-0000-0000-00000F200000}"/>
    <cellStyle name="Normal 15 2 2" xfId="8546" xr:uid="{00000000-0005-0000-0000-000010200000}"/>
    <cellStyle name="Normal 15 2 2 2" xfId="8547" xr:uid="{00000000-0005-0000-0000-000011200000}"/>
    <cellStyle name="Normal 15 2 2 2 2" xfId="8548" xr:uid="{00000000-0005-0000-0000-000012200000}"/>
    <cellStyle name="Normal 15 2 2 2 2 2" xfId="8549" xr:uid="{00000000-0005-0000-0000-000013200000}"/>
    <cellStyle name="Normal 15 2 2 2 2 3" xfId="8550" xr:uid="{00000000-0005-0000-0000-000014200000}"/>
    <cellStyle name="Normal 15 2 2 2 3" xfId="8551" xr:uid="{00000000-0005-0000-0000-000015200000}"/>
    <cellStyle name="Normal 15 2 2 2 3 2" xfId="8552" xr:uid="{00000000-0005-0000-0000-000016200000}"/>
    <cellStyle name="Normal 15 2 2 2 4" xfId="8553" xr:uid="{00000000-0005-0000-0000-000017200000}"/>
    <cellStyle name="Normal 15 2 2 2 5" xfId="8554" xr:uid="{00000000-0005-0000-0000-000018200000}"/>
    <cellStyle name="Normal 15 2 2 2 6" xfId="8555" xr:uid="{00000000-0005-0000-0000-000019200000}"/>
    <cellStyle name="Normal 15 2 2 3" xfId="8556" xr:uid="{00000000-0005-0000-0000-00001A200000}"/>
    <cellStyle name="Normal 15 2 2 3 2" xfId="8557" xr:uid="{00000000-0005-0000-0000-00001B200000}"/>
    <cellStyle name="Normal 15 2 2 3 3" xfId="8558" xr:uid="{00000000-0005-0000-0000-00001C200000}"/>
    <cellStyle name="Normal 15 2 2 4" xfId="8559" xr:uid="{00000000-0005-0000-0000-00001D200000}"/>
    <cellStyle name="Normal 15 2 2 4 2" xfId="8560" xr:uid="{00000000-0005-0000-0000-00001E200000}"/>
    <cellStyle name="Normal 15 2 2 5" xfId="8561" xr:uid="{00000000-0005-0000-0000-00001F200000}"/>
    <cellStyle name="Normal 15 2 2 6" xfId="8562" xr:uid="{00000000-0005-0000-0000-000020200000}"/>
    <cellStyle name="Normal 15 2 2 7" xfId="8563" xr:uid="{00000000-0005-0000-0000-000021200000}"/>
    <cellStyle name="Normal 15 2 3" xfId="8564" xr:uid="{00000000-0005-0000-0000-000022200000}"/>
    <cellStyle name="Normal 15 2 3 2" xfId="8565" xr:uid="{00000000-0005-0000-0000-000023200000}"/>
    <cellStyle name="Normal 15 2 3 2 2" xfId="8566" xr:uid="{00000000-0005-0000-0000-000024200000}"/>
    <cellStyle name="Normal 15 2 3 2 2 2" xfId="8567" xr:uid="{00000000-0005-0000-0000-000025200000}"/>
    <cellStyle name="Normal 15 2 3 2 3" xfId="8568" xr:uid="{00000000-0005-0000-0000-000026200000}"/>
    <cellStyle name="Normal 15 2 3 2 4" xfId="8569" xr:uid="{00000000-0005-0000-0000-000027200000}"/>
    <cellStyle name="Normal 15 2 3 2 5" xfId="8570" xr:uid="{00000000-0005-0000-0000-000028200000}"/>
    <cellStyle name="Normal 15 2 3 2 6" xfId="8571" xr:uid="{00000000-0005-0000-0000-000029200000}"/>
    <cellStyle name="Normal 15 2 3 3" xfId="8572" xr:uid="{00000000-0005-0000-0000-00002A200000}"/>
    <cellStyle name="Normal 15 2 3 3 2" xfId="8573" xr:uid="{00000000-0005-0000-0000-00002B200000}"/>
    <cellStyle name="Normal 15 2 3 4" xfId="8574" xr:uid="{00000000-0005-0000-0000-00002C200000}"/>
    <cellStyle name="Normal 15 2 3 5" xfId="8575" xr:uid="{00000000-0005-0000-0000-00002D200000}"/>
    <cellStyle name="Normal 15 2 3 6" xfId="8576" xr:uid="{00000000-0005-0000-0000-00002E200000}"/>
    <cellStyle name="Normal 15 2 3 7" xfId="8577" xr:uid="{00000000-0005-0000-0000-00002F200000}"/>
    <cellStyle name="Normal 15 2 4" xfId="8578" xr:uid="{00000000-0005-0000-0000-000030200000}"/>
    <cellStyle name="Normal 15 2 4 2" xfId="8579" xr:uid="{00000000-0005-0000-0000-000031200000}"/>
    <cellStyle name="Normal 15 2 4 2 2" xfId="8580" xr:uid="{00000000-0005-0000-0000-000032200000}"/>
    <cellStyle name="Normal 15 2 4 3" xfId="8581" xr:uid="{00000000-0005-0000-0000-000033200000}"/>
    <cellStyle name="Normal 15 2 4 4" xfId="8582" xr:uid="{00000000-0005-0000-0000-000034200000}"/>
    <cellStyle name="Normal 15 2 4 5" xfId="8583" xr:uid="{00000000-0005-0000-0000-000035200000}"/>
    <cellStyle name="Normal 15 2 4 6" xfId="8584" xr:uid="{00000000-0005-0000-0000-000036200000}"/>
    <cellStyle name="Normal 15 2 5" xfId="8585" xr:uid="{00000000-0005-0000-0000-000037200000}"/>
    <cellStyle name="Normal 15 2 5 2" xfId="8586" xr:uid="{00000000-0005-0000-0000-000038200000}"/>
    <cellStyle name="Normal 15 2 5 2 2" xfId="8587" xr:uid="{00000000-0005-0000-0000-000039200000}"/>
    <cellStyle name="Normal 15 2 5 3" xfId="8588" xr:uid="{00000000-0005-0000-0000-00003A200000}"/>
    <cellStyle name="Normal 15 2 5 4" xfId="8589" xr:uid="{00000000-0005-0000-0000-00003B200000}"/>
    <cellStyle name="Normal 15 2 5 5" xfId="8590" xr:uid="{00000000-0005-0000-0000-00003C200000}"/>
    <cellStyle name="Normal 15 2 6" xfId="8591" xr:uid="{00000000-0005-0000-0000-00003D200000}"/>
    <cellStyle name="Normal 15 2 6 2" xfId="8592" xr:uid="{00000000-0005-0000-0000-00003E200000}"/>
    <cellStyle name="Normal 15 2 7" xfId="8593" xr:uid="{00000000-0005-0000-0000-00003F200000}"/>
    <cellStyle name="Normal 15 2 8" xfId="8594" xr:uid="{00000000-0005-0000-0000-000040200000}"/>
    <cellStyle name="Normal 15 2 9" xfId="8595" xr:uid="{00000000-0005-0000-0000-000041200000}"/>
    <cellStyle name="Normal 15 3" xfId="8596" xr:uid="{00000000-0005-0000-0000-000042200000}"/>
    <cellStyle name="Normal 15 3 2" xfId="8597" xr:uid="{00000000-0005-0000-0000-000043200000}"/>
    <cellStyle name="Normal 15 3 2 2" xfId="8598" xr:uid="{00000000-0005-0000-0000-000044200000}"/>
    <cellStyle name="Normal 15 3 2 2 2" xfId="8599" xr:uid="{00000000-0005-0000-0000-000045200000}"/>
    <cellStyle name="Normal 15 3 2 2 3" xfId="8600" xr:uid="{00000000-0005-0000-0000-000046200000}"/>
    <cellStyle name="Normal 15 3 2 3" xfId="8601" xr:uid="{00000000-0005-0000-0000-000047200000}"/>
    <cellStyle name="Normal 15 3 2 3 2" xfId="8602" xr:uid="{00000000-0005-0000-0000-000048200000}"/>
    <cellStyle name="Normal 15 3 2 4" xfId="8603" xr:uid="{00000000-0005-0000-0000-000049200000}"/>
    <cellStyle name="Normal 15 3 2 5" xfId="8604" xr:uid="{00000000-0005-0000-0000-00004A200000}"/>
    <cellStyle name="Normal 15 3 2 6" xfId="8605" xr:uid="{00000000-0005-0000-0000-00004B200000}"/>
    <cellStyle name="Normal 15 3 3" xfId="8606" xr:uid="{00000000-0005-0000-0000-00004C200000}"/>
    <cellStyle name="Normal 15 3 3 2" xfId="8607" xr:uid="{00000000-0005-0000-0000-00004D200000}"/>
    <cellStyle name="Normal 15 3 3 3" xfId="8608" xr:uid="{00000000-0005-0000-0000-00004E200000}"/>
    <cellStyle name="Normal 15 3 4" xfId="8609" xr:uid="{00000000-0005-0000-0000-00004F200000}"/>
    <cellStyle name="Normal 15 3 4 2" xfId="8610" xr:uid="{00000000-0005-0000-0000-000050200000}"/>
    <cellStyle name="Normal 15 3 5" xfId="8611" xr:uid="{00000000-0005-0000-0000-000051200000}"/>
    <cellStyle name="Normal 15 3 6" xfId="8612" xr:uid="{00000000-0005-0000-0000-000052200000}"/>
    <cellStyle name="Normal 15 3 7" xfId="8613" xr:uid="{00000000-0005-0000-0000-000053200000}"/>
    <cellStyle name="Normal 15 4" xfId="8614" xr:uid="{00000000-0005-0000-0000-000054200000}"/>
    <cellStyle name="Normal 15 4 2" xfId="8615" xr:uid="{00000000-0005-0000-0000-000055200000}"/>
    <cellStyle name="Normal 15 4 2 2" xfId="8616" xr:uid="{00000000-0005-0000-0000-000056200000}"/>
    <cellStyle name="Normal 15 4 2 2 2" xfId="8617" xr:uid="{00000000-0005-0000-0000-000057200000}"/>
    <cellStyle name="Normal 15 4 2 3" xfId="8618" xr:uid="{00000000-0005-0000-0000-000058200000}"/>
    <cellStyle name="Normal 15 4 2 4" xfId="8619" xr:uid="{00000000-0005-0000-0000-000059200000}"/>
    <cellStyle name="Normal 15 4 2 5" xfId="8620" xr:uid="{00000000-0005-0000-0000-00005A200000}"/>
    <cellStyle name="Normal 15 4 2 6" xfId="8621" xr:uid="{00000000-0005-0000-0000-00005B200000}"/>
    <cellStyle name="Normal 15 4 3" xfId="8622" xr:uid="{00000000-0005-0000-0000-00005C200000}"/>
    <cellStyle name="Normal 15 4 3 2" xfId="8623" xr:uid="{00000000-0005-0000-0000-00005D200000}"/>
    <cellStyle name="Normal 15 4 4" xfId="8624" xr:uid="{00000000-0005-0000-0000-00005E200000}"/>
    <cellStyle name="Normal 15 4 5" xfId="8625" xr:uid="{00000000-0005-0000-0000-00005F200000}"/>
    <cellStyle name="Normal 15 4 6" xfId="8626" xr:uid="{00000000-0005-0000-0000-000060200000}"/>
    <cellStyle name="Normal 15 4 7" xfId="8627" xr:uid="{00000000-0005-0000-0000-000061200000}"/>
    <cellStyle name="Normal 15 5" xfId="8628" xr:uid="{00000000-0005-0000-0000-000062200000}"/>
    <cellStyle name="Normal 15 5 2" xfId="8629" xr:uid="{00000000-0005-0000-0000-000063200000}"/>
    <cellStyle name="Normal 15 5 2 2" xfId="8630" xr:uid="{00000000-0005-0000-0000-000064200000}"/>
    <cellStyle name="Normal 15 5 2 3" xfId="8631" xr:uid="{00000000-0005-0000-0000-000065200000}"/>
    <cellStyle name="Normal 15 5 3" xfId="8632" xr:uid="{00000000-0005-0000-0000-000066200000}"/>
    <cellStyle name="Normal 15 5 4" xfId="8633" xr:uid="{00000000-0005-0000-0000-000067200000}"/>
    <cellStyle name="Normal 15 5 5" xfId="8634" xr:uid="{00000000-0005-0000-0000-000068200000}"/>
    <cellStyle name="Normal 15 6" xfId="8635" xr:uid="{00000000-0005-0000-0000-000069200000}"/>
    <cellStyle name="Normal 15 6 2" xfId="8636" xr:uid="{00000000-0005-0000-0000-00006A200000}"/>
    <cellStyle name="Normal 15 6 2 2" xfId="8637" xr:uid="{00000000-0005-0000-0000-00006B200000}"/>
    <cellStyle name="Normal 15 6 3" xfId="8638" xr:uid="{00000000-0005-0000-0000-00006C200000}"/>
    <cellStyle name="Normal 15 6 4" xfId="8639" xr:uid="{00000000-0005-0000-0000-00006D200000}"/>
    <cellStyle name="Normal 15 6 5" xfId="8640" xr:uid="{00000000-0005-0000-0000-00006E200000}"/>
    <cellStyle name="Normal 15 7" xfId="8641" xr:uid="{00000000-0005-0000-0000-00006F200000}"/>
    <cellStyle name="Normal 15 7 2" xfId="8642" xr:uid="{00000000-0005-0000-0000-000070200000}"/>
    <cellStyle name="Normal 15 7 2 2" xfId="8643" xr:uid="{00000000-0005-0000-0000-000071200000}"/>
    <cellStyle name="Normal 15 7 3" xfId="8644" xr:uid="{00000000-0005-0000-0000-000072200000}"/>
    <cellStyle name="Normal 15 7 4" xfId="8645" xr:uid="{00000000-0005-0000-0000-000073200000}"/>
    <cellStyle name="Normal 15 7 5" xfId="8646" xr:uid="{00000000-0005-0000-0000-000074200000}"/>
    <cellStyle name="Normal 16" xfId="1769" xr:uid="{00000000-0005-0000-0000-000075200000}"/>
    <cellStyle name="Normal 16 2" xfId="8647" xr:uid="{00000000-0005-0000-0000-000076200000}"/>
    <cellStyle name="Normal 16 2 2" xfId="8648" xr:uid="{00000000-0005-0000-0000-000077200000}"/>
    <cellStyle name="Normal 17" xfId="1770" xr:uid="{00000000-0005-0000-0000-000078200000}"/>
    <cellStyle name="Normal 17 2" xfId="8649" xr:uid="{00000000-0005-0000-0000-000079200000}"/>
    <cellStyle name="Normal 17 2 2" xfId="8650" xr:uid="{00000000-0005-0000-0000-00007A200000}"/>
    <cellStyle name="Normal 17 2 2 2" xfId="8651" xr:uid="{00000000-0005-0000-0000-00007B200000}"/>
    <cellStyle name="Normal 17 2 2 2 2" xfId="8652" xr:uid="{00000000-0005-0000-0000-00007C200000}"/>
    <cellStyle name="Normal 17 2 2 2 3" xfId="8653" xr:uid="{00000000-0005-0000-0000-00007D200000}"/>
    <cellStyle name="Normal 17 2 2 3" xfId="8654" xr:uid="{00000000-0005-0000-0000-00007E200000}"/>
    <cellStyle name="Normal 17 2 2 3 2" xfId="8655" xr:uid="{00000000-0005-0000-0000-00007F200000}"/>
    <cellStyle name="Normal 17 2 2 4" xfId="8656" xr:uid="{00000000-0005-0000-0000-000080200000}"/>
    <cellStyle name="Normal 17 2 2 5" xfId="8657" xr:uid="{00000000-0005-0000-0000-000081200000}"/>
    <cellStyle name="Normal 17 2 2 6" xfId="8658" xr:uid="{00000000-0005-0000-0000-000082200000}"/>
    <cellStyle name="Normal 17 2 3" xfId="8659" xr:uid="{00000000-0005-0000-0000-000083200000}"/>
    <cellStyle name="Normal 17 2 3 2" xfId="8660" xr:uid="{00000000-0005-0000-0000-000084200000}"/>
    <cellStyle name="Normal 17 2 3 3" xfId="8661" xr:uid="{00000000-0005-0000-0000-000085200000}"/>
    <cellStyle name="Normal 17 2 4" xfId="8662" xr:uid="{00000000-0005-0000-0000-000086200000}"/>
    <cellStyle name="Normal 17 2 4 2" xfId="8663" xr:uid="{00000000-0005-0000-0000-000087200000}"/>
    <cellStyle name="Normal 17 2 5" xfId="8664" xr:uid="{00000000-0005-0000-0000-000088200000}"/>
    <cellStyle name="Normal 17 2 6" xfId="8665" xr:uid="{00000000-0005-0000-0000-000089200000}"/>
    <cellStyle name="Normal 17 2 7" xfId="8666" xr:uid="{00000000-0005-0000-0000-00008A200000}"/>
    <cellStyle name="Normal 17 2 8" xfId="8667" xr:uid="{00000000-0005-0000-0000-00008B200000}"/>
    <cellStyle name="Normal 17 3" xfId="8668" xr:uid="{00000000-0005-0000-0000-00008C200000}"/>
    <cellStyle name="Normal 17 3 2" xfId="8669" xr:uid="{00000000-0005-0000-0000-00008D200000}"/>
    <cellStyle name="Normal 17 3 2 2" xfId="8670" xr:uid="{00000000-0005-0000-0000-00008E200000}"/>
    <cellStyle name="Normal 17 3 2 2 2" xfId="8671" xr:uid="{00000000-0005-0000-0000-00008F200000}"/>
    <cellStyle name="Normal 17 3 2 3" xfId="8672" xr:uid="{00000000-0005-0000-0000-000090200000}"/>
    <cellStyle name="Normal 17 3 2 4" xfId="8673" xr:uid="{00000000-0005-0000-0000-000091200000}"/>
    <cellStyle name="Normal 17 3 2 5" xfId="8674" xr:uid="{00000000-0005-0000-0000-000092200000}"/>
    <cellStyle name="Normal 17 3 3" xfId="8675" xr:uid="{00000000-0005-0000-0000-000093200000}"/>
    <cellStyle name="Normal 17 3 3 2" xfId="8676" xr:uid="{00000000-0005-0000-0000-000094200000}"/>
    <cellStyle name="Normal 17 3 4" xfId="8677" xr:uid="{00000000-0005-0000-0000-000095200000}"/>
    <cellStyle name="Normal 17 3 5" xfId="8678" xr:uid="{00000000-0005-0000-0000-000096200000}"/>
    <cellStyle name="Normal 17 3 6" xfId="8679" xr:uid="{00000000-0005-0000-0000-000097200000}"/>
    <cellStyle name="Normal 17 3 7" xfId="8680" xr:uid="{00000000-0005-0000-0000-000098200000}"/>
    <cellStyle name="Normal 17 4" xfId="8681" xr:uid="{00000000-0005-0000-0000-000099200000}"/>
    <cellStyle name="Normal 17 4 2" xfId="8682" xr:uid="{00000000-0005-0000-0000-00009A200000}"/>
    <cellStyle name="Normal 17 4 2 2" xfId="8683" xr:uid="{00000000-0005-0000-0000-00009B200000}"/>
    <cellStyle name="Normal 17 4 3" xfId="8684" xr:uid="{00000000-0005-0000-0000-00009C200000}"/>
    <cellStyle name="Normal 17 4 4" xfId="8685" xr:uid="{00000000-0005-0000-0000-00009D200000}"/>
    <cellStyle name="Normal 17 4 5" xfId="8686" xr:uid="{00000000-0005-0000-0000-00009E200000}"/>
    <cellStyle name="Normal 17 5" xfId="8687" xr:uid="{00000000-0005-0000-0000-00009F200000}"/>
    <cellStyle name="Normal 17 5 2" xfId="8688" xr:uid="{00000000-0005-0000-0000-0000A0200000}"/>
    <cellStyle name="Normal 17 5 2 2" xfId="8689" xr:uid="{00000000-0005-0000-0000-0000A1200000}"/>
    <cellStyle name="Normal 17 5 3" xfId="8690" xr:uid="{00000000-0005-0000-0000-0000A2200000}"/>
    <cellStyle name="Normal 17 5 4" xfId="8691" xr:uid="{00000000-0005-0000-0000-0000A3200000}"/>
    <cellStyle name="Normal 17 5 5" xfId="8692" xr:uid="{00000000-0005-0000-0000-0000A4200000}"/>
    <cellStyle name="Normal 17 6" xfId="8693" xr:uid="{00000000-0005-0000-0000-0000A5200000}"/>
    <cellStyle name="Normal 17 6 2" xfId="8694" xr:uid="{00000000-0005-0000-0000-0000A6200000}"/>
    <cellStyle name="Normal 17 6 2 2" xfId="8695" xr:uid="{00000000-0005-0000-0000-0000A7200000}"/>
    <cellStyle name="Normal 17 6 3" xfId="8696" xr:uid="{00000000-0005-0000-0000-0000A8200000}"/>
    <cellStyle name="Normal 17 6 4" xfId="8697" xr:uid="{00000000-0005-0000-0000-0000A9200000}"/>
    <cellStyle name="Normal 17 6 5" xfId="8698" xr:uid="{00000000-0005-0000-0000-0000AA200000}"/>
    <cellStyle name="Normal 17 7" xfId="8699" xr:uid="{00000000-0005-0000-0000-0000AB200000}"/>
    <cellStyle name="Normal 18" xfId="1771" xr:uid="{00000000-0005-0000-0000-0000AC200000}"/>
    <cellStyle name="Normal 18 2" xfId="8700" xr:uid="{00000000-0005-0000-0000-0000AD200000}"/>
    <cellStyle name="Normal 18 2 2" xfId="8701" xr:uid="{00000000-0005-0000-0000-0000AE200000}"/>
    <cellStyle name="Normal 18 2 2 2" xfId="8702" xr:uid="{00000000-0005-0000-0000-0000AF200000}"/>
    <cellStyle name="Normal 18 2 2 3" xfId="8703" xr:uid="{00000000-0005-0000-0000-0000B0200000}"/>
    <cellStyle name="Normal 18 2 3" xfId="8704" xr:uid="{00000000-0005-0000-0000-0000B1200000}"/>
    <cellStyle name="Normal 18 2 4" xfId="8705" xr:uid="{00000000-0005-0000-0000-0000B2200000}"/>
    <cellStyle name="Normal 18 2 5" xfId="8706" xr:uid="{00000000-0005-0000-0000-0000B3200000}"/>
    <cellStyle name="Normal 18 2 6" xfId="8707" xr:uid="{00000000-0005-0000-0000-0000B4200000}"/>
    <cellStyle name="Normal 18 2 7" xfId="8708" xr:uid="{00000000-0005-0000-0000-0000B5200000}"/>
    <cellStyle name="Normal 18 3" xfId="8709" xr:uid="{00000000-0005-0000-0000-0000B6200000}"/>
    <cellStyle name="Normal 18 3 2" xfId="8710" xr:uid="{00000000-0005-0000-0000-0000B7200000}"/>
    <cellStyle name="Normal 18 3 2 2" xfId="8711" xr:uid="{00000000-0005-0000-0000-0000B8200000}"/>
    <cellStyle name="Normal 18 3 3" xfId="8712" xr:uid="{00000000-0005-0000-0000-0000B9200000}"/>
    <cellStyle name="Normal 18 3 4" xfId="8713" xr:uid="{00000000-0005-0000-0000-0000BA200000}"/>
    <cellStyle name="Normal 18 3 5" xfId="8714" xr:uid="{00000000-0005-0000-0000-0000BB200000}"/>
    <cellStyle name="Normal 18 3 6" xfId="8715" xr:uid="{00000000-0005-0000-0000-0000BC200000}"/>
    <cellStyle name="Normal 18 4" xfId="8716" xr:uid="{00000000-0005-0000-0000-0000BD200000}"/>
    <cellStyle name="Normal 19" xfId="1772" xr:uid="{00000000-0005-0000-0000-0000BE200000}"/>
    <cellStyle name="Normal 19 2" xfId="8717" xr:uid="{00000000-0005-0000-0000-0000BF200000}"/>
    <cellStyle name="Normal 19 2 2" xfId="8718" xr:uid="{00000000-0005-0000-0000-0000C0200000}"/>
    <cellStyle name="Normal 19 3" xfId="2112" xr:uid="{00000000-0005-0000-0000-0000C1200000}"/>
    <cellStyle name="Normal 2" xfId="5" xr:uid="{00000000-0005-0000-0000-0000C2200000}"/>
    <cellStyle name="Normal 2 10" xfId="1773" xr:uid="{00000000-0005-0000-0000-0000C3200000}"/>
    <cellStyle name="Normal 2 10 2" xfId="8719" xr:uid="{00000000-0005-0000-0000-0000C4200000}"/>
    <cellStyle name="Normal 2 10 2 2" xfId="8720" xr:uid="{00000000-0005-0000-0000-0000C5200000}"/>
    <cellStyle name="Normal 2 10 3" xfId="8721" xr:uid="{00000000-0005-0000-0000-0000C6200000}"/>
    <cellStyle name="Normal 2 11" xfId="1774" xr:uid="{00000000-0005-0000-0000-0000C7200000}"/>
    <cellStyle name="Normal 2 11 2" xfId="8722" xr:uid="{00000000-0005-0000-0000-0000C8200000}"/>
    <cellStyle name="Normal 2 11 2 2" xfId="8723" xr:uid="{00000000-0005-0000-0000-0000C9200000}"/>
    <cellStyle name="Normal 2 11 3" xfId="8724" xr:uid="{00000000-0005-0000-0000-0000CA200000}"/>
    <cellStyle name="Normal 2 12" xfId="1775" xr:uid="{00000000-0005-0000-0000-0000CB200000}"/>
    <cellStyle name="Normal 2 12 2" xfId="8725" xr:uid="{00000000-0005-0000-0000-0000CC200000}"/>
    <cellStyle name="Normal 2 13" xfId="1776" xr:uid="{00000000-0005-0000-0000-0000CD200000}"/>
    <cellStyle name="Normal 2 14" xfId="1777" xr:uid="{00000000-0005-0000-0000-0000CE200000}"/>
    <cellStyle name="Normal 2 15" xfId="1778" xr:uid="{00000000-0005-0000-0000-0000CF200000}"/>
    <cellStyle name="Normal 2 16" xfId="1779" xr:uid="{00000000-0005-0000-0000-0000D0200000}"/>
    <cellStyle name="Normal 2 17" xfId="1780" xr:uid="{00000000-0005-0000-0000-0000D1200000}"/>
    <cellStyle name="Normal 2 18" xfId="1781" xr:uid="{00000000-0005-0000-0000-0000D2200000}"/>
    <cellStyle name="Normal 2 18 2" xfId="8726" xr:uid="{00000000-0005-0000-0000-0000D3200000}"/>
    <cellStyle name="Normal 2 18 2 2" xfId="8727" xr:uid="{00000000-0005-0000-0000-0000D4200000}"/>
    <cellStyle name="Normal 2 18 3" xfId="8728" xr:uid="{00000000-0005-0000-0000-0000D5200000}"/>
    <cellStyle name="Normal 2 18 4" xfId="8729" xr:uid="{00000000-0005-0000-0000-0000D6200000}"/>
    <cellStyle name="Normal 2 19" xfId="1782" xr:uid="{00000000-0005-0000-0000-0000D7200000}"/>
    <cellStyle name="Normal 2 19 2" xfId="1783" xr:uid="{00000000-0005-0000-0000-0000D8200000}"/>
    <cellStyle name="Normal 2 19 3" xfId="1784" xr:uid="{00000000-0005-0000-0000-0000D9200000}"/>
    <cellStyle name="Normal 2 19 4" xfId="1785" xr:uid="{00000000-0005-0000-0000-0000DA200000}"/>
    <cellStyle name="Normal 2 19 5" xfId="1786" xr:uid="{00000000-0005-0000-0000-0000DB200000}"/>
    <cellStyle name="Normal 2 2" xfId="6" xr:uid="{00000000-0005-0000-0000-0000DC200000}"/>
    <cellStyle name="Normal 2 2 2" xfId="1787" xr:uid="{00000000-0005-0000-0000-0000DD200000}"/>
    <cellStyle name="Normal 2 2 2 2" xfId="8730" xr:uid="{00000000-0005-0000-0000-0000DE200000}"/>
    <cellStyle name="Normal 2 2 2 2 2" xfId="8731" xr:uid="{00000000-0005-0000-0000-0000DF200000}"/>
    <cellStyle name="Normal 2 2 2 3" xfId="8732" xr:uid="{00000000-0005-0000-0000-0000E0200000}"/>
    <cellStyle name="Normal 2 2 2 3 2" xfId="8733" xr:uid="{00000000-0005-0000-0000-0000E1200000}"/>
    <cellStyle name="Normal 2 2 2 4" xfId="8734" xr:uid="{00000000-0005-0000-0000-0000E2200000}"/>
    <cellStyle name="Normal 2 2 2 4 2" xfId="8735" xr:uid="{00000000-0005-0000-0000-0000E3200000}"/>
    <cellStyle name="Normal 2 2 2 5" xfId="8736" xr:uid="{00000000-0005-0000-0000-0000E4200000}"/>
    <cellStyle name="Normal 2 2 3" xfId="8737" xr:uid="{00000000-0005-0000-0000-0000E5200000}"/>
    <cellStyle name="Normal 2 2 3 2" xfId="8738" xr:uid="{00000000-0005-0000-0000-0000E6200000}"/>
    <cellStyle name="Normal 2 2 3 3" xfId="8739" xr:uid="{00000000-0005-0000-0000-0000E7200000}"/>
    <cellStyle name="Normal 2 2 4" xfId="8740" xr:uid="{00000000-0005-0000-0000-0000E8200000}"/>
    <cellStyle name="Normal 2 2 4 2" xfId="8741" xr:uid="{00000000-0005-0000-0000-0000E9200000}"/>
    <cellStyle name="Normal 2 2 4 2 2" xfId="8742" xr:uid="{00000000-0005-0000-0000-0000EA200000}"/>
    <cellStyle name="Normal 2 2 4 2 2 2" xfId="8743" xr:uid="{00000000-0005-0000-0000-0000EB200000}"/>
    <cellStyle name="Normal 2 2 4 2 2 2 2" xfId="8744" xr:uid="{00000000-0005-0000-0000-0000EC200000}"/>
    <cellStyle name="Normal 2 2 4 2 2 3" xfId="8745" xr:uid="{00000000-0005-0000-0000-0000ED200000}"/>
    <cellStyle name="Normal 2 2 4 2 2 4" xfId="8746" xr:uid="{00000000-0005-0000-0000-0000EE200000}"/>
    <cellStyle name="Normal 2 2 4 2 3" xfId="8747" xr:uid="{00000000-0005-0000-0000-0000EF200000}"/>
    <cellStyle name="Normal 2 2 4 2 3 2" xfId="8748" xr:uid="{00000000-0005-0000-0000-0000F0200000}"/>
    <cellStyle name="Normal 2 2 4 2 4" xfId="8749" xr:uid="{00000000-0005-0000-0000-0000F1200000}"/>
    <cellStyle name="Normal 2 2 4 2 5" xfId="8750" xr:uid="{00000000-0005-0000-0000-0000F2200000}"/>
    <cellStyle name="Normal 2 2 4 3" xfId="8751" xr:uid="{00000000-0005-0000-0000-0000F3200000}"/>
    <cellStyle name="Normal 2 2 4 3 2" xfId="8752" xr:uid="{00000000-0005-0000-0000-0000F4200000}"/>
    <cellStyle name="Normal 2 2 4 3 2 2" xfId="8753" xr:uid="{00000000-0005-0000-0000-0000F5200000}"/>
    <cellStyle name="Normal 2 2 4 3 3" xfId="8754" xr:uid="{00000000-0005-0000-0000-0000F6200000}"/>
    <cellStyle name="Normal 2 2 4 3 4" xfId="8755" xr:uid="{00000000-0005-0000-0000-0000F7200000}"/>
    <cellStyle name="Normal 2 2 4 4" xfId="8756" xr:uid="{00000000-0005-0000-0000-0000F8200000}"/>
    <cellStyle name="Normal 2 2 4 4 2" xfId="8757" xr:uid="{00000000-0005-0000-0000-0000F9200000}"/>
    <cellStyle name="Normal 2 2 4 5" xfId="8758" xr:uid="{00000000-0005-0000-0000-0000FA200000}"/>
    <cellStyle name="Normal 2 2 4 5 2" xfId="8759" xr:uid="{00000000-0005-0000-0000-0000FB200000}"/>
    <cellStyle name="Normal 2 2 4 6" xfId="8760" xr:uid="{00000000-0005-0000-0000-0000FC200000}"/>
    <cellStyle name="Normal 2 2 4 7" xfId="8761" xr:uid="{00000000-0005-0000-0000-0000FD200000}"/>
    <cellStyle name="Normal 2 2 5" xfId="8762" xr:uid="{00000000-0005-0000-0000-0000FE200000}"/>
    <cellStyle name="Normal 2 2 5 2" xfId="8763" xr:uid="{00000000-0005-0000-0000-0000FF200000}"/>
    <cellStyle name="Normal 2 2 5 2 2" xfId="8764" xr:uid="{00000000-0005-0000-0000-000000210000}"/>
    <cellStyle name="Normal 2 2 5 2 3" xfId="8765" xr:uid="{00000000-0005-0000-0000-000001210000}"/>
    <cellStyle name="Normal 2 2 5 3" xfId="8766" xr:uid="{00000000-0005-0000-0000-000002210000}"/>
    <cellStyle name="Normal 2 2 5 4" xfId="8767" xr:uid="{00000000-0005-0000-0000-000003210000}"/>
    <cellStyle name="Normal 2 2 5 5" xfId="8768" xr:uid="{00000000-0005-0000-0000-000004210000}"/>
    <cellStyle name="Normal 2 2 5 6" xfId="8769" xr:uid="{00000000-0005-0000-0000-000005210000}"/>
    <cellStyle name="Normal 2 2 6" xfId="8770" xr:uid="{00000000-0005-0000-0000-000006210000}"/>
    <cellStyle name="Normal 2 2 6 2" xfId="8771" xr:uid="{00000000-0005-0000-0000-000007210000}"/>
    <cellStyle name="Normal 2 2 6 2 2" xfId="8772" xr:uid="{00000000-0005-0000-0000-000008210000}"/>
    <cellStyle name="Normal 2 2 6 3" xfId="8773" xr:uid="{00000000-0005-0000-0000-000009210000}"/>
    <cellStyle name="Normal 2 2 6 4" xfId="8774" xr:uid="{00000000-0005-0000-0000-00000A210000}"/>
    <cellStyle name="Normal 2 2 6 5" xfId="8775" xr:uid="{00000000-0005-0000-0000-00000B210000}"/>
    <cellStyle name="Normal 2 2 7" xfId="8776" xr:uid="{00000000-0005-0000-0000-00000C210000}"/>
    <cellStyle name="Normal 2 2 8" xfId="8777" xr:uid="{00000000-0005-0000-0000-00000D210000}"/>
    <cellStyle name="Normal 2 2 8 2" xfId="8778" xr:uid="{00000000-0005-0000-0000-00000E210000}"/>
    <cellStyle name="Normal 2 2 8 3" xfId="8779" xr:uid="{00000000-0005-0000-0000-00000F210000}"/>
    <cellStyle name="Normal 2 20" xfId="1788" xr:uid="{00000000-0005-0000-0000-000010210000}"/>
    <cellStyle name="Normal 2 20 2" xfId="8780" xr:uid="{00000000-0005-0000-0000-000011210000}"/>
    <cellStyle name="Normal 2 20 3" xfId="8781" xr:uid="{00000000-0005-0000-0000-000012210000}"/>
    <cellStyle name="Normal 2 21" xfId="1789" xr:uid="{00000000-0005-0000-0000-000013210000}"/>
    <cellStyle name="Normal 2 21 2" xfId="8782" xr:uid="{00000000-0005-0000-0000-000014210000}"/>
    <cellStyle name="Normal 2 22" xfId="1790" xr:uid="{00000000-0005-0000-0000-000015210000}"/>
    <cellStyle name="Normal 2 23" xfId="1791" xr:uid="{00000000-0005-0000-0000-000016210000}"/>
    <cellStyle name="Normal 2 24" xfId="1792" xr:uid="{00000000-0005-0000-0000-000017210000}"/>
    <cellStyle name="Normal 2 25" xfId="1793" xr:uid="{00000000-0005-0000-0000-000018210000}"/>
    <cellStyle name="Normal 2 26" xfId="15130" xr:uid="{00000000-0005-0000-0000-000019210000}"/>
    <cellStyle name="Normal 2 3" xfId="1794" xr:uid="{00000000-0005-0000-0000-00001A210000}"/>
    <cellStyle name="Normal 2 3 2" xfId="8783" xr:uid="{00000000-0005-0000-0000-00001B210000}"/>
    <cellStyle name="Normal 2 3 2 2" xfId="8784" xr:uid="{00000000-0005-0000-0000-00001C210000}"/>
    <cellStyle name="Normal 2 3 2 3" xfId="8785" xr:uid="{00000000-0005-0000-0000-00001D210000}"/>
    <cellStyle name="Normal 2 3 3" xfId="8786" xr:uid="{00000000-0005-0000-0000-00001E210000}"/>
    <cellStyle name="Normal 2 3 4" xfId="8787" xr:uid="{00000000-0005-0000-0000-00001F210000}"/>
    <cellStyle name="Normal 2 3 4 2" xfId="8788" xr:uid="{00000000-0005-0000-0000-000020210000}"/>
    <cellStyle name="Normal 2 3 4 2 2" xfId="8789" xr:uid="{00000000-0005-0000-0000-000021210000}"/>
    <cellStyle name="Normal 2 3 4 3" xfId="8790" xr:uid="{00000000-0005-0000-0000-000022210000}"/>
    <cellStyle name="Normal 2 3 4 4" xfId="8791" xr:uid="{00000000-0005-0000-0000-000023210000}"/>
    <cellStyle name="Normal 2 3 4 5" xfId="8792" xr:uid="{00000000-0005-0000-0000-000024210000}"/>
    <cellStyle name="Normal 2 3 5" xfId="8793" xr:uid="{00000000-0005-0000-0000-000025210000}"/>
    <cellStyle name="Normal 2 3 5 2" xfId="8794" xr:uid="{00000000-0005-0000-0000-000026210000}"/>
    <cellStyle name="Normal 2 3 5 2 2" xfId="8795" xr:uid="{00000000-0005-0000-0000-000027210000}"/>
    <cellStyle name="Normal 2 3 5 3" xfId="8796" xr:uid="{00000000-0005-0000-0000-000028210000}"/>
    <cellStyle name="Normal 2 3 5 4" xfId="8797" xr:uid="{00000000-0005-0000-0000-000029210000}"/>
    <cellStyle name="Normal 2 3 5 5" xfId="8798" xr:uid="{00000000-0005-0000-0000-00002A210000}"/>
    <cellStyle name="Normal 2 3 6" xfId="8799" xr:uid="{00000000-0005-0000-0000-00002B210000}"/>
    <cellStyle name="Normal 2 3 6 2" xfId="8800" xr:uid="{00000000-0005-0000-0000-00002C210000}"/>
    <cellStyle name="Normal 2 4" xfId="1795" xr:uid="{00000000-0005-0000-0000-00002D210000}"/>
    <cellStyle name="Normal 2 4 2" xfId="8801" xr:uid="{00000000-0005-0000-0000-00002E210000}"/>
    <cellStyle name="Normal 2 4 2 2" xfId="8802" xr:uid="{00000000-0005-0000-0000-00002F210000}"/>
    <cellStyle name="Normal 2 4 2 3" xfId="8803" xr:uid="{00000000-0005-0000-0000-000030210000}"/>
    <cellStyle name="Normal 2 4 3" xfId="8804" xr:uid="{00000000-0005-0000-0000-000031210000}"/>
    <cellStyle name="Normal 2 4 3 2" xfId="8805" xr:uid="{00000000-0005-0000-0000-000032210000}"/>
    <cellStyle name="Normal 2 4 4" xfId="8806" xr:uid="{00000000-0005-0000-0000-000033210000}"/>
    <cellStyle name="Normal 2 4 4 2" xfId="8807" xr:uid="{00000000-0005-0000-0000-000034210000}"/>
    <cellStyle name="Normal 2 4 5" xfId="8808" xr:uid="{00000000-0005-0000-0000-000035210000}"/>
    <cellStyle name="Normal 2 41" xfId="8809" xr:uid="{00000000-0005-0000-0000-000036210000}"/>
    <cellStyle name="Normal 2 43" xfId="8810" xr:uid="{00000000-0005-0000-0000-000037210000}"/>
    <cellStyle name="Normal 2 5" xfId="1796" xr:uid="{00000000-0005-0000-0000-000038210000}"/>
    <cellStyle name="Normal 2 5 2" xfId="8811" xr:uid="{00000000-0005-0000-0000-000039210000}"/>
    <cellStyle name="Normal 2 5 2 2" xfId="8812" xr:uid="{00000000-0005-0000-0000-00003A210000}"/>
    <cellStyle name="Normal 2 5 2 2 2" xfId="8813" xr:uid="{00000000-0005-0000-0000-00003B210000}"/>
    <cellStyle name="Normal 2 5 2 2 2 2" xfId="8814" xr:uid="{00000000-0005-0000-0000-00003C210000}"/>
    <cellStyle name="Normal 2 5 2 2 3" xfId="8815" xr:uid="{00000000-0005-0000-0000-00003D210000}"/>
    <cellStyle name="Normal 2 5 2 2 4" xfId="8816" xr:uid="{00000000-0005-0000-0000-00003E210000}"/>
    <cellStyle name="Normal 2 5 2 3" xfId="8817" xr:uid="{00000000-0005-0000-0000-00003F210000}"/>
    <cellStyle name="Normal 2 5 2 3 2" xfId="8818" xr:uid="{00000000-0005-0000-0000-000040210000}"/>
    <cellStyle name="Normal 2 5 2 3 2 2" xfId="8819" xr:uid="{00000000-0005-0000-0000-000041210000}"/>
    <cellStyle name="Normal 2 5 2 3 3" xfId="8820" xr:uid="{00000000-0005-0000-0000-000042210000}"/>
    <cellStyle name="Normal 2 5 2 3 4" xfId="8821" xr:uid="{00000000-0005-0000-0000-000043210000}"/>
    <cellStyle name="Normal 2 5 2 4" xfId="8822" xr:uid="{00000000-0005-0000-0000-000044210000}"/>
    <cellStyle name="Normal 2 5 2 4 2" xfId="8823" xr:uid="{00000000-0005-0000-0000-000045210000}"/>
    <cellStyle name="Normal 2 5 2 5" xfId="8824" xr:uid="{00000000-0005-0000-0000-000046210000}"/>
    <cellStyle name="Normal 2 5 2 6" xfId="8825" xr:uid="{00000000-0005-0000-0000-000047210000}"/>
    <cellStyle name="Normal 2 5 2 7" xfId="8826" xr:uid="{00000000-0005-0000-0000-000048210000}"/>
    <cellStyle name="Normal 2 5 3" xfId="8827" xr:uid="{00000000-0005-0000-0000-000049210000}"/>
    <cellStyle name="Normal 2 5 3 2" xfId="8828" xr:uid="{00000000-0005-0000-0000-00004A210000}"/>
    <cellStyle name="Normal 2 5 3 2 2" xfId="8829" xr:uid="{00000000-0005-0000-0000-00004B210000}"/>
    <cellStyle name="Normal 2 5 3 3" xfId="8830" xr:uid="{00000000-0005-0000-0000-00004C210000}"/>
    <cellStyle name="Normal 2 5 3 4" xfId="8831" xr:uid="{00000000-0005-0000-0000-00004D210000}"/>
    <cellStyle name="Normal 2 5 4" xfId="8832" xr:uid="{00000000-0005-0000-0000-00004E210000}"/>
    <cellStyle name="Normal 2 5 4 2" xfId="8833" xr:uid="{00000000-0005-0000-0000-00004F210000}"/>
    <cellStyle name="Normal 2 5 4 2 2" xfId="8834" xr:uid="{00000000-0005-0000-0000-000050210000}"/>
    <cellStyle name="Normal 2 5 4 3" xfId="8835" xr:uid="{00000000-0005-0000-0000-000051210000}"/>
    <cellStyle name="Normal 2 5 4 4" xfId="8836" xr:uid="{00000000-0005-0000-0000-000052210000}"/>
    <cellStyle name="Normal 2 5 5" xfId="8837" xr:uid="{00000000-0005-0000-0000-000053210000}"/>
    <cellStyle name="Normal 2 5 6" xfId="8838" xr:uid="{00000000-0005-0000-0000-000054210000}"/>
    <cellStyle name="Normal 2 6" xfId="1797" xr:uid="{00000000-0005-0000-0000-000055210000}"/>
    <cellStyle name="Normal 2 6 2" xfId="8839" xr:uid="{00000000-0005-0000-0000-000056210000}"/>
    <cellStyle name="Normal 2 6 3" xfId="8840" xr:uid="{00000000-0005-0000-0000-000057210000}"/>
    <cellStyle name="Normal 2 7" xfId="1798" xr:uid="{00000000-0005-0000-0000-000058210000}"/>
    <cellStyle name="Normal 2 7 2" xfId="8841" xr:uid="{00000000-0005-0000-0000-000059210000}"/>
    <cellStyle name="Normal 2 7 2 2" xfId="8842" xr:uid="{00000000-0005-0000-0000-00005A210000}"/>
    <cellStyle name="Normal 2 7 2 2 2" xfId="8843" xr:uid="{00000000-0005-0000-0000-00005B210000}"/>
    <cellStyle name="Normal 2 7 2 2 3" xfId="8844" xr:uid="{00000000-0005-0000-0000-00005C210000}"/>
    <cellStyle name="Normal 2 7 2 3" xfId="8845" xr:uid="{00000000-0005-0000-0000-00005D210000}"/>
    <cellStyle name="Normal 2 7 2 3 2" xfId="8846" xr:uid="{00000000-0005-0000-0000-00005E210000}"/>
    <cellStyle name="Normal 2 7 2 4" xfId="8847" xr:uid="{00000000-0005-0000-0000-00005F210000}"/>
    <cellStyle name="Normal 2 7 2 5" xfId="8848" xr:uid="{00000000-0005-0000-0000-000060210000}"/>
    <cellStyle name="Normal 2 7 3" xfId="8849" xr:uid="{00000000-0005-0000-0000-000061210000}"/>
    <cellStyle name="Normal 2 7 3 2" xfId="8850" xr:uid="{00000000-0005-0000-0000-000062210000}"/>
    <cellStyle name="Normal 2 7 3 2 2" xfId="8851" xr:uid="{00000000-0005-0000-0000-000063210000}"/>
    <cellStyle name="Normal 2 7 3 3" xfId="8852" xr:uid="{00000000-0005-0000-0000-000064210000}"/>
    <cellStyle name="Normal 2 7 3 4" xfId="8853" xr:uid="{00000000-0005-0000-0000-000065210000}"/>
    <cellStyle name="Normal 2 7 3 5" xfId="8854" xr:uid="{00000000-0005-0000-0000-000066210000}"/>
    <cellStyle name="Normal 2 7 4" xfId="8855" xr:uid="{00000000-0005-0000-0000-000067210000}"/>
    <cellStyle name="Normal 2 7 4 2" xfId="8856" xr:uid="{00000000-0005-0000-0000-000068210000}"/>
    <cellStyle name="Normal 2 7 4 2 2" xfId="8857" xr:uid="{00000000-0005-0000-0000-000069210000}"/>
    <cellStyle name="Normal 2 7 4 3" xfId="8858" xr:uid="{00000000-0005-0000-0000-00006A210000}"/>
    <cellStyle name="Normal 2 7 4 4" xfId="8859" xr:uid="{00000000-0005-0000-0000-00006B210000}"/>
    <cellStyle name="Normal 2 7 4 5" xfId="8860" xr:uid="{00000000-0005-0000-0000-00006C210000}"/>
    <cellStyle name="Normal 2 7 5" xfId="8861" xr:uid="{00000000-0005-0000-0000-00006D210000}"/>
    <cellStyle name="Normal 2 8" xfId="1799" xr:uid="{00000000-0005-0000-0000-00006E210000}"/>
    <cellStyle name="Normal 2 8 2" xfId="8862" xr:uid="{00000000-0005-0000-0000-00006F210000}"/>
    <cellStyle name="Normal 2 8 2 2" xfId="8863" xr:uid="{00000000-0005-0000-0000-000070210000}"/>
    <cellStyle name="Normal 2 8 2 2 2" xfId="8864" xr:uid="{00000000-0005-0000-0000-000071210000}"/>
    <cellStyle name="Normal 2 8 2 3" xfId="8865" xr:uid="{00000000-0005-0000-0000-000072210000}"/>
    <cellStyle name="Normal 2 8 2 4" xfId="8866" xr:uid="{00000000-0005-0000-0000-000073210000}"/>
    <cellStyle name="Normal 2 8 2 5" xfId="8867" xr:uid="{00000000-0005-0000-0000-000074210000}"/>
    <cellStyle name="Normal 2 8 3" xfId="8868" xr:uid="{00000000-0005-0000-0000-000075210000}"/>
    <cellStyle name="Normal 2 8 3 2" xfId="8869" xr:uid="{00000000-0005-0000-0000-000076210000}"/>
    <cellStyle name="Normal 2 8 3 2 2" xfId="8870" xr:uid="{00000000-0005-0000-0000-000077210000}"/>
    <cellStyle name="Normal 2 8 3 3" xfId="8871" xr:uid="{00000000-0005-0000-0000-000078210000}"/>
    <cellStyle name="Normal 2 8 3 4" xfId="8872" xr:uid="{00000000-0005-0000-0000-000079210000}"/>
    <cellStyle name="Normal 2 8 3 5" xfId="8873" xr:uid="{00000000-0005-0000-0000-00007A210000}"/>
    <cellStyle name="Normal 2 8 4" xfId="8874" xr:uid="{00000000-0005-0000-0000-00007B210000}"/>
    <cellStyle name="Normal 2 9" xfId="1800" xr:uid="{00000000-0005-0000-0000-00007C210000}"/>
    <cellStyle name="Normal 2 9 2" xfId="8875" xr:uid="{00000000-0005-0000-0000-00007D210000}"/>
    <cellStyle name="Normal 2 9 2 2" xfId="8876" xr:uid="{00000000-0005-0000-0000-00007E210000}"/>
    <cellStyle name="Normal 2 9 2 2 2" xfId="8877" xr:uid="{00000000-0005-0000-0000-00007F210000}"/>
    <cellStyle name="Normal 2 9 2 3" xfId="8878" xr:uid="{00000000-0005-0000-0000-000080210000}"/>
    <cellStyle name="Normal 2 9 2 4" xfId="8879" xr:uid="{00000000-0005-0000-0000-000081210000}"/>
    <cellStyle name="Normal 2 9 2 5" xfId="8880" xr:uid="{00000000-0005-0000-0000-000082210000}"/>
    <cellStyle name="Normal 2 9 3" xfId="8881" xr:uid="{00000000-0005-0000-0000-000083210000}"/>
    <cellStyle name="Normal 2_LGEElecBillingDeterminants2009-10" xfId="8882" xr:uid="{00000000-0005-0000-0000-000084210000}"/>
    <cellStyle name="Normal 20" xfId="1801" xr:uid="{00000000-0005-0000-0000-000085210000}"/>
    <cellStyle name="Normal 20 2" xfId="1802" xr:uid="{00000000-0005-0000-0000-000086210000}"/>
    <cellStyle name="Normal 20 2 2" xfId="8883" xr:uid="{00000000-0005-0000-0000-000087210000}"/>
    <cellStyle name="Normal 20 2 2 2" xfId="8884" xr:uid="{00000000-0005-0000-0000-000088210000}"/>
    <cellStyle name="Normal 20 2 3" xfId="8885" xr:uid="{00000000-0005-0000-0000-000089210000}"/>
    <cellStyle name="Normal 20 2 4" xfId="8886" xr:uid="{00000000-0005-0000-0000-00008A210000}"/>
    <cellStyle name="Normal 20 2 5" xfId="8887" xr:uid="{00000000-0005-0000-0000-00008B210000}"/>
    <cellStyle name="Normal 20 3" xfId="1803" xr:uid="{00000000-0005-0000-0000-00008C210000}"/>
    <cellStyle name="Normal 20 3 2" xfId="8888" xr:uid="{00000000-0005-0000-0000-00008D210000}"/>
    <cellStyle name="Normal 20 3 3" xfId="8889" xr:uid="{00000000-0005-0000-0000-00008E210000}"/>
    <cellStyle name="Normal 20 3 4" xfId="8890" xr:uid="{00000000-0005-0000-0000-00008F210000}"/>
    <cellStyle name="Normal 20 4" xfId="1804" xr:uid="{00000000-0005-0000-0000-000090210000}"/>
    <cellStyle name="Normal 20 5" xfId="1805" xr:uid="{00000000-0005-0000-0000-000091210000}"/>
    <cellStyle name="Normal 21" xfId="1806" xr:uid="{00000000-0005-0000-0000-000092210000}"/>
    <cellStyle name="Normal 21 2" xfId="8891" xr:uid="{00000000-0005-0000-0000-000093210000}"/>
    <cellStyle name="Normal 22" xfId="1807" xr:uid="{00000000-0005-0000-0000-000094210000}"/>
    <cellStyle name="Normal 22 2" xfId="8892" xr:uid="{00000000-0005-0000-0000-000095210000}"/>
    <cellStyle name="Normal 22 2 2" xfId="8893" xr:uid="{00000000-0005-0000-0000-000096210000}"/>
    <cellStyle name="Normal 22 2 3" xfId="8894" xr:uid="{00000000-0005-0000-0000-000097210000}"/>
    <cellStyle name="Normal 22 2 4" xfId="8895" xr:uid="{00000000-0005-0000-0000-000098210000}"/>
    <cellStyle name="Normal 22 2 5" xfId="8896" xr:uid="{00000000-0005-0000-0000-000099210000}"/>
    <cellStyle name="Normal 22 3" xfId="8897" xr:uid="{00000000-0005-0000-0000-00009A210000}"/>
    <cellStyle name="Normal 23" xfId="1808" xr:uid="{00000000-0005-0000-0000-00009B210000}"/>
    <cellStyle name="Normal 23 2" xfId="8898" xr:uid="{00000000-0005-0000-0000-00009C210000}"/>
    <cellStyle name="Normal 23 2 2" xfId="8899" xr:uid="{00000000-0005-0000-0000-00009D210000}"/>
    <cellStyle name="Normal 23 2 3" xfId="8900" xr:uid="{00000000-0005-0000-0000-00009E210000}"/>
    <cellStyle name="Normal 23 2 4" xfId="8901" xr:uid="{00000000-0005-0000-0000-00009F210000}"/>
    <cellStyle name="Normal 23 2 5" xfId="8902" xr:uid="{00000000-0005-0000-0000-0000A0210000}"/>
    <cellStyle name="Normal 23 3" xfId="8903" xr:uid="{00000000-0005-0000-0000-0000A1210000}"/>
    <cellStyle name="Normal 24" xfId="1809" xr:uid="{00000000-0005-0000-0000-0000A2210000}"/>
    <cellStyle name="Normal 24 2" xfId="8904" xr:uid="{00000000-0005-0000-0000-0000A3210000}"/>
    <cellStyle name="Normal 24 3" xfId="8905" xr:uid="{00000000-0005-0000-0000-0000A4210000}"/>
    <cellStyle name="Normal 25" xfId="1810" xr:uid="{00000000-0005-0000-0000-0000A5210000}"/>
    <cellStyle name="Normal 25 2" xfId="8906" xr:uid="{00000000-0005-0000-0000-0000A6210000}"/>
    <cellStyle name="Normal 26" xfId="1811" xr:uid="{00000000-0005-0000-0000-0000A7210000}"/>
    <cellStyle name="Normal 26 2" xfId="8907" xr:uid="{00000000-0005-0000-0000-0000A8210000}"/>
    <cellStyle name="Normal 26 2 2" xfId="8908" xr:uid="{00000000-0005-0000-0000-0000A9210000}"/>
    <cellStyle name="Normal 26 3" xfId="8909" xr:uid="{00000000-0005-0000-0000-0000AA210000}"/>
    <cellStyle name="Normal 26 3 2" xfId="8910" xr:uid="{00000000-0005-0000-0000-0000AB210000}"/>
    <cellStyle name="Normal 26 3 3" xfId="8911" xr:uid="{00000000-0005-0000-0000-0000AC210000}"/>
    <cellStyle name="Normal 26 4" xfId="8912" xr:uid="{00000000-0005-0000-0000-0000AD210000}"/>
    <cellStyle name="Normal 26 4 2" xfId="8913" xr:uid="{00000000-0005-0000-0000-0000AE210000}"/>
    <cellStyle name="Normal 26 4 3" xfId="8914" xr:uid="{00000000-0005-0000-0000-0000AF210000}"/>
    <cellStyle name="Normal 26 5" xfId="8915" xr:uid="{00000000-0005-0000-0000-0000B0210000}"/>
    <cellStyle name="Normal 26 5 2" xfId="8916" xr:uid="{00000000-0005-0000-0000-0000B1210000}"/>
    <cellStyle name="Normal 26 6" xfId="8917" xr:uid="{00000000-0005-0000-0000-0000B2210000}"/>
    <cellStyle name="Normal 26 7" xfId="8918" xr:uid="{00000000-0005-0000-0000-0000B3210000}"/>
    <cellStyle name="Normal 26 8" xfId="8919" xr:uid="{00000000-0005-0000-0000-0000B4210000}"/>
    <cellStyle name="Normal 27" xfId="1812" xr:uid="{00000000-0005-0000-0000-0000B5210000}"/>
    <cellStyle name="Normal 27 2" xfId="8920" xr:uid="{00000000-0005-0000-0000-0000B6210000}"/>
    <cellStyle name="Normal 27 2 2" xfId="8921" xr:uid="{00000000-0005-0000-0000-0000B7210000}"/>
    <cellStyle name="Normal 27 2 2 2" xfId="8922" xr:uid="{00000000-0005-0000-0000-0000B8210000}"/>
    <cellStyle name="Normal 27 2 2 3" xfId="8923" xr:uid="{00000000-0005-0000-0000-0000B9210000}"/>
    <cellStyle name="Normal 27 2 3" xfId="8924" xr:uid="{00000000-0005-0000-0000-0000BA210000}"/>
    <cellStyle name="Normal 27 2 4" xfId="8925" xr:uid="{00000000-0005-0000-0000-0000BB210000}"/>
    <cellStyle name="Normal 27 3" xfId="8926" xr:uid="{00000000-0005-0000-0000-0000BC210000}"/>
    <cellStyle name="Normal 27 3 2" xfId="8927" xr:uid="{00000000-0005-0000-0000-0000BD210000}"/>
    <cellStyle name="Normal 27 3 3" xfId="8928" xr:uid="{00000000-0005-0000-0000-0000BE210000}"/>
    <cellStyle name="Normal 27 4" xfId="8929" xr:uid="{00000000-0005-0000-0000-0000BF210000}"/>
    <cellStyle name="Normal 27 5" xfId="8930" xr:uid="{00000000-0005-0000-0000-0000C0210000}"/>
    <cellStyle name="Normal 28" xfId="1813" xr:uid="{00000000-0005-0000-0000-0000C1210000}"/>
    <cellStyle name="Normal 28 2" xfId="8931" xr:uid="{00000000-0005-0000-0000-0000C2210000}"/>
    <cellStyle name="Normal 28 2 2" xfId="8932" xr:uid="{00000000-0005-0000-0000-0000C3210000}"/>
    <cellStyle name="Normal 28 2 2 2" xfId="8933" xr:uid="{00000000-0005-0000-0000-0000C4210000}"/>
    <cellStyle name="Normal 28 2 3" xfId="8934" xr:uid="{00000000-0005-0000-0000-0000C5210000}"/>
    <cellStyle name="Normal 28 2 3 2" xfId="8935" xr:uid="{00000000-0005-0000-0000-0000C6210000}"/>
    <cellStyle name="Normal 28 2 4" xfId="8936" xr:uid="{00000000-0005-0000-0000-0000C7210000}"/>
    <cellStyle name="Normal 28 3" xfId="8937" xr:uid="{00000000-0005-0000-0000-0000C8210000}"/>
    <cellStyle name="Normal 28 3 2" xfId="8938" xr:uid="{00000000-0005-0000-0000-0000C9210000}"/>
    <cellStyle name="Normal 28 4" xfId="8939" xr:uid="{00000000-0005-0000-0000-0000CA210000}"/>
    <cellStyle name="Normal 28 4 2" xfId="8940" xr:uid="{00000000-0005-0000-0000-0000CB210000}"/>
    <cellStyle name="Normal 28 4 3" xfId="8941" xr:uid="{00000000-0005-0000-0000-0000CC210000}"/>
    <cellStyle name="Normal 28 5" xfId="8942" xr:uid="{00000000-0005-0000-0000-0000CD210000}"/>
    <cellStyle name="Normal 28 5 2" xfId="8943" xr:uid="{00000000-0005-0000-0000-0000CE210000}"/>
    <cellStyle name="Normal 28 6" xfId="8944" xr:uid="{00000000-0005-0000-0000-0000CF210000}"/>
    <cellStyle name="Normal 28 7" xfId="8945" xr:uid="{00000000-0005-0000-0000-0000D0210000}"/>
    <cellStyle name="Normal 28 8" xfId="8946" xr:uid="{00000000-0005-0000-0000-0000D1210000}"/>
    <cellStyle name="Normal 29" xfId="1814" xr:uid="{00000000-0005-0000-0000-0000D2210000}"/>
    <cellStyle name="Normal 29 2" xfId="8947" xr:uid="{00000000-0005-0000-0000-0000D3210000}"/>
    <cellStyle name="Normal 29 2 2" xfId="8948" xr:uid="{00000000-0005-0000-0000-0000D4210000}"/>
    <cellStyle name="Normal 29 2 3" xfId="8949" xr:uid="{00000000-0005-0000-0000-0000D5210000}"/>
    <cellStyle name="Normal 29 2 4" xfId="8950" xr:uid="{00000000-0005-0000-0000-0000D6210000}"/>
    <cellStyle name="Normal 29 3" xfId="8951" xr:uid="{00000000-0005-0000-0000-0000D7210000}"/>
    <cellStyle name="Normal 29 3 2" xfId="8952" xr:uid="{00000000-0005-0000-0000-0000D8210000}"/>
    <cellStyle name="Normal 29 4" xfId="8953" xr:uid="{00000000-0005-0000-0000-0000D9210000}"/>
    <cellStyle name="Normal 29 5" xfId="8954" xr:uid="{00000000-0005-0000-0000-0000DA210000}"/>
    <cellStyle name="Normal 29 6" xfId="8955" xr:uid="{00000000-0005-0000-0000-0000DB210000}"/>
    <cellStyle name="Normal 3" xfId="8" xr:uid="{00000000-0005-0000-0000-0000DC210000}"/>
    <cellStyle name="Normal 3 10" xfId="1815" xr:uid="{00000000-0005-0000-0000-0000DD210000}"/>
    <cellStyle name="Normal 3 11" xfId="1816" xr:uid="{00000000-0005-0000-0000-0000DE210000}"/>
    <cellStyle name="Normal 3 12" xfId="1817" xr:uid="{00000000-0005-0000-0000-0000DF210000}"/>
    <cellStyle name="Normal 3 13" xfId="1818" xr:uid="{00000000-0005-0000-0000-0000E0210000}"/>
    <cellStyle name="Normal 3 14" xfId="1819" xr:uid="{00000000-0005-0000-0000-0000E1210000}"/>
    <cellStyle name="Normal 3 15" xfId="1820" xr:uid="{00000000-0005-0000-0000-0000E2210000}"/>
    <cellStyle name="Normal 3 16" xfId="1821" xr:uid="{00000000-0005-0000-0000-0000E3210000}"/>
    <cellStyle name="Normal 3 17" xfId="1822" xr:uid="{00000000-0005-0000-0000-0000E4210000}"/>
    <cellStyle name="Normal 3 17 2" xfId="8956" xr:uid="{00000000-0005-0000-0000-0000E5210000}"/>
    <cellStyle name="Normal 3 17 2 2" xfId="8957" xr:uid="{00000000-0005-0000-0000-0000E6210000}"/>
    <cellStyle name="Normal 3 17 3" xfId="8958" xr:uid="{00000000-0005-0000-0000-0000E7210000}"/>
    <cellStyle name="Normal 3 18" xfId="1823" xr:uid="{00000000-0005-0000-0000-0000E8210000}"/>
    <cellStyle name="Normal 3 18 2" xfId="8959" xr:uid="{00000000-0005-0000-0000-0000E9210000}"/>
    <cellStyle name="Normal 3 18 2 2" xfId="8960" xr:uid="{00000000-0005-0000-0000-0000EA210000}"/>
    <cellStyle name="Normal 3 18 2 3" xfId="8961" xr:uid="{00000000-0005-0000-0000-0000EB210000}"/>
    <cellStyle name="Normal 3 18 3" xfId="8962" xr:uid="{00000000-0005-0000-0000-0000EC210000}"/>
    <cellStyle name="Normal 3 18 3 2" xfId="8963" xr:uid="{00000000-0005-0000-0000-0000ED210000}"/>
    <cellStyle name="Normal 3 18 4" xfId="8964" xr:uid="{00000000-0005-0000-0000-0000EE210000}"/>
    <cellStyle name="Normal 3 18 5" xfId="8965" xr:uid="{00000000-0005-0000-0000-0000EF210000}"/>
    <cellStyle name="Normal 3 18 6" xfId="8966" xr:uid="{00000000-0005-0000-0000-0000F0210000}"/>
    <cellStyle name="Normal 3 19" xfId="8967" xr:uid="{00000000-0005-0000-0000-0000F1210000}"/>
    <cellStyle name="Normal 3 19 2" xfId="8968" xr:uid="{00000000-0005-0000-0000-0000F2210000}"/>
    <cellStyle name="Normal 3 19 3" xfId="8969" xr:uid="{00000000-0005-0000-0000-0000F3210000}"/>
    <cellStyle name="Normal 3 2" xfId="1824" xr:uid="{00000000-0005-0000-0000-0000F4210000}"/>
    <cellStyle name="Normal 3 2 2" xfId="8970" xr:uid="{00000000-0005-0000-0000-0000F5210000}"/>
    <cellStyle name="Normal 3 2 2 2" xfId="8971" xr:uid="{00000000-0005-0000-0000-0000F6210000}"/>
    <cellStyle name="Normal 3 2 2 3" xfId="8972" xr:uid="{00000000-0005-0000-0000-0000F7210000}"/>
    <cellStyle name="Normal 3 2 3" xfId="8973" xr:uid="{00000000-0005-0000-0000-0000F8210000}"/>
    <cellStyle name="Normal 3 2 3 2" xfId="8974" xr:uid="{00000000-0005-0000-0000-0000F9210000}"/>
    <cellStyle name="Normal 3 2 4" xfId="8975" xr:uid="{00000000-0005-0000-0000-0000FA210000}"/>
    <cellStyle name="Normal 3 2 4 2" xfId="8976" xr:uid="{00000000-0005-0000-0000-0000FB210000}"/>
    <cellStyle name="Normal 3 2 4 3" xfId="8977" xr:uid="{00000000-0005-0000-0000-0000FC210000}"/>
    <cellStyle name="Normal 3 2 4 4" xfId="8978" xr:uid="{00000000-0005-0000-0000-0000FD210000}"/>
    <cellStyle name="Normal 3 20" xfId="8979" xr:uid="{00000000-0005-0000-0000-0000FE210000}"/>
    <cellStyle name="Normal 3 20 2" xfId="8980" xr:uid="{00000000-0005-0000-0000-0000FF210000}"/>
    <cellStyle name="Normal 3 20 3" xfId="8981" xr:uid="{00000000-0005-0000-0000-000000220000}"/>
    <cellStyle name="Normal 3 21" xfId="8982" xr:uid="{00000000-0005-0000-0000-000001220000}"/>
    <cellStyle name="Normal 3 22" xfId="8983" xr:uid="{00000000-0005-0000-0000-000002220000}"/>
    <cellStyle name="Normal 3 23" xfId="8984" xr:uid="{00000000-0005-0000-0000-000003220000}"/>
    <cellStyle name="Normal 3 3" xfId="1825" xr:uid="{00000000-0005-0000-0000-000004220000}"/>
    <cellStyle name="Normal 3 3 2" xfId="8985" xr:uid="{00000000-0005-0000-0000-000005220000}"/>
    <cellStyle name="Normal 3 3 2 2" xfId="8986" xr:uid="{00000000-0005-0000-0000-000006220000}"/>
    <cellStyle name="Normal 3 3 2 3" xfId="8987" xr:uid="{00000000-0005-0000-0000-000007220000}"/>
    <cellStyle name="Normal 3 3 3" xfId="8988" xr:uid="{00000000-0005-0000-0000-000008220000}"/>
    <cellStyle name="Normal 3 3 3 2" xfId="8989" xr:uid="{00000000-0005-0000-0000-000009220000}"/>
    <cellStyle name="Normal 3 3 4" xfId="8990" xr:uid="{00000000-0005-0000-0000-00000A220000}"/>
    <cellStyle name="Normal 3 3 5" xfId="8991" xr:uid="{00000000-0005-0000-0000-00000B220000}"/>
    <cellStyle name="Normal 3 4" xfId="1826" xr:uid="{00000000-0005-0000-0000-00000C220000}"/>
    <cellStyle name="Normal 3 4 2" xfId="8992" xr:uid="{00000000-0005-0000-0000-00000D220000}"/>
    <cellStyle name="Normal 3 4 3" xfId="8993" xr:uid="{00000000-0005-0000-0000-00000E220000}"/>
    <cellStyle name="Normal 3 4 3 2" xfId="8994" xr:uid="{00000000-0005-0000-0000-00000F220000}"/>
    <cellStyle name="Normal 3 4 4" xfId="8995" xr:uid="{00000000-0005-0000-0000-000010220000}"/>
    <cellStyle name="Normal 3 4 5" xfId="8996" xr:uid="{00000000-0005-0000-0000-000011220000}"/>
    <cellStyle name="Normal 3 5" xfId="1827" xr:uid="{00000000-0005-0000-0000-000012220000}"/>
    <cellStyle name="Normal 3 5 2" xfId="8997" xr:uid="{00000000-0005-0000-0000-000013220000}"/>
    <cellStyle name="Normal 3 6" xfId="1828" xr:uid="{00000000-0005-0000-0000-000014220000}"/>
    <cellStyle name="Normal 3 7" xfId="1829" xr:uid="{00000000-0005-0000-0000-000015220000}"/>
    <cellStyle name="Normal 3 8" xfId="1830" xr:uid="{00000000-0005-0000-0000-000016220000}"/>
    <cellStyle name="Normal 3 9" xfId="1831" xr:uid="{00000000-0005-0000-0000-000017220000}"/>
    <cellStyle name="Normal 3_LGEElecBillingDeterminants2009-10" xfId="8998" xr:uid="{00000000-0005-0000-0000-000018220000}"/>
    <cellStyle name="Normal 30" xfId="1832" xr:uid="{00000000-0005-0000-0000-000019220000}"/>
    <cellStyle name="Normal 30 2" xfId="8999" xr:uid="{00000000-0005-0000-0000-00001A220000}"/>
    <cellStyle name="Normal 30 2 2" xfId="9000" xr:uid="{00000000-0005-0000-0000-00001B220000}"/>
    <cellStyle name="Normal 30 2 3" xfId="9001" xr:uid="{00000000-0005-0000-0000-00001C220000}"/>
    <cellStyle name="Normal 30 2 4" xfId="9002" xr:uid="{00000000-0005-0000-0000-00001D220000}"/>
    <cellStyle name="Normal 30 3" xfId="9003" xr:uid="{00000000-0005-0000-0000-00001E220000}"/>
    <cellStyle name="Normal 30 3 2" xfId="9004" xr:uid="{00000000-0005-0000-0000-00001F220000}"/>
    <cellStyle name="Normal 30 4" xfId="9005" xr:uid="{00000000-0005-0000-0000-000020220000}"/>
    <cellStyle name="Normal 30 5" xfId="9006" xr:uid="{00000000-0005-0000-0000-000021220000}"/>
    <cellStyle name="Normal 30 6" xfId="9007" xr:uid="{00000000-0005-0000-0000-000022220000}"/>
    <cellStyle name="Normal 30 7" xfId="9008" xr:uid="{00000000-0005-0000-0000-000023220000}"/>
    <cellStyle name="Normal 31" xfId="1833" xr:uid="{00000000-0005-0000-0000-000024220000}"/>
    <cellStyle name="Normal 31 2" xfId="1834" xr:uid="{00000000-0005-0000-0000-000025220000}"/>
    <cellStyle name="Normal 31 2 2" xfId="9009" xr:uid="{00000000-0005-0000-0000-000026220000}"/>
    <cellStyle name="Normal 31 2 3" xfId="9010" xr:uid="{00000000-0005-0000-0000-000027220000}"/>
    <cellStyle name="Normal 31 2 4" xfId="9011" xr:uid="{00000000-0005-0000-0000-000028220000}"/>
    <cellStyle name="Normal 31 3" xfId="1835" xr:uid="{00000000-0005-0000-0000-000029220000}"/>
    <cellStyle name="Normal 31 3 2" xfId="9012" xr:uid="{00000000-0005-0000-0000-00002A220000}"/>
    <cellStyle name="Normal 31 4" xfId="1836" xr:uid="{00000000-0005-0000-0000-00002B220000}"/>
    <cellStyle name="Normal 31 5" xfId="1837" xr:uid="{00000000-0005-0000-0000-00002C220000}"/>
    <cellStyle name="Normal 31 6" xfId="9013" xr:uid="{00000000-0005-0000-0000-00002D220000}"/>
    <cellStyle name="Normal 31 7" xfId="9014" xr:uid="{00000000-0005-0000-0000-00002E220000}"/>
    <cellStyle name="Normal 32" xfId="1838" xr:uid="{00000000-0005-0000-0000-00002F220000}"/>
    <cellStyle name="Normal 32 2" xfId="9015" xr:uid="{00000000-0005-0000-0000-000030220000}"/>
    <cellStyle name="Normal 32 2 2" xfId="9016" xr:uid="{00000000-0005-0000-0000-000031220000}"/>
    <cellStyle name="Normal 32 2 3" xfId="9017" xr:uid="{00000000-0005-0000-0000-000032220000}"/>
    <cellStyle name="Normal 32 2 4" xfId="9018" xr:uid="{00000000-0005-0000-0000-000033220000}"/>
    <cellStyle name="Normal 32 3" xfId="9019" xr:uid="{00000000-0005-0000-0000-000034220000}"/>
    <cellStyle name="Normal 32 3 2" xfId="9020" xr:uid="{00000000-0005-0000-0000-000035220000}"/>
    <cellStyle name="Normal 32 4" xfId="9021" xr:uid="{00000000-0005-0000-0000-000036220000}"/>
    <cellStyle name="Normal 32 5" xfId="9022" xr:uid="{00000000-0005-0000-0000-000037220000}"/>
    <cellStyle name="Normal 32 6" xfId="9023" xr:uid="{00000000-0005-0000-0000-000038220000}"/>
    <cellStyle name="Normal 32 7" xfId="9024" xr:uid="{00000000-0005-0000-0000-000039220000}"/>
    <cellStyle name="Normal 33" xfId="1839" xr:uid="{00000000-0005-0000-0000-00003A220000}"/>
    <cellStyle name="Normal 33 2" xfId="9025" xr:uid="{00000000-0005-0000-0000-00003B220000}"/>
    <cellStyle name="Normal 33 2 2" xfId="9026" xr:uid="{00000000-0005-0000-0000-00003C220000}"/>
    <cellStyle name="Normal 33 2 3" xfId="9027" xr:uid="{00000000-0005-0000-0000-00003D220000}"/>
    <cellStyle name="Normal 33 2 4" xfId="9028" xr:uid="{00000000-0005-0000-0000-00003E220000}"/>
    <cellStyle name="Normal 33 3" xfId="9029" xr:uid="{00000000-0005-0000-0000-00003F220000}"/>
    <cellStyle name="Normal 33 4" xfId="9030" xr:uid="{00000000-0005-0000-0000-000040220000}"/>
    <cellStyle name="Normal 33 5" xfId="9031" xr:uid="{00000000-0005-0000-0000-000041220000}"/>
    <cellStyle name="Normal 33 6" xfId="9032" xr:uid="{00000000-0005-0000-0000-000042220000}"/>
    <cellStyle name="Normal 34" xfId="1840" xr:uid="{00000000-0005-0000-0000-000043220000}"/>
    <cellStyle name="Normal 34 2" xfId="9033" xr:uid="{00000000-0005-0000-0000-000044220000}"/>
    <cellStyle name="Normal 34 2 2" xfId="9034" xr:uid="{00000000-0005-0000-0000-000045220000}"/>
    <cellStyle name="Normal 34 3" xfId="9035" xr:uid="{00000000-0005-0000-0000-000046220000}"/>
    <cellStyle name="Normal 34 4" xfId="9036" xr:uid="{00000000-0005-0000-0000-000047220000}"/>
    <cellStyle name="Normal 34 4 2" xfId="9037" xr:uid="{00000000-0005-0000-0000-000048220000}"/>
    <cellStyle name="Normal 34 4 3" xfId="9038" xr:uid="{00000000-0005-0000-0000-000049220000}"/>
    <cellStyle name="Normal 34 5" xfId="9039" xr:uid="{00000000-0005-0000-0000-00004A220000}"/>
    <cellStyle name="Normal 34 6" xfId="9040" xr:uid="{00000000-0005-0000-0000-00004B220000}"/>
    <cellStyle name="Normal 34 7" xfId="9041" xr:uid="{00000000-0005-0000-0000-00004C220000}"/>
    <cellStyle name="Normal 35" xfId="11" xr:uid="{00000000-0005-0000-0000-00004D220000}"/>
    <cellStyle name="Normal 35 2" xfId="9042" xr:uid="{00000000-0005-0000-0000-00004E220000}"/>
    <cellStyle name="Normal 35 2 2" xfId="9043" xr:uid="{00000000-0005-0000-0000-00004F220000}"/>
    <cellStyle name="Normal 35 2 3" xfId="9044" xr:uid="{00000000-0005-0000-0000-000050220000}"/>
    <cellStyle name="Normal 35 3" xfId="9045" xr:uid="{00000000-0005-0000-0000-000051220000}"/>
    <cellStyle name="Normal 35 4" xfId="9046" xr:uid="{00000000-0005-0000-0000-000052220000}"/>
    <cellStyle name="Normal 35 5" xfId="9047" xr:uid="{00000000-0005-0000-0000-000053220000}"/>
    <cellStyle name="Normal 36" xfId="2105" xr:uid="{00000000-0005-0000-0000-000054220000}"/>
    <cellStyle name="Normal 36 2" xfId="1841" xr:uid="{00000000-0005-0000-0000-000055220000}"/>
    <cellStyle name="Normal 36 2 2" xfId="9048" xr:uid="{00000000-0005-0000-0000-000056220000}"/>
    <cellStyle name="Normal 36 2 3" xfId="9049" xr:uid="{00000000-0005-0000-0000-000057220000}"/>
    <cellStyle name="Normal 36 3" xfId="1842" xr:uid="{00000000-0005-0000-0000-000058220000}"/>
    <cellStyle name="Normal 36 4" xfId="1843" xr:uid="{00000000-0005-0000-0000-000059220000}"/>
    <cellStyle name="Normal 36 5" xfId="1844" xr:uid="{00000000-0005-0000-0000-00005A220000}"/>
    <cellStyle name="Normal 37" xfId="1845" xr:uid="{00000000-0005-0000-0000-00005B220000}"/>
    <cellStyle name="Normal 37 2" xfId="9050" xr:uid="{00000000-0005-0000-0000-00005C220000}"/>
    <cellStyle name="Normal 37 2 2" xfId="9051" xr:uid="{00000000-0005-0000-0000-00005D220000}"/>
    <cellStyle name="Normal 37 3" xfId="9052" xr:uid="{00000000-0005-0000-0000-00005E220000}"/>
    <cellStyle name="Normal 37 4" xfId="9053" xr:uid="{00000000-0005-0000-0000-00005F220000}"/>
    <cellStyle name="Normal 37 5" xfId="9054" xr:uid="{00000000-0005-0000-0000-000060220000}"/>
    <cellStyle name="Normal 38" xfId="1846" xr:uid="{00000000-0005-0000-0000-000061220000}"/>
    <cellStyle name="Normal 38 2" xfId="9055" xr:uid="{00000000-0005-0000-0000-000062220000}"/>
    <cellStyle name="Normal 38 2 2" xfId="9056" xr:uid="{00000000-0005-0000-0000-000063220000}"/>
    <cellStyle name="Normal 38 3" xfId="9057" xr:uid="{00000000-0005-0000-0000-000064220000}"/>
    <cellStyle name="Normal 38 4" xfId="9058" xr:uid="{00000000-0005-0000-0000-000065220000}"/>
    <cellStyle name="Normal 38 5" xfId="9059" xr:uid="{00000000-0005-0000-0000-000066220000}"/>
    <cellStyle name="Normal 39" xfId="9060" xr:uid="{00000000-0005-0000-0000-000067220000}"/>
    <cellStyle name="Normal 39 2" xfId="9061" xr:uid="{00000000-0005-0000-0000-000068220000}"/>
    <cellStyle name="Normal 39 3" xfId="9062" xr:uid="{00000000-0005-0000-0000-000069220000}"/>
    <cellStyle name="Normal 4" xfId="9" xr:uid="{00000000-0005-0000-0000-00006A220000}"/>
    <cellStyle name="Normal 4 10" xfId="9063" xr:uid="{00000000-0005-0000-0000-00006B220000}"/>
    <cellStyle name="Normal 4 11" xfId="9064" xr:uid="{00000000-0005-0000-0000-00006C220000}"/>
    <cellStyle name="Normal 4 2" xfId="10" xr:uid="{00000000-0005-0000-0000-00006D220000}"/>
    <cellStyle name="Normal 4 2 10" xfId="9065" xr:uid="{00000000-0005-0000-0000-00006E220000}"/>
    <cellStyle name="Normal 4 2 10 2" xfId="9066" xr:uid="{00000000-0005-0000-0000-00006F220000}"/>
    <cellStyle name="Normal 4 2 10 2 2" xfId="9067" xr:uid="{00000000-0005-0000-0000-000070220000}"/>
    <cellStyle name="Normal 4 2 10 3" xfId="9068" xr:uid="{00000000-0005-0000-0000-000071220000}"/>
    <cellStyle name="Normal 4 2 10 4" xfId="9069" xr:uid="{00000000-0005-0000-0000-000072220000}"/>
    <cellStyle name="Normal 4 2 10 5" xfId="9070" xr:uid="{00000000-0005-0000-0000-000073220000}"/>
    <cellStyle name="Normal 4 2 11" xfId="9071" xr:uid="{00000000-0005-0000-0000-000074220000}"/>
    <cellStyle name="Normal 4 2 2" xfId="9072" xr:uid="{00000000-0005-0000-0000-000075220000}"/>
    <cellStyle name="Normal 4 2 2 10" xfId="9073" xr:uid="{00000000-0005-0000-0000-000076220000}"/>
    <cellStyle name="Normal 4 2 2 11" xfId="9074" xr:uid="{00000000-0005-0000-0000-000077220000}"/>
    <cellStyle name="Normal 4 2 2 2" xfId="9075" xr:uid="{00000000-0005-0000-0000-000078220000}"/>
    <cellStyle name="Normal 4 2 2 2 10" xfId="9076" xr:uid="{00000000-0005-0000-0000-000079220000}"/>
    <cellStyle name="Normal 4 2 2 2 2" xfId="9077" xr:uid="{00000000-0005-0000-0000-00007A220000}"/>
    <cellStyle name="Normal 4 2 2 2 2 2" xfId="9078" xr:uid="{00000000-0005-0000-0000-00007B220000}"/>
    <cellStyle name="Normal 4 2 2 2 2 2 2" xfId="9079" xr:uid="{00000000-0005-0000-0000-00007C220000}"/>
    <cellStyle name="Normal 4 2 2 2 2 2 2 2" xfId="9080" xr:uid="{00000000-0005-0000-0000-00007D220000}"/>
    <cellStyle name="Normal 4 2 2 2 2 2 2 2 2" xfId="9081" xr:uid="{00000000-0005-0000-0000-00007E220000}"/>
    <cellStyle name="Normal 4 2 2 2 2 2 2 2 3" xfId="9082" xr:uid="{00000000-0005-0000-0000-00007F220000}"/>
    <cellStyle name="Normal 4 2 2 2 2 2 2 3" xfId="9083" xr:uid="{00000000-0005-0000-0000-000080220000}"/>
    <cellStyle name="Normal 4 2 2 2 2 2 2 3 2" xfId="9084" xr:uid="{00000000-0005-0000-0000-000081220000}"/>
    <cellStyle name="Normal 4 2 2 2 2 2 2 4" xfId="9085" xr:uid="{00000000-0005-0000-0000-000082220000}"/>
    <cellStyle name="Normal 4 2 2 2 2 2 2 5" xfId="9086" xr:uid="{00000000-0005-0000-0000-000083220000}"/>
    <cellStyle name="Normal 4 2 2 2 2 2 3" xfId="9087" xr:uid="{00000000-0005-0000-0000-000084220000}"/>
    <cellStyle name="Normal 4 2 2 2 2 2 3 2" xfId="9088" xr:uid="{00000000-0005-0000-0000-000085220000}"/>
    <cellStyle name="Normal 4 2 2 2 2 2 3 3" xfId="9089" xr:uid="{00000000-0005-0000-0000-000086220000}"/>
    <cellStyle name="Normal 4 2 2 2 2 2 4" xfId="9090" xr:uid="{00000000-0005-0000-0000-000087220000}"/>
    <cellStyle name="Normal 4 2 2 2 2 2 4 2" xfId="9091" xr:uid="{00000000-0005-0000-0000-000088220000}"/>
    <cellStyle name="Normal 4 2 2 2 2 2 5" xfId="9092" xr:uid="{00000000-0005-0000-0000-000089220000}"/>
    <cellStyle name="Normal 4 2 2 2 2 2 6" xfId="9093" xr:uid="{00000000-0005-0000-0000-00008A220000}"/>
    <cellStyle name="Normal 4 2 2 2 2 3" xfId="9094" xr:uid="{00000000-0005-0000-0000-00008B220000}"/>
    <cellStyle name="Normal 4 2 2 2 2 3 2" xfId="9095" xr:uid="{00000000-0005-0000-0000-00008C220000}"/>
    <cellStyle name="Normal 4 2 2 2 2 3 2 2" xfId="9096" xr:uid="{00000000-0005-0000-0000-00008D220000}"/>
    <cellStyle name="Normal 4 2 2 2 2 3 2 2 2" xfId="9097" xr:uid="{00000000-0005-0000-0000-00008E220000}"/>
    <cellStyle name="Normal 4 2 2 2 2 3 2 3" xfId="9098" xr:uid="{00000000-0005-0000-0000-00008F220000}"/>
    <cellStyle name="Normal 4 2 2 2 2 3 2 4" xfId="9099" xr:uid="{00000000-0005-0000-0000-000090220000}"/>
    <cellStyle name="Normal 4 2 2 2 2 3 2 5" xfId="9100" xr:uid="{00000000-0005-0000-0000-000091220000}"/>
    <cellStyle name="Normal 4 2 2 2 2 3 3" xfId="9101" xr:uid="{00000000-0005-0000-0000-000092220000}"/>
    <cellStyle name="Normal 4 2 2 2 2 3 3 2" xfId="9102" xr:uid="{00000000-0005-0000-0000-000093220000}"/>
    <cellStyle name="Normal 4 2 2 2 2 3 4" xfId="9103" xr:uid="{00000000-0005-0000-0000-000094220000}"/>
    <cellStyle name="Normal 4 2 2 2 2 3 5" xfId="9104" xr:uid="{00000000-0005-0000-0000-000095220000}"/>
    <cellStyle name="Normal 4 2 2 2 2 3 6" xfId="9105" xr:uid="{00000000-0005-0000-0000-000096220000}"/>
    <cellStyle name="Normal 4 2 2 2 2 4" xfId="9106" xr:uid="{00000000-0005-0000-0000-000097220000}"/>
    <cellStyle name="Normal 4 2 2 2 2 4 2" xfId="9107" xr:uid="{00000000-0005-0000-0000-000098220000}"/>
    <cellStyle name="Normal 4 2 2 2 2 4 2 2" xfId="9108" xr:uid="{00000000-0005-0000-0000-000099220000}"/>
    <cellStyle name="Normal 4 2 2 2 2 4 3" xfId="9109" xr:uid="{00000000-0005-0000-0000-00009A220000}"/>
    <cellStyle name="Normal 4 2 2 2 2 4 4" xfId="9110" xr:uid="{00000000-0005-0000-0000-00009B220000}"/>
    <cellStyle name="Normal 4 2 2 2 2 4 5" xfId="9111" xr:uid="{00000000-0005-0000-0000-00009C220000}"/>
    <cellStyle name="Normal 4 2 2 2 2 5" xfId="9112" xr:uid="{00000000-0005-0000-0000-00009D220000}"/>
    <cellStyle name="Normal 4 2 2 2 2 5 2" xfId="9113" xr:uid="{00000000-0005-0000-0000-00009E220000}"/>
    <cellStyle name="Normal 4 2 2 2 2 5 2 2" xfId="9114" xr:uid="{00000000-0005-0000-0000-00009F220000}"/>
    <cellStyle name="Normal 4 2 2 2 2 5 3" xfId="9115" xr:uid="{00000000-0005-0000-0000-0000A0220000}"/>
    <cellStyle name="Normal 4 2 2 2 2 5 4" xfId="9116" xr:uid="{00000000-0005-0000-0000-0000A1220000}"/>
    <cellStyle name="Normal 4 2 2 2 2 5 5" xfId="9117" xr:uid="{00000000-0005-0000-0000-0000A2220000}"/>
    <cellStyle name="Normal 4 2 2 2 2 6" xfId="9118" xr:uid="{00000000-0005-0000-0000-0000A3220000}"/>
    <cellStyle name="Normal 4 2 2 2 2 6 2" xfId="9119" xr:uid="{00000000-0005-0000-0000-0000A4220000}"/>
    <cellStyle name="Normal 4 2 2 2 2 7" xfId="9120" xr:uid="{00000000-0005-0000-0000-0000A5220000}"/>
    <cellStyle name="Normal 4 2 2 2 2 8" xfId="9121" xr:uid="{00000000-0005-0000-0000-0000A6220000}"/>
    <cellStyle name="Normal 4 2 2 2 2 9" xfId="9122" xr:uid="{00000000-0005-0000-0000-0000A7220000}"/>
    <cellStyle name="Normal 4 2 2 2 3" xfId="9123" xr:uid="{00000000-0005-0000-0000-0000A8220000}"/>
    <cellStyle name="Normal 4 2 2 2 3 2" xfId="9124" xr:uid="{00000000-0005-0000-0000-0000A9220000}"/>
    <cellStyle name="Normal 4 2 2 2 3 2 2" xfId="9125" xr:uid="{00000000-0005-0000-0000-0000AA220000}"/>
    <cellStyle name="Normal 4 2 2 2 3 2 2 2" xfId="9126" xr:uid="{00000000-0005-0000-0000-0000AB220000}"/>
    <cellStyle name="Normal 4 2 2 2 3 2 2 3" xfId="9127" xr:uid="{00000000-0005-0000-0000-0000AC220000}"/>
    <cellStyle name="Normal 4 2 2 2 3 2 3" xfId="9128" xr:uid="{00000000-0005-0000-0000-0000AD220000}"/>
    <cellStyle name="Normal 4 2 2 2 3 2 3 2" xfId="9129" xr:uid="{00000000-0005-0000-0000-0000AE220000}"/>
    <cellStyle name="Normal 4 2 2 2 3 2 4" xfId="9130" xr:uid="{00000000-0005-0000-0000-0000AF220000}"/>
    <cellStyle name="Normal 4 2 2 2 3 2 5" xfId="9131" xr:uid="{00000000-0005-0000-0000-0000B0220000}"/>
    <cellStyle name="Normal 4 2 2 2 3 3" xfId="9132" xr:uid="{00000000-0005-0000-0000-0000B1220000}"/>
    <cellStyle name="Normal 4 2 2 2 3 3 2" xfId="9133" xr:uid="{00000000-0005-0000-0000-0000B2220000}"/>
    <cellStyle name="Normal 4 2 2 2 3 3 3" xfId="9134" xr:uid="{00000000-0005-0000-0000-0000B3220000}"/>
    <cellStyle name="Normal 4 2 2 2 3 4" xfId="9135" xr:uid="{00000000-0005-0000-0000-0000B4220000}"/>
    <cellStyle name="Normal 4 2 2 2 3 4 2" xfId="9136" xr:uid="{00000000-0005-0000-0000-0000B5220000}"/>
    <cellStyle name="Normal 4 2 2 2 3 5" xfId="9137" xr:uid="{00000000-0005-0000-0000-0000B6220000}"/>
    <cellStyle name="Normal 4 2 2 2 3 6" xfId="9138" xr:uid="{00000000-0005-0000-0000-0000B7220000}"/>
    <cellStyle name="Normal 4 2 2 2 4" xfId="9139" xr:uid="{00000000-0005-0000-0000-0000B8220000}"/>
    <cellStyle name="Normal 4 2 2 2 4 2" xfId="9140" xr:uid="{00000000-0005-0000-0000-0000B9220000}"/>
    <cellStyle name="Normal 4 2 2 2 4 2 2" xfId="9141" xr:uid="{00000000-0005-0000-0000-0000BA220000}"/>
    <cellStyle name="Normal 4 2 2 2 4 2 2 2" xfId="9142" xr:uid="{00000000-0005-0000-0000-0000BB220000}"/>
    <cellStyle name="Normal 4 2 2 2 4 2 3" xfId="9143" xr:uid="{00000000-0005-0000-0000-0000BC220000}"/>
    <cellStyle name="Normal 4 2 2 2 4 2 4" xfId="9144" xr:uid="{00000000-0005-0000-0000-0000BD220000}"/>
    <cellStyle name="Normal 4 2 2 2 4 2 5" xfId="9145" xr:uid="{00000000-0005-0000-0000-0000BE220000}"/>
    <cellStyle name="Normal 4 2 2 2 4 3" xfId="9146" xr:uid="{00000000-0005-0000-0000-0000BF220000}"/>
    <cellStyle name="Normal 4 2 2 2 4 3 2" xfId="9147" xr:uid="{00000000-0005-0000-0000-0000C0220000}"/>
    <cellStyle name="Normal 4 2 2 2 4 4" xfId="9148" xr:uid="{00000000-0005-0000-0000-0000C1220000}"/>
    <cellStyle name="Normal 4 2 2 2 4 5" xfId="9149" xr:uid="{00000000-0005-0000-0000-0000C2220000}"/>
    <cellStyle name="Normal 4 2 2 2 4 6" xfId="9150" xr:uid="{00000000-0005-0000-0000-0000C3220000}"/>
    <cellStyle name="Normal 4 2 2 2 5" xfId="9151" xr:uid="{00000000-0005-0000-0000-0000C4220000}"/>
    <cellStyle name="Normal 4 2 2 2 5 2" xfId="9152" xr:uid="{00000000-0005-0000-0000-0000C5220000}"/>
    <cellStyle name="Normal 4 2 2 2 5 2 2" xfId="9153" xr:uid="{00000000-0005-0000-0000-0000C6220000}"/>
    <cellStyle name="Normal 4 2 2 2 5 3" xfId="9154" xr:uid="{00000000-0005-0000-0000-0000C7220000}"/>
    <cellStyle name="Normal 4 2 2 2 5 4" xfId="9155" xr:uid="{00000000-0005-0000-0000-0000C8220000}"/>
    <cellStyle name="Normal 4 2 2 2 5 5" xfId="9156" xr:uid="{00000000-0005-0000-0000-0000C9220000}"/>
    <cellStyle name="Normal 4 2 2 2 6" xfId="9157" xr:uid="{00000000-0005-0000-0000-0000CA220000}"/>
    <cellStyle name="Normal 4 2 2 2 6 2" xfId="9158" xr:uid="{00000000-0005-0000-0000-0000CB220000}"/>
    <cellStyle name="Normal 4 2 2 2 6 2 2" xfId="9159" xr:uid="{00000000-0005-0000-0000-0000CC220000}"/>
    <cellStyle name="Normal 4 2 2 2 6 3" xfId="9160" xr:uid="{00000000-0005-0000-0000-0000CD220000}"/>
    <cellStyle name="Normal 4 2 2 2 6 4" xfId="9161" xr:uid="{00000000-0005-0000-0000-0000CE220000}"/>
    <cellStyle name="Normal 4 2 2 2 6 5" xfId="9162" xr:uid="{00000000-0005-0000-0000-0000CF220000}"/>
    <cellStyle name="Normal 4 2 2 2 7" xfId="9163" xr:uid="{00000000-0005-0000-0000-0000D0220000}"/>
    <cellStyle name="Normal 4 2 2 2 7 2" xfId="9164" xr:uid="{00000000-0005-0000-0000-0000D1220000}"/>
    <cellStyle name="Normal 4 2 2 2 8" xfId="9165" xr:uid="{00000000-0005-0000-0000-0000D2220000}"/>
    <cellStyle name="Normal 4 2 2 2 9" xfId="9166" xr:uid="{00000000-0005-0000-0000-0000D3220000}"/>
    <cellStyle name="Normal 4 2 2 3" xfId="9167" xr:uid="{00000000-0005-0000-0000-0000D4220000}"/>
    <cellStyle name="Normal 4 2 2 3 2" xfId="9168" xr:uid="{00000000-0005-0000-0000-0000D5220000}"/>
    <cellStyle name="Normal 4 2 2 3 2 2" xfId="9169" xr:uid="{00000000-0005-0000-0000-0000D6220000}"/>
    <cellStyle name="Normal 4 2 2 3 2 2 2" xfId="9170" xr:uid="{00000000-0005-0000-0000-0000D7220000}"/>
    <cellStyle name="Normal 4 2 2 3 2 2 2 2" xfId="9171" xr:uid="{00000000-0005-0000-0000-0000D8220000}"/>
    <cellStyle name="Normal 4 2 2 3 2 2 2 3" xfId="9172" xr:uid="{00000000-0005-0000-0000-0000D9220000}"/>
    <cellStyle name="Normal 4 2 2 3 2 2 3" xfId="9173" xr:uid="{00000000-0005-0000-0000-0000DA220000}"/>
    <cellStyle name="Normal 4 2 2 3 2 2 3 2" xfId="9174" xr:uid="{00000000-0005-0000-0000-0000DB220000}"/>
    <cellStyle name="Normal 4 2 2 3 2 2 4" xfId="9175" xr:uid="{00000000-0005-0000-0000-0000DC220000}"/>
    <cellStyle name="Normal 4 2 2 3 2 2 5" xfId="9176" xr:uid="{00000000-0005-0000-0000-0000DD220000}"/>
    <cellStyle name="Normal 4 2 2 3 2 3" xfId="9177" xr:uid="{00000000-0005-0000-0000-0000DE220000}"/>
    <cellStyle name="Normal 4 2 2 3 2 3 2" xfId="9178" xr:uid="{00000000-0005-0000-0000-0000DF220000}"/>
    <cellStyle name="Normal 4 2 2 3 2 3 3" xfId="9179" xr:uid="{00000000-0005-0000-0000-0000E0220000}"/>
    <cellStyle name="Normal 4 2 2 3 2 4" xfId="9180" xr:uid="{00000000-0005-0000-0000-0000E1220000}"/>
    <cellStyle name="Normal 4 2 2 3 2 4 2" xfId="9181" xr:uid="{00000000-0005-0000-0000-0000E2220000}"/>
    <cellStyle name="Normal 4 2 2 3 2 5" xfId="9182" xr:uid="{00000000-0005-0000-0000-0000E3220000}"/>
    <cellStyle name="Normal 4 2 2 3 2 6" xfId="9183" xr:uid="{00000000-0005-0000-0000-0000E4220000}"/>
    <cellStyle name="Normal 4 2 2 3 3" xfId="9184" xr:uid="{00000000-0005-0000-0000-0000E5220000}"/>
    <cellStyle name="Normal 4 2 2 3 3 2" xfId="9185" xr:uid="{00000000-0005-0000-0000-0000E6220000}"/>
    <cellStyle name="Normal 4 2 2 3 3 2 2" xfId="9186" xr:uid="{00000000-0005-0000-0000-0000E7220000}"/>
    <cellStyle name="Normal 4 2 2 3 3 2 2 2" xfId="9187" xr:uid="{00000000-0005-0000-0000-0000E8220000}"/>
    <cellStyle name="Normal 4 2 2 3 3 2 3" xfId="9188" xr:uid="{00000000-0005-0000-0000-0000E9220000}"/>
    <cellStyle name="Normal 4 2 2 3 3 2 4" xfId="9189" xr:uid="{00000000-0005-0000-0000-0000EA220000}"/>
    <cellStyle name="Normal 4 2 2 3 3 2 5" xfId="9190" xr:uid="{00000000-0005-0000-0000-0000EB220000}"/>
    <cellStyle name="Normal 4 2 2 3 3 3" xfId="9191" xr:uid="{00000000-0005-0000-0000-0000EC220000}"/>
    <cellStyle name="Normal 4 2 2 3 3 3 2" xfId="9192" xr:uid="{00000000-0005-0000-0000-0000ED220000}"/>
    <cellStyle name="Normal 4 2 2 3 3 4" xfId="9193" xr:uid="{00000000-0005-0000-0000-0000EE220000}"/>
    <cellStyle name="Normal 4 2 2 3 3 5" xfId="9194" xr:uid="{00000000-0005-0000-0000-0000EF220000}"/>
    <cellStyle name="Normal 4 2 2 3 3 6" xfId="9195" xr:uid="{00000000-0005-0000-0000-0000F0220000}"/>
    <cellStyle name="Normal 4 2 2 3 4" xfId="9196" xr:uid="{00000000-0005-0000-0000-0000F1220000}"/>
    <cellStyle name="Normal 4 2 2 3 4 2" xfId="9197" xr:uid="{00000000-0005-0000-0000-0000F2220000}"/>
    <cellStyle name="Normal 4 2 2 3 4 2 2" xfId="9198" xr:uid="{00000000-0005-0000-0000-0000F3220000}"/>
    <cellStyle name="Normal 4 2 2 3 4 3" xfId="9199" xr:uid="{00000000-0005-0000-0000-0000F4220000}"/>
    <cellStyle name="Normal 4 2 2 3 4 4" xfId="9200" xr:uid="{00000000-0005-0000-0000-0000F5220000}"/>
    <cellStyle name="Normal 4 2 2 3 4 5" xfId="9201" xr:uid="{00000000-0005-0000-0000-0000F6220000}"/>
    <cellStyle name="Normal 4 2 2 3 5" xfId="9202" xr:uid="{00000000-0005-0000-0000-0000F7220000}"/>
    <cellStyle name="Normal 4 2 2 3 5 2" xfId="9203" xr:uid="{00000000-0005-0000-0000-0000F8220000}"/>
    <cellStyle name="Normal 4 2 2 3 5 2 2" xfId="9204" xr:uid="{00000000-0005-0000-0000-0000F9220000}"/>
    <cellStyle name="Normal 4 2 2 3 5 3" xfId="9205" xr:uid="{00000000-0005-0000-0000-0000FA220000}"/>
    <cellStyle name="Normal 4 2 2 3 5 4" xfId="9206" xr:uid="{00000000-0005-0000-0000-0000FB220000}"/>
    <cellStyle name="Normal 4 2 2 3 5 5" xfId="9207" xr:uid="{00000000-0005-0000-0000-0000FC220000}"/>
    <cellStyle name="Normal 4 2 2 3 6" xfId="9208" xr:uid="{00000000-0005-0000-0000-0000FD220000}"/>
    <cellStyle name="Normal 4 2 2 3 6 2" xfId="9209" xr:uid="{00000000-0005-0000-0000-0000FE220000}"/>
    <cellStyle name="Normal 4 2 2 3 7" xfId="9210" xr:uid="{00000000-0005-0000-0000-0000FF220000}"/>
    <cellStyle name="Normal 4 2 2 3 8" xfId="9211" xr:uid="{00000000-0005-0000-0000-000000230000}"/>
    <cellStyle name="Normal 4 2 2 3 9" xfId="9212" xr:uid="{00000000-0005-0000-0000-000001230000}"/>
    <cellStyle name="Normal 4 2 2 4" xfId="9213" xr:uid="{00000000-0005-0000-0000-000002230000}"/>
    <cellStyle name="Normal 4 2 2 4 2" xfId="9214" xr:uid="{00000000-0005-0000-0000-000003230000}"/>
    <cellStyle name="Normal 4 2 2 4 2 2" xfId="9215" xr:uid="{00000000-0005-0000-0000-000004230000}"/>
    <cellStyle name="Normal 4 2 2 4 2 2 2" xfId="9216" xr:uid="{00000000-0005-0000-0000-000005230000}"/>
    <cellStyle name="Normal 4 2 2 4 2 2 3" xfId="9217" xr:uid="{00000000-0005-0000-0000-000006230000}"/>
    <cellStyle name="Normal 4 2 2 4 2 3" xfId="9218" xr:uid="{00000000-0005-0000-0000-000007230000}"/>
    <cellStyle name="Normal 4 2 2 4 2 3 2" xfId="9219" xr:uid="{00000000-0005-0000-0000-000008230000}"/>
    <cellStyle name="Normal 4 2 2 4 2 4" xfId="9220" xr:uid="{00000000-0005-0000-0000-000009230000}"/>
    <cellStyle name="Normal 4 2 2 4 2 5" xfId="9221" xr:uid="{00000000-0005-0000-0000-00000A230000}"/>
    <cellStyle name="Normal 4 2 2 4 3" xfId="9222" xr:uid="{00000000-0005-0000-0000-00000B230000}"/>
    <cellStyle name="Normal 4 2 2 4 3 2" xfId="9223" xr:uid="{00000000-0005-0000-0000-00000C230000}"/>
    <cellStyle name="Normal 4 2 2 4 3 3" xfId="9224" xr:uid="{00000000-0005-0000-0000-00000D230000}"/>
    <cellStyle name="Normal 4 2 2 4 4" xfId="9225" xr:uid="{00000000-0005-0000-0000-00000E230000}"/>
    <cellStyle name="Normal 4 2 2 4 4 2" xfId="9226" xr:uid="{00000000-0005-0000-0000-00000F230000}"/>
    <cellStyle name="Normal 4 2 2 4 5" xfId="9227" xr:uid="{00000000-0005-0000-0000-000010230000}"/>
    <cellStyle name="Normal 4 2 2 4 6" xfId="9228" xr:uid="{00000000-0005-0000-0000-000011230000}"/>
    <cellStyle name="Normal 4 2 2 5" xfId="9229" xr:uid="{00000000-0005-0000-0000-000012230000}"/>
    <cellStyle name="Normal 4 2 2 5 2" xfId="9230" xr:uid="{00000000-0005-0000-0000-000013230000}"/>
    <cellStyle name="Normal 4 2 2 5 2 2" xfId="9231" xr:uid="{00000000-0005-0000-0000-000014230000}"/>
    <cellStyle name="Normal 4 2 2 5 2 2 2" xfId="9232" xr:uid="{00000000-0005-0000-0000-000015230000}"/>
    <cellStyle name="Normal 4 2 2 5 2 3" xfId="9233" xr:uid="{00000000-0005-0000-0000-000016230000}"/>
    <cellStyle name="Normal 4 2 2 5 2 4" xfId="9234" xr:uid="{00000000-0005-0000-0000-000017230000}"/>
    <cellStyle name="Normal 4 2 2 5 2 5" xfId="9235" xr:uid="{00000000-0005-0000-0000-000018230000}"/>
    <cellStyle name="Normal 4 2 2 5 3" xfId="9236" xr:uid="{00000000-0005-0000-0000-000019230000}"/>
    <cellStyle name="Normal 4 2 2 5 3 2" xfId="9237" xr:uid="{00000000-0005-0000-0000-00001A230000}"/>
    <cellStyle name="Normal 4 2 2 5 4" xfId="9238" xr:uid="{00000000-0005-0000-0000-00001B230000}"/>
    <cellStyle name="Normal 4 2 2 5 5" xfId="9239" xr:uid="{00000000-0005-0000-0000-00001C230000}"/>
    <cellStyle name="Normal 4 2 2 5 6" xfId="9240" xr:uid="{00000000-0005-0000-0000-00001D230000}"/>
    <cellStyle name="Normal 4 2 2 6" xfId="9241" xr:uid="{00000000-0005-0000-0000-00001E230000}"/>
    <cellStyle name="Normal 4 2 2 6 2" xfId="9242" xr:uid="{00000000-0005-0000-0000-00001F230000}"/>
    <cellStyle name="Normal 4 2 2 6 2 2" xfId="9243" xr:uid="{00000000-0005-0000-0000-000020230000}"/>
    <cellStyle name="Normal 4 2 2 6 3" xfId="9244" xr:uid="{00000000-0005-0000-0000-000021230000}"/>
    <cellStyle name="Normal 4 2 2 6 4" xfId="9245" xr:uid="{00000000-0005-0000-0000-000022230000}"/>
    <cellStyle name="Normal 4 2 2 6 5" xfId="9246" xr:uid="{00000000-0005-0000-0000-000023230000}"/>
    <cellStyle name="Normal 4 2 2 7" xfId="9247" xr:uid="{00000000-0005-0000-0000-000024230000}"/>
    <cellStyle name="Normal 4 2 2 7 2" xfId="9248" xr:uid="{00000000-0005-0000-0000-000025230000}"/>
    <cellStyle name="Normal 4 2 2 7 2 2" xfId="9249" xr:uid="{00000000-0005-0000-0000-000026230000}"/>
    <cellStyle name="Normal 4 2 2 7 3" xfId="9250" xr:uid="{00000000-0005-0000-0000-000027230000}"/>
    <cellStyle name="Normal 4 2 2 7 4" xfId="9251" xr:uid="{00000000-0005-0000-0000-000028230000}"/>
    <cellStyle name="Normal 4 2 2 7 5" xfId="9252" xr:uid="{00000000-0005-0000-0000-000029230000}"/>
    <cellStyle name="Normal 4 2 2 8" xfId="9253" xr:uid="{00000000-0005-0000-0000-00002A230000}"/>
    <cellStyle name="Normal 4 2 2 8 2" xfId="9254" xr:uid="{00000000-0005-0000-0000-00002B230000}"/>
    <cellStyle name="Normal 4 2 2 9" xfId="9255" xr:uid="{00000000-0005-0000-0000-00002C230000}"/>
    <cellStyle name="Normal 4 2 3" xfId="9256" xr:uid="{00000000-0005-0000-0000-00002D230000}"/>
    <cellStyle name="Normal 4 2 3 10" xfId="9257" xr:uid="{00000000-0005-0000-0000-00002E230000}"/>
    <cellStyle name="Normal 4 2 3 11" xfId="9258" xr:uid="{00000000-0005-0000-0000-00002F230000}"/>
    <cellStyle name="Normal 4 2 3 2" xfId="9259" xr:uid="{00000000-0005-0000-0000-000030230000}"/>
    <cellStyle name="Normal 4 2 3 2 10" xfId="9260" xr:uid="{00000000-0005-0000-0000-000031230000}"/>
    <cellStyle name="Normal 4 2 3 2 2" xfId="9261" xr:uid="{00000000-0005-0000-0000-000032230000}"/>
    <cellStyle name="Normal 4 2 3 2 2 2" xfId="9262" xr:uid="{00000000-0005-0000-0000-000033230000}"/>
    <cellStyle name="Normal 4 2 3 2 2 2 2" xfId="9263" xr:uid="{00000000-0005-0000-0000-000034230000}"/>
    <cellStyle name="Normal 4 2 3 2 2 2 2 2" xfId="9264" xr:uid="{00000000-0005-0000-0000-000035230000}"/>
    <cellStyle name="Normal 4 2 3 2 2 2 2 2 2" xfId="9265" xr:uid="{00000000-0005-0000-0000-000036230000}"/>
    <cellStyle name="Normal 4 2 3 2 2 2 2 2 3" xfId="9266" xr:uid="{00000000-0005-0000-0000-000037230000}"/>
    <cellStyle name="Normal 4 2 3 2 2 2 2 3" xfId="9267" xr:uid="{00000000-0005-0000-0000-000038230000}"/>
    <cellStyle name="Normal 4 2 3 2 2 2 2 3 2" xfId="9268" xr:uid="{00000000-0005-0000-0000-000039230000}"/>
    <cellStyle name="Normal 4 2 3 2 2 2 2 4" xfId="9269" xr:uid="{00000000-0005-0000-0000-00003A230000}"/>
    <cellStyle name="Normal 4 2 3 2 2 2 2 5" xfId="9270" xr:uid="{00000000-0005-0000-0000-00003B230000}"/>
    <cellStyle name="Normal 4 2 3 2 2 2 3" xfId="9271" xr:uid="{00000000-0005-0000-0000-00003C230000}"/>
    <cellStyle name="Normal 4 2 3 2 2 2 3 2" xfId="9272" xr:uid="{00000000-0005-0000-0000-00003D230000}"/>
    <cellStyle name="Normal 4 2 3 2 2 2 3 3" xfId="9273" xr:uid="{00000000-0005-0000-0000-00003E230000}"/>
    <cellStyle name="Normal 4 2 3 2 2 2 4" xfId="9274" xr:uid="{00000000-0005-0000-0000-00003F230000}"/>
    <cellStyle name="Normal 4 2 3 2 2 2 4 2" xfId="9275" xr:uid="{00000000-0005-0000-0000-000040230000}"/>
    <cellStyle name="Normal 4 2 3 2 2 2 5" xfId="9276" xr:uid="{00000000-0005-0000-0000-000041230000}"/>
    <cellStyle name="Normal 4 2 3 2 2 2 6" xfId="9277" xr:uid="{00000000-0005-0000-0000-000042230000}"/>
    <cellStyle name="Normal 4 2 3 2 2 3" xfId="9278" xr:uid="{00000000-0005-0000-0000-000043230000}"/>
    <cellStyle name="Normal 4 2 3 2 2 3 2" xfId="9279" xr:uid="{00000000-0005-0000-0000-000044230000}"/>
    <cellStyle name="Normal 4 2 3 2 2 3 2 2" xfId="9280" xr:uid="{00000000-0005-0000-0000-000045230000}"/>
    <cellStyle name="Normal 4 2 3 2 2 3 2 2 2" xfId="9281" xr:uid="{00000000-0005-0000-0000-000046230000}"/>
    <cellStyle name="Normal 4 2 3 2 2 3 2 3" xfId="9282" xr:uid="{00000000-0005-0000-0000-000047230000}"/>
    <cellStyle name="Normal 4 2 3 2 2 3 2 4" xfId="9283" xr:uid="{00000000-0005-0000-0000-000048230000}"/>
    <cellStyle name="Normal 4 2 3 2 2 3 2 5" xfId="9284" xr:uid="{00000000-0005-0000-0000-000049230000}"/>
    <cellStyle name="Normal 4 2 3 2 2 3 3" xfId="9285" xr:uid="{00000000-0005-0000-0000-00004A230000}"/>
    <cellStyle name="Normal 4 2 3 2 2 3 3 2" xfId="9286" xr:uid="{00000000-0005-0000-0000-00004B230000}"/>
    <cellStyle name="Normal 4 2 3 2 2 3 4" xfId="9287" xr:uid="{00000000-0005-0000-0000-00004C230000}"/>
    <cellStyle name="Normal 4 2 3 2 2 3 5" xfId="9288" xr:uid="{00000000-0005-0000-0000-00004D230000}"/>
    <cellStyle name="Normal 4 2 3 2 2 3 6" xfId="9289" xr:uid="{00000000-0005-0000-0000-00004E230000}"/>
    <cellStyle name="Normal 4 2 3 2 2 4" xfId="9290" xr:uid="{00000000-0005-0000-0000-00004F230000}"/>
    <cellStyle name="Normal 4 2 3 2 2 4 2" xfId="9291" xr:uid="{00000000-0005-0000-0000-000050230000}"/>
    <cellStyle name="Normal 4 2 3 2 2 4 2 2" xfId="9292" xr:uid="{00000000-0005-0000-0000-000051230000}"/>
    <cellStyle name="Normal 4 2 3 2 2 4 3" xfId="9293" xr:uid="{00000000-0005-0000-0000-000052230000}"/>
    <cellStyle name="Normal 4 2 3 2 2 4 4" xfId="9294" xr:uid="{00000000-0005-0000-0000-000053230000}"/>
    <cellStyle name="Normal 4 2 3 2 2 4 5" xfId="9295" xr:uid="{00000000-0005-0000-0000-000054230000}"/>
    <cellStyle name="Normal 4 2 3 2 2 5" xfId="9296" xr:uid="{00000000-0005-0000-0000-000055230000}"/>
    <cellStyle name="Normal 4 2 3 2 2 5 2" xfId="9297" xr:uid="{00000000-0005-0000-0000-000056230000}"/>
    <cellStyle name="Normal 4 2 3 2 2 5 2 2" xfId="9298" xr:uid="{00000000-0005-0000-0000-000057230000}"/>
    <cellStyle name="Normal 4 2 3 2 2 5 3" xfId="9299" xr:uid="{00000000-0005-0000-0000-000058230000}"/>
    <cellStyle name="Normal 4 2 3 2 2 5 4" xfId="9300" xr:uid="{00000000-0005-0000-0000-000059230000}"/>
    <cellStyle name="Normal 4 2 3 2 2 5 5" xfId="9301" xr:uid="{00000000-0005-0000-0000-00005A230000}"/>
    <cellStyle name="Normal 4 2 3 2 2 6" xfId="9302" xr:uid="{00000000-0005-0000-0000-00005B230000}"/>
    <cellStyle name="Normal 4 2 3 2 2 6 2" xfId="9303" xr:uid="{00000000-0005-0000-0000-00005C230000}"/>
    <cellStyle name="Normal 4 2 3 2 2 7" xfId="9304" xr:uid="{00000000-0005-0000-0000-00005D230000}"/>
    <cellStyle name="Normal 4 2 3 2 2 8" xfId="9305" xr:uid="{00000000-0005-0000-0000-00005E230000}"/>
    <cellStyle name="Normal 4 2 3 2 2 9" xfId="9306" xr:uid="{00000000-0005-0000-0000-00005F230000}"/>
    <cellStyle name="Normal 4 2 3 2 3" xfId="9307" xr:uid="{00000000-0005-0000-0000-000060230000}"/>
    <cellStyle name="Normal 4 2 3 2 3 2" xfId="9308" xr:uid="{00000000-0005-0000-0000-000061230000}"/>
    <cellStyle name="Normal 4 2 3 2 3 2 2" xfId="9309" xr:uid="{00000000-0005-0000-0000-000062230000}"/>
    <cellStyle name="Normal 4 2 3 2 3 2 2 2" xfId="9310" xr:uid="{00000000-0005-0000-0000-000063230000}"/>
    <cellStyle name="Normal 4 2 3 2 3 2 2 3" xfId="9311" xr:uid="{00000000-0005-0000-0000-000064230000}"/>
    <cellStyle name="Normal 4 2 3 2 3 2 3" xfId="9312" xr:uid="{00000000-0005-0000-0000-000065230000}"/>
    <cellStyle name="Normal 4 2 3 2 3 2 3 2" xfId="9313" xr:uid="{00000000-0005-0000-0000-000066230000}"/>
    <cellStyle name="Normal 4 2 3 2 3 2 4" xfId="9314" xr:uid="{00000000-0005-0000-0000-000067230000}"/>
    <cellStyle name="Normal 4 2 3 2 3 2 5" xfId="9315" xr:uid="{00000000-0005-0000-0000-000068230000}"/>
    <cellStyle name="Normal 4 2 3 2 3 3" xfId="9316" xr:uid="{00000000-0005-0000-0000-000069230000}"/>
    <cellStyle name="Normal 4 2 3 2 3 3 2" xfId="9317" xr:uid="{00000000-0005-0000-0000-00006A230000}"/>
    <cellStyle name="Normal 4 2 3 2 3 3 3" xfId="9318" xr:uid="{00000000-0005-0000-0000-00006B230000}"/>
    <cellStyle name="Normal 4 2 3 2 3 4" xfId="9319" xr:uid="{00000000-0005-0000-0000-00006C230000}"/>
    <cellStyle name="Normal 4 2 3 2 3 4 2" xfId="9320" xr:uid="{00000000-0005-0000-0000-00006D230000}"/>
    <cellStyle name="Normal 4 2 3 2 3 5" xfId="9321" xr:uid="{00000000-0005-0000-0000-00006E230000}"/>
    <cellStyle name="Normal 4 2 3 2 3 6" xfId="9322" xr:uid="{00000000-0005-0000-0000-00006F230000}"/>
    <cellStyle name="Normal 4 2 3 2 4" xfId="9323" xr:uid="{00000000-0005-0000-0000-000070230000}"/>
    <cellStyle name="Normal 4 2 3 2 4 2" xfId="9324" xr:uid="{00000000-0005-0000-0000-000071230000}"/>
    <cellStyle name="Normal 4 2 3 2 4 2 2" xfId="9325" xr:uid="{00000000-0005-0000-0000-000072230000}"/>
    <cellStyle name="Normal 4 2 3 2 4 2 2 2" xfId="9326" xr:uid="{00000000-0005-0000-0000-000073230000}"/>
    <cellStyle name="Normal 4 2 3 2 4 2 3" xfId="9327" xr:uid="{00000000-0005-0000-0000-000074230000}"/>
    <cellStyle name="Normal 4 2 3 2 4 2 4" xfId="9328" xr:uid="{00000000-0005-0000-0000-000075230000}"/>
    <cellStyle name="Normal 4 2 3 2 4 2 5" xfId="9329" xr:uid="{00000000-0005-0000-0000-000076230000}"/>
    <cellStyle name="Normal 4 2 3 2 4 3" xfId="9330" xr:uid="{00000000-0005-0000-0000-000077230000}"/>
    <cellStyle name="Normal 4 2 3 2 4 3 2" xfId="9331" xr:uid="{00000000-0005-0000-0000-000078230000}"/>
    <cellStyle name="Normal 4 2 3 2 4 4" xfId="9332" xr:uid="{00000000-0005-0000-0000-000079230000}"/>
    <cellStyle name="Normal 4 2 3 2 4 5" xfId="9333" xr:uid="{00000000-0005-0000-0000-00007A230000}"/>
    <cellStyle name="Normal 4 2 3 2 4 6" xfId="9334" xr:uid="{00000000-0005-0000-0000-00007B230000}"/>
    <cellStyle name="Normal 4 2 3 2 5" xfId="9335" xr:uid="{00000000-0005-0000-0000-00007C230000}"/>
    <cellStyle name="Normal 4 2 3 2 5 2" xfId="9336" xr:uid="{00000000-0005-0000-0000-00007D230000}"/>
    <cellStyle name="Normal 4 2 3 2 5 2 2" xfId="9337" xr:uid="{00000000-0005-0000-0000-00007E230000}"/>
    <cellStyle name="Normal 4 2 3 2 5 3" xfId="9338" xr:uid="{00000000-0005-0000-0000-00007F230000}"/>
    <cellStyle name="Normal 4 2 3 2 5 4" xfId="9339" xr:uid="{00000000-0005-0000-0000-000080230000}"/>
    <cellStyle name="Normal 4 2 3 2 5 5" xfId="9340" xr:uid="{00000000-0005-0000-0000-000081230000}"/>
    <cellStyle name="Normal 4 2 3 2 6" xfId="9341" xr:uid="{00000000-0005-0000-0000-000082230000}"/>
    <cellStyle name="Normal 4 2 3 2 6 2" xfId="9342" xr:uid="{00000000-0005-0000-0000-000083230000}"/>
    <cellStyle name="Normal 4 2 3 2 6 2 2" xfId="9343" xr:uid="{00000000-0005-0000-0000-000084230000}"/>
    <cellStyle name="Normal 4 2 3 2 6 3" xfId="9344" xr:uid="{00000000-0005-0000-0000-000085230000}"/>
    <cellStyle name="Normal 4 2 3 2 6 4" xfId="9345" xr:uid="{00000000-0005-0000-0000-000086230000}"/>
    <cellStyle name="Normal 4 2 3 2 6 5" xfId="9346" xr:uid="{00000000-0005-0000-0000-000087230000}"/>
    <cellStyle name="Normal 4 2 3 2 7" xfId="9347" xr:uid="{00000000-0005-0000-0000-000088230000}"/>
    <cellStyle name="Normal 4 2 3 2 7 2" xfId="9348" xr:uid="{00000000-0005-0000-0000-000089230000}"/>
    <cellStyle name="Normal 4 2 3 2 8" xfId="9349" xr:uid="{00000000-0005-0000-0000-00008A230000}"/>
    <cellStyle name="Normal 4 2 3 2 9" xfId="9350" xr:uid="{00000000-0005-0000-0000-00008B230000}"/>
    <cellStyle name="Normal 4 2 3 3" xfId="9351" xr:uid="{00000000-0005-0000-0000-00008C230000}"/>
    <cellStyle name="Normal 4 2 3 3 2" xfId="9352" xr:uid="{00000000-0005-0000-0000-00008D230000}"/>
    <cellStyle name="Normal 4 2 3 3 2 2" xfId="9353" xr:uid="{00000000-0005-0000-0000-00008E230000}"/>
    <cellStyle name="Normal 4 2 3 3 2 2 2" xfId="9354" xr:uid="{00000000-0005-0000-0000-00008F230000}"/>
    <cellStyle name="Normal 4 2 3 3 2 2 2 2" xfId="9355" xr:uid="{00000000-0005-0000-0000-000090230000}"/>
    <cellStyle name="Normal 4 2 3 3 2 2 2 3" xfId="9356" xr:uid="{00000000-0005-0000-0000-000091230000}"/>
    <cellStyle name="Normal 4 2 3 3 2 2 3" xfId="9357" xr:uid="{00000000-0005-0000-0000-000092230000}"/>
    <cellStyle name="Normal 4 2 3 3 2 2 3 2" xfId="9358" xr:uid="{00000000-0005-0000-0000-000093230000}"/>
    <cellStyle name="Normal 4 2 3 3 2 2 4" xfId="9359" xr:uid="{00000000-0005-0000-0000-000094230000}"/>
    <cellStyle name="Normal 4 2 3 3 2 2 5" xfId="9360" xr:uid="{00000000-0005-0000-0000-000095230000}"/>
    <cellStyle name="Normal 4 2 3 3 2 3" xfId="9361" xr:uid="{00000000-0005-0000-0000-000096230000}"/>
    <cellStyle name="Normal 4 2 3 3 2 3 2" xfId="9362" xr:uid="{00000000-0005-0000-0000-000097230000}"/>
    <cellStyle name="Normal 4 2 3 3 2 3 3" xfId="9363" xr:uid="{00000000-0005-0000-0000-000098230000}"/>
    <cellStyle name="Normal 4 2 3 3 2 4" xfId="9364" xr:uid="{00000000-0005-0000-0000-000099230000}"/>
    <cellStyle name="Normal 4 2 3 3 2 4 2" xfId="9365" xr:uid="{00000000-0005-0000-0000-00009A230000}"/>
    <cellStyle name="Normal 4 2 3 3 2 5" xfId="9366" xr:uid="{00000000-0005-0000-0000-00009B230000}"/>
    <cellStyle name="Normal 4 2 3 3 2 6" xfId="9367" xr:uid="{00000000-0005-0000-0000-00009C230000}"/>
    <cellStyle name="Normal 4 2 3 3 3" xfId="9368" xr:uid="{00000000-0005-0000-0000-00009D230000}"/>
    <cellStyle name="Normal 4 2 3 3 3 2" xfId="9369" xr:uid="{00000000-0005-0000-0000-00009E230000}"/>
    <cellStyle name="Normal 4 2 3 3 3 2 2" xfId="9370" xr:uid="{00000000-0005-0000-0000-00009F230000}"/>
    <cellStyle name="Normal 4 2 3 3 3 2 2 2" xfId="9371" xr:uid="{00000000-0005-0000-0000-0000A0230000}"/>
    <cellStyle name="Normal 4 2 3 3 3 2 3" xfId="9372" xr:uid="{00000000-0005-0000-0000-0000A1230000}"/>
    <cellStyle name="Normal 4 2 3 3 3 2 4" xfId="9373" xr:uid="{00000000-0005-0000-0000-0000A2230000}"/>
    <cellStyle name="Normal 4 2 3 3 3 2 5" xfId="9374" xr:uid="{00000000-0005-0000-0000-0000A3230000}"/>
    <cellStyle name="Normal 4 2 3 3 3 3" xfId="9375" xr:uid="{00000000-0005-0000-0000-0000A4230000}"/>
    <cellStyle name="Normal 4 2 3 3 3 3 2" xfId="9376" xr:uid="{00000000-0005-0000-0000-0000A5230000}"/>
    <cellStyle name="Normal 4 2 3 3 3 4" xfId="9377" xr:uid="{00000000-0005-0000-0000-0000A6230000}"/>
    <cellStyle name="Normal 4 2 3 3 3 5" xfId="9378" xr:uid="{00000000-0005-0000-0000-0000A7230000}"/>
    <cellStyle name="Normal 4 2 3 3 3 6" xfId="9379" xr:uid="{00000000-0005-0000-0000-0000A8230000}"/>
    <cellStyle name="Normal 4 2 3 3 4" xfId="9380" xr:uid="{00000000-0005-0000-0000-0000A9230000}"/>
    <cellStyle name="Normal 4 2 3 3 4 2" xfId="9381" xr:uid="{00000000-0005-0000-0000-0000AA230000}"/>
    <cellStyle name="Normal 4 2 3 3 4 2 2" xfId="9382" xr:uid="{00000000-0005-0000-0000-0000AB230000}"/>
    <cellStyle name="Normal 4 2 3 3 4 3" xfId="9383" xr:uid="{00000000-0005-0000-0000-0000AC230000}"/>
    <cellStyle name="Normal 4 2 3 3 4 4" xfId="9384" xr:uid="{00000000-0005-0000-0000-0000AD230000}"/>
    <cellStyle name="Normal 4 2 3 3 4 5" xfId="9385" xr:uid="{00000000-0005-0000-0000-0000AE230000}"/>
    <cellStyle name="Normal 4 2 3 3 5" xfId="9386" xr:uid="{00000000-0005-0000-0000-0000AF230000}"/>
    <cellStyle name="Normal 4 2 3 3 5 2" xfId="9387" xr:uid="{00000000-0005-0000-0000-0000B0230000}"/>
    <cellStyle name="Normal 4 2 3 3 5 2 2" xfId="9388" xr:uid="{00000000-0005-0000-0000-0000B1230000}"/>
    <cellStyle name="Normal 4 2 3 3 5 3" xfId="9389" xr:uid="{00000000-0005-0000-0000-0000B2230000}"/>
    <cellStyle name="Normal 4 2 3 3 5 4" xfId="9390" xr:uid="{00000000-0005-0000-0000-0000B3230000}"/>
    <cellStyle name="Normal 4 2 3 3 5 5" xfId="9391" xr:uid="{00000000-0005-0000-0000-0000B4230000}"/>
    <cellStyle name="Normal 4 2 3 3 6" xfId="9392" xr:uid="{00000000-0005-0000-0000-0000B5230000}"/>
    <cellStyle name="Normal 4 2 3 3 6 2" xfId="9393" xr:uid="{00000000-0005-0000-0000-0000B6230000}"/>
    <cellStyle name="Normal 4 2 3 3 7" xfId="9394" xr:uid="{00000000-0005-0000-0000-0000B7230000}"/>
    <cellStyle name="Normal 4 2 3 3 8" xfId="9395" xr:uid="{00000000-0005-0000-0000-0000B8230000}"/>
    <cellStyle name="Normal 4 2 3 3 9" xfId="9396" xr:uid="{00000000-0005-0000-0000-0000B9230000}"/>
    <cellStyle name="Normal 4 2 3 4" xfId="9397" xr:uid="{00000000-0005-0000-0000-0000BA230000}"/>
    <cellStyle name="Normal 4 2 3 4 2" xfId="9398" xr:uid="{00000000-0005-0000-0000-0000BB230000}"/>
    <cellStyle name="Normal 4 2 3 4 2 2" xfId="9399" xr:uid="{00000000-0005-0000-0000-0000BC230000}"/>
    <cellStyle name="Normal 4 2 3 4 2 2 2" xfId="9400" xr:uid="{00000000-0005-0000-0000-0000BD230000}"/>
    <cellStyle name="Normal 4 2 3 4 2 2 3" xfId="9401" xr:uid="{00000000-0005-0000-0000-0000BE230000}"/>
    <cellStyle name="Normal 4 2 3 4 2 3" xfId="9402" xr:uid="{00000000-0005-0000-0000-0000BF230000}"/>
    <cellStyle name="Normal 4 2 3 4 2 3 2" xfId="9403" xr:uid="{00000000-0005-0000-0000-0000C0230000}"/>
    <cellStyle name="Normal 4 2 3 4 2 4" xfId="9404" xr:uid="{00000000-0005-0000-0000-0000C1230000}"/>
    <cellStyle name="Normal 4 2 3 4 2 5" xfId="9405" xr:uid="{00000000-0005-0000-0000-0000C2230000}"/>
    <cellStyle name="Normal 4 2 3 4 3" xfId="9406" xr:uid="{00000000-0005-0000-0000-0000C3230000}"/>
    <cellStyle name="Normal 4 2 3 4 3 2" xfId="9407" xr:uid="{00000000-0005-0000-0000-0000C4230000}"/>
    <cellStyle name="Normal 4 2 3 4 3 3" xfId="9408" xr:uid="{00000000-0005-0000-0000-0000C5230000}"/>
    <cellStyle name="Normal 4 2 3 4 4" xfId="9409" xr:uid="{00000000-0005-0000-0000-0000C6230000}"/>
    <cellStyle name="Normal 4 2 3 4 4 2" xfId="9410" xr:uid="{00000000-0005-0000-0000-0000C7230000}"/>
    <cellStyle name="Normal 4 2 3 4 5" xfId="9411" xr:uid="{00000000-0005-0000-0000-0000C8230000}"/>
    <cellStyle name="Normal 4 2 3 4 6" xfId="9412" xr:uid="{00000000-0005-0000-0000-0000C9230000}"/>
    <cellStyle name="Normal 4 2 3 5" xfId="9413" xr:uid="{00000000-0005-0000-0000-0000CA230000}"/>
    <cellStyle name="Normal 4 2 3 5 2" xfId="9414" xr:uid="{00000000-0005-0000-0000-0000CB230000}"/>
    <cellStyle name="Normal 4 2 3 5 2 2" xfId="9415" xr:uid="{00000000-0005-0000-0000-0000CC230000}"/>
    <cellStyle name="Normal 4 2 3 5 2 2 2" xfId="9416" xr:uid="{00000000-0005-0000-0000-0000CD230000}"/>
    <cellStyle name="Normal 4 2 3 5 2 3" xfId="9417" xr:uid="{00000000-0005-0000-0000-0000CE230000}"/>
    <cellStyle name="Normal 4 2 3 5 2 4" xfId="9418" xr:uid="{00000000-0005-0000-0000-0000CF230000}"/>
    <cellStyle name="Normal 4 2 3 5 2 5" xfId="9419" xr:uid="{00000000-0005-0000-0000-0000D0230000}"/>
    <cellStyle name="Normal 4 2 3 5 3" xfId="9420" xr:uid="{00000000-0005-0000-0000-0000D1230000}"/>
    <cellStyle name="Normal 4 2 3 5 3 2" xfId="9421" xr:uid="{00000000-0005-0000-0000-0000D2230000}"/>
    <cellStyle name="Normal 4 2 3 5 4" xfId="9422" xr:uid="{00000000-0005-0000-0000-0000D3230000}"/>
    <cellStyle name="Normal 4 2 3 5 5" xfId="9423" xr:uid="{00000000-0005-0000-0000-0000D4230000}"/>
    <cellStyle name="Normal 4 2 3 5 6" xfId="9424" xr:uid="{00000000-0005-0000-0000-0000D5230000}"/>
    <cellStyle name="Normal 4 2 3 6" xfId="9425" xr:uid="{00000000-0005-0000-0000-0000D6230000}"/>
    <cellStyle name="Normal 4 2 3 6 2" xfId="9426" xr:uid="{00000000-0005-0000-0000-0000D7230000}"/>
    <cellStyle name="Normal 4 2 3 6 2 2" xfId="9427" xr:uid="{00000000-0005-0000-0000-0000D8230000}"/>
    <cellStyle name="Normal 4 2 3 6 3" xfId="9428" xr:uid="{00000000-0005-0000-0000-0000D9230000}"/>
    <cellStyle name="Normal 4 2 3 6 4" xfId="9429" xr:uid="{00000000-0005-0000-0000-0000DA230000}"/>
    <cellStyle name="Normal 4 2 3 6 5" xfId="9430" xr:uid="{00000000-0005-0000-0000-0000DB230000}"/>
    <cellStyle name="Normal 4 2 3 7" xfId="9431" xr:uid="{00000000-0005-0000-0000-0000DC230000}"/>
    <cellStyle name="Normal 4 2 3 7 2" xfId="9432" xr:uid="{00000000-0005-0000-0000-0000DD230000}"/>
    <cellStyle name="Normal 4 2 3 7 2 2" xfId="9433" xr:uid="{00000000-0005-0000-0000-0000DE230000}"/>
    <cellStyle name="Normal 4 2 3 7 3" xfId="9434" xr:uid="{00000000-0005-0000-0000-0000DF230000}"/>
    <cellStyle name="Normal 4 2 3 7 4" xfId="9435" xr:uid="{00000000-0005-0000-0000-0000E0230000}"/>
    <cellStyle name="Normal 4 2 3 7 5" xfId="9436" xr:uid="{00000000-0005-0000-0000-0000E1230000}"/>
    <cellStyle name="Normal 4 2 3 8" xfId="9437" xr:uid="{00000000-0005-0000-0000-0000E2230000}"/>
    <cellStyle name="Normal 4 2 3 8 2" xfId="9438" xr:uid="{00000000-0005-0000-0000-0000E3230000}"/>
    <cellStyle name="Normal 4 2 3 9" xfId="9439" xr:uid="{00000000-0005-0000-0000-0000E4230000}"/>
    <cellStyle name="Normal 4 2 4" xfId="9440" xr:uid="{00000000-0005-0000-0000-0000E5230000}"/>
    <cellStyle name="Normal 4 2 4 10" xfId="9441" xr:uid="{00000000-0005-0000-0000-0000E6230000}"/>
    <cellStyle name="Normal 4 2 4 2" xfId="9442" xr:uid="{00000000-0005-0000-0000-0000E7230000}"/>
    <cellStyle name="Normal 4 2 4 2 2" xfId="9443" xr:uid="{00000000-0005-0000-0000-0000E8230000}"/>
    <cellStyle name="Normal 4 2 4 2 2 2" xfId="9444" xr:uid="{00000000-0005-0000-0000-0000E9230000}"/>
    <cellStyle name="Normal 4 2 4 2 2 2 2" xfId="9445" xr:uid="{00000000-0005-0000-0000-0000EA230000}"/>
    <cellStyle name="Normal 4 2 4 2 2 2 2 2" xfId="9446" xr:uid="{00000000-0005-0000-0000-0000EB230000}"/>
    <cellStyle name="Normal 4 2 4 2 2 2 2 3" xfId="9447" xr:uid="{00000000-0005-0000-0000-0000EC230000}"/>
    <cellStyle name="Normal 4 2 4 2 2 2 3" xfId="9448" xr:uid="{00000000-0005-0000-0000-0000ED230000}"/>
    <cellStyle name="Normal 4 2 4 2 2 2 3 2" xfId="9449" xr:uid="{00000000-0005-0000-0000-0000EE230000}"/>
    <cellStyle name="Normal 4 2 4 2 2 2 4" xfId="9450" xr:uid="{00000000-0005-0000-0000-0000EF230000}"/>
    <cellStyle name="Normal 4 2 4 2 2 2 5" xfId="9451" xr:uid="{00000000-0005-0000-0000-0000F0230000}"/>
    <cellStyle name="Normal 4 2 4 2 2 3" xfId="9452" xr:uid="{00000000-0005-0000-0000-0000F1230000}"/>
    <cellStyle name="Normal 4 2 4 2 2 3 2" xfId="9453" xr:uid="{00000000-0005-0000-0000-0000F2230000}"/>
    <cellStyle name="Normal 4 2 4 2 2 3 3" xfId="9454" xr:uid="{00000000-0005-0000-0000-0000F3230000}"/>
    <cellStyle name="Normal 4 2 4 2 2 4" xfId="9455" xr:uid="{00000000-0005-0000-0000-0000F4230000}"/>
    <cellStyle name="Normal 4 2 4 2 2 4 2" xfId="9456" xr:uid="{00000000-0005-0000-0000-0000F5230000}"/>
    <cellStyle name="Normal 4 2 4 2 2 5" xfId="9457" xr:uid="{00000000-0005-0000-0000-0000F6230000}"/>
    <cellStyle name="Normal 4 2 4 2 2 6" xfId="9458" xr:uid="{00000000-0005-0000-0000-0000F7230000}"/>
    <cellStyle name="Normal 4 2 4 2 3" xfId="9459" xr:uid="{00000000-0005-0000-0000-0000F8230000}"/>
    <cellStyle name="Normal 4 2 4 2 3 2" xfId="9460" xr:uid="{00000000-0005-0000-0000-0000F9230000}"/>
    <cellStyle name="Normal 4 2 4 2 3 2 2" xfId="9461" xr:uid="{00000000-0005-0000-0000-0000FA230000}"/>
    <cellStyle name="Normal 4 2 4 2 3 2 2 2" xfId="9462" xr:uid="{00000000-0005-0000-0000-0000FB230000}"/>
    <cellStyle name="Normal 4 2 4 2 3 2 3" xfId="9463" xr:uid="{00000000-0005-0000-0000-0000FC230000}"/>
    <cellStyle name="Normal 4 2 4 2 3 2 4" xfId="9464" xr:uid="{00000000-0005-0000-0000-0000FD230000}"/>
    <cellStyle name="Normal 4 2 4 2 3 2 5" xfId="9465" xr:uid="{00000000-0005-0000-0000-0000FE230000}"/>
    <cellStyle name="Normal 4 2 4 2 3 3" xfId="9466" xr:uid="{00000000-0005-0000-0000-0000FF230000}"/>
    <cellStyle name="Normal 4 2 4 2 3 3 2" xfId="9467" xr:uid="{00000000-0005-0000-0000-000000240000}"/>
    <cellStyle name="Normal 4 2 4 2 3 4" xfId="9468" xr:uid="{00000000-0005-0000-0000-000001240000}"/>
    <cellStyle name="Normal 4 2 4 2 3 5" xfId="9469" xr:uid="{00000000-0005-0000-0000-000002240000}"/>
    <cellStyle name="Normal 4 2 4 2 3 6" xfId="9470" xr:uid="{00000000-0005-0000-0000-000003240000}"/>
    <cellStyle name="Normal 4 2 4 2 4" xfId="9471" xr:uid="{00000000-0005-0000-0000-000004240000}"/>
    <cellStyle name="Normal 4 2 4 2 4 2" xfId="9472" xr:uid="{00000000-0005-0000-0000-000005240000}"/>
    <cellStyle name="Normal 4 2 4 2 4 2 2" xfId="9473" xr:uid="{00000000-0005-0000-0000-000006240000}"/>
    <cellStyle name="Normal 4 2 4 2 4 3" xfId="9474" xr:uid="{00000000-0005-0000-0000-000007240000}"/>
    <cellStyle name="Normal 4 2 4 2 4 4" xfId="9475" xr:uid="{00000000-0005-0000-0000-000008240000}"/>
    <cellStyle name="Normal 4 2 4 2 4 5" xfId="9476" xr:uid="{00000000-0005-0000-0000-000009240000}"/>
    <cellStyle name="Normal 4 2 4 2 5" xfId="9477" xr:uid="{00000000-0005-0000-0000-00000A240000}"/>
    <cellStyle name="Normal 4 2 4 2 5 2" xfId="9478" xr:uid="{00000000-0005-0000-0000-00000B240000}"/>
    <cellStyle name="Normal 4 2 4 2 5 2 2" xfId="9479" xr:uid="{00000000-0005-0000-0000-00000C240000}"/>
    <cellStyle name="Normal 4 2 4 2 5 3" xfId="9480" xr:uid="{00000000-0005-0000-0000-00000D240000}"/>
    <cellStyle name="Normal 4 2 4 2 5 4" xfId="9481" xr:uid="{00000000-0005-0000-0000-00000E240000}"/>
    <cellStyle name="Normal 4 2 4 2 5 5" xfId="9482" xr:uid="{00000000-0005-0000-0000-00000F240000}"/>
    <cellStyle name="Normal 4 2 4 2 6" xfId="9483" xr:uid="{00000000-0005-0000-0000-000010240000}"/>
    <cellStyle name="Normal 4 2 4 2 6 2" xfId="9484" xr:uid="{00000000-0005-0000-0000-000011240000}"/>
    <cellStyle name="Normal 4 2 4 2 7" xfId="9485" xr:uid="{00000000-0005-0000-0000-000012240000}"/>
    <cellStyle name="Normal 4 2 4 2 8" xfId="9486" xr:uid="{00000000-0005-0000-0000-000013240000}"/>
    <cellStyle name="Normal 4 2 4 2 9" xfId="9487" xr:uid="{00000000-0005-0000-0000-000014240000}"/>
    <cellStyle name="Normal 4 2 4 3" xfId="9488" xr:uid="{00000000-0005-0000-0000-000015240000}"/>
    <cellStyle name="Normal 4 2 4 3 2" xfId="9489" xr:uid="{00000000-0005-0000-0000-000016240000}"/>
    <cellStyle name="Normal 4 2 4 3 2 2" xfId="9490" xr:uid="{00000000-0005-0000-0000-000017240000}"/>
    <cellStyle name="Normal 4 2 4 3 2 2 2" xfId="9491" xr:uid="{00000000-0005-0000-0000-000018240000}"/>
    <cellStyle name="Normal 4 2 4 3 2 2 3" xfId="9492" xr:uid="{00000000-0005-0000-0000-000019240000}"/>
    <cellStyle name="Normal 4 2 4 3 2 3" xfId="9493" xr:uid="{00000000-0005-0000-0000-00001A240000}"/>
    <cellStyle name="Normal 4 2 4 3 2 3 2" xfId="9494" xr:uid="{00000000-0005-0000-0000-00001B240000}"/>
    <cellStyle name="Normal 4 2 4 3 2 4" xfId="9495" xr:uid="{00000000-0005-0000-0000-00001C240000}"/>
    <cellStyle name="Normal 4 2 4 3 2 5" xfId="9496" xr:uid="{00000000-0005-0000-0000-00001D240000}"/>
    <cellStyle name="Normal 4 2 4 3 3" xfId="9497" xr:uid="{00000000-0005-0000-0000-00001E240000}"/>
    <cellStyle name="Normal 4 2 4 3 3 2" xfId="9498" xr:uid="{00000000-0005-0000-0000-00001F240000}"/>
    <cellStyle name="Normal 4 2 4 3 3 3" xfId="9499" xr:uid="{00000000-0005-0000-0000-000020240000}"/>
    <cellStyle name="Normal 4 2 4 3 4" xfId="9500" xr:uid="{00000000-0005-0000-0000-000021240000}"/>
    <cellStyle name="Normal 4 2 4 3 4 2" xfId="9501" xr:uid="{00000000-0005-0000-0000-000022240000}"/>
    <cellStyle name="Normal 4 2 4 3 5" xfId="9502" xr:uid="{00000000-0005-0000-0000-000023240000}"/>
    <cellStyle name="Normal 4 2 4 3 6" xfId="9503" xr:uid="{00000000-0005-0000-0000-000024240000}"/>
    <cellStyle name="Normal 4 2 4 4" xfId="9504" xr:uid="{00000000-0005-0000-0000-000025240000}"/>
    <cellStyle name="Normal 4 2 4 4 2" xfId="9505" xr:uid="{00000000-0005-0000-0000-000026240000}"/>
    <cellStyle name="Normal 4 2 4 4 2 2" xfId="9506" xr:uid="{00000000-0005-0000-0000-000027240000}"/>
    <cellStyle name="Normal 4 2 4 4 2 2 2" xfId="9507" xr:uid="{00000000-0005-0000-0000-000028240000}"/>
    <cellStyle name="Normal 4 2 4 4 2 3" xfId="9508" xr:uid="{00000000-0005-0000-0000-000029240000}"/>
    <cellStyle name="Normal 4 2 4 4 2 4" xfId="9509" xr:uid="{00000000-0005-0000-0000-00002A240000}"/>
    <cellStyle name="Normal 4 2 4 4 2 5" xfId="9510" xr:uid="{00000000-0005-0000-0000-00002B240000}"/>
    <cellStyle name="Normal 4 2 4 4 3" xfId="9511" xr:uid="{00000000-0005-0000-0000-00002C240000}"/>
    <cellStyle name="Normal 4 2 4 4 3 2" xfId="9512" xr:uid="{00000000-0005-0000-0000-00002D240000}"/>
    <cellStyle name="Normal 4 2 4 4 4" xfId="9513" xr:uid="{00000000-0005-0000-0000-00002E240000}"/>
    <cellStyle name="Normal 4 2 4 4 5" xfId="9514" xr:uid="{00000000-0005-0000-0000-00002F240000}"/>
    <cellStyle name="Normal 4 2 4 4 6" xfId="9515" xr:uid="{00000000-0005-0000-0000-000030240000}"/>
    <cellStyle name="Normal 4 2 4 5" xfId="9516" xr:uid="{00000000-0005-0000-0000-000031240000}"/>
    <cellStyle name="Normal 4 2 4 5 2" xfId="9517" xr:uid="{00000000-0005-0000-0000-000032240000}"/>
    <cellStyle name="Normal 4 2 4 5 2 2" xfId="9518" xr:uid="{00000000-0005-0000-0000-000033240000}"/>
    <cellStyle name="Normal 4 2 4 5 3" xfId="9519" xr:uid="{00000000-0005-0000-0000-000034240000}"/>
    <cellStyle name="Normal 4 2 4 5 4" xfId="9520" xr:uid="{00000000-0005-0000-0000-000035240000}"/>
    <cellStyle name="Normal 4 2 4 5 5" xfId="9521" xr:uid="{00000000-0005-0000-0000-000036240000}"/>
    <cellStyle name="Normal 4 2 4 6" xfId="9522" xr:uid="{00000000-0005-0000-0000-000037240000}"/>
    <cellStyle name="Normal 4 2 4 6 2" xfId="9523" xr:uid="{00000000-0005-0000-0000-000038240000}"/>
    <cellStyle name="Normal 4 2 4 6 2 2" xfId="9524" xr:uid="{00000000-0005-0000-0000-000039240000}"/>
    <cellStyle name="Normal 4 2 4 6 3" xfId="9525" xr:uid="{00000000-0005-0000-0000-00003A240000}"/>
    <cellStyle name="Normal 4 2 4 6 4" xfId="9526" xr:uid="{00000000-0005-0000-0000-00003B240000}"/>
    <cellStyle name="Normal 4 2 4 6 5" xfId="9527" xr:uid="{00000000-0005-0000-0000-00003C240000}"/>
    <cellStyle name="Normal 4 2 4 7" xfId="9528" xr:uid="{00000000-0005-0000-0000-00003D240000}"/>
    <cellStyle name="Normal 4 2 4 7 2" xfId="9529" xr:uid="{00000000-0005-0000-0000-00003E240000}"/>
    <cellStyle name="Normal 4 2 4 8" xfId="9530" xr:uid="{00000000-0005-0000-0000-00003F240000}"/>
    <cellStyle name="Normal 4 2 4 9" xfId="9531" xr:uid="{00000000-0005-0000-0000-000040240000}"/>
    <cellStyle name="Normal 4 2 5" xfId="9532" xr:uid="{00000000-0005-0000-0000-000041240000}"/>
    <cellStyle name="Normal 4 2 5 2" xfId="9533" xr:uid="{00000000-0005-0000-0000-000042240000}"/>
    <cellStyle name="Normal 4 2 5 2 2" xfId="9534" xr:uid="{00000000-0005-0000-0000-000043240000}"/>
    <cellStyle name="Normal 4 2 5 2 2 2" xfId="9535" xr:uid="{00000000-0005-0000-0000-000044240000}"/>
    <cellStyle name="Normal 4 2 5 2 2 2 2" xfId="9536" xr:uid="{00000000-0005-0000-0000-000045240000}"/>
    <cellStyle name="Normal 4 2 5 2 2 2 3" xfId="9537" xr:uid="{00000000-0005-0000-0000-000046240000}"/>
    <cellStyle name="Normal 4 2 5 2 2 3" xfId="9538" xr:uid="{00000000-0005-0000-0000-000047240000}"/>
    <cellStyle name="Normal 4 2 5 2 2 3 2" xfId="9539" xr:uid="{00000000-0005-0000-0000-000048240000}"/>
    <cellStyle name="Normal 4 2 5 2 2 4" xfId="9540" xr:uid="{00000000-0005-0000-0000-000049240000}"/>
    <cellStyle name="Normal 4 2 5 2 2 5" xfId="9541" xr:uid="{00000000-0005-0000-0000-00004A240000}"/>
    <cellStyle name="Normal 4 2 5 2 3" xfId="9542" xr:uid="{00000000-0005-0000-0000-00004B240000}"/>
    <cellStyle name="Normal 4 2 5 2 3 2" xfId="9543" xr:uid="{00000000-0005-0000-0000-00004C240000}"/>
    <cellStyle name="Normal 4 2 5 2 3 3" xfId="9544" xr:uid="{00000000-0005-0000-0000-00004D240000}"/>
    <cellStyle name="Normal 4 2 5 2 4" xfId="9545" xr:uid="{00000000-0005-0000-0000-00004E240000}"/>
    <cellStyle name="Normal 4 2 5 2 4 2" xfId="9546" xr:uid="{00000000-0005-0000-0000-00004F240000}"/>
    <cellStyle name="Normal 4 2 5 2 5" xfId="9547" xr:uid="{00000000-0005-0000-0000-000050240000}"/>
    <cellStyle name="Normal 4 2 5 2 6" xfId="9548" xr:uid="{00000000-0005-0000-0000-000051240000}"/>
    <cellStyle name="Normal 4 2 5 3" xfId="9549" xr:uid="{00000000-0005-0000-0000-000052240000}"/>
    <cellStyle name="Normal 4 2 5 3 2" xfId="9550" xr:uid="{00000000-0005-0000-0000-000053240000}"/>
    <cellStyle name="Normal 4 2 5 3 2 2" xfId="9551" xr:uid="{00000000-0005-0000-0000-000054240000}"/>
    <cellStyle name="Normal 4 2 5 3 2 2 2" xfId="9552" xr:uid="{00000000-0005-0000-0000-000055240000}"/>
    <cellStyle name="Normal 4 2 5 3 2 3" xfId="9553" xr:uid="{00000000-0005-0000-0000-000056240000}"/>
    <cellStyle name="Normal 4 2 5 3 2 4" xfId="9554" xr:uid="{00000000-0005-0000-0000-000057240000}"/>
    <cellStyle name="Normal 4 2 5 3 2 5" xfId="9555" xr:uid="{00000000-0005-0000-0000-000058240000}"/>
    <cellStyle name="Normal 4 2 5 3 3" xfId="9556" xr:uid="{00000000-0005-0000-0000-000059240000}"/>
    <cellStyle name="Normal 4 2 5 3 3 2" xfId="9557" xr:uid="{00000000-0005-0000-0000-00005A240000}"/>
    <cellStyle name="Normal 4 2 5 3 4" xfId="9558" xr:uid="{00000000-0005-0000-0000-00005B240000}"/>
    <cellStyle name="Normal 4 2 5 3 5" xfId="9559" xr:uid="{00000000-0005-0000-0000-00005C240000}"/>
    <cellStyle name="Normal 4 2 5 3 6" xfId="9560" xr:uid="{00000000-0005-0000-0000-00005D240000}"/>
    <cellStyle name="Normal 4 2 5 4" xfId="9561" xr:uid="{00000000-0005-0000-0000-00005E240000}"/>
    <cellStyle name="Normal 4 2 5 4 2" xfId="9562" xr:uid="{00000000-0005-0000-0000-00005F240000}"/>
    <cellStyle name="Normal 4 2 5 4 2 2" xfId="9563" xr:uid="{00000000-0005-0000-0000-000060240000}"/>
    <cellStyle name="Normal 4 2 5 4 3" xfId="9564" xr:uid="{00000000-0005-0000-0000-000061240000}"/>
    <cellStyle name="Normal 4 2 5 4 4" xfId="9565" xr:uid="{00000000-0005-0000-0000-000062240000}"/>
    <cellStyle name="Normal 4 2 5 4 5" xfId="9566" xr:uid="{00000000-0005-0000-0000-000063240000}"/>
    <cellStyle name="Normal 4 2 5 5" xfId="9567" xr:uid="{00000000-0005-0000-0000-000064240000}"/>
    <cellStyle name="Normal 4 2 5 5 2" xfId="9568" xr:uid="{00000000-0005-0000-0000-000065240000}"/>
    <cellStyle name="Normal 4 2 5 5 2 2" xfId="9569" xr:uid="{00000000-0005-0000-0000-000066240000}"/>
    <cellStyle name="Normal 4 2 5 5 3" xfId="9570" xr:uid="{00000000-0005-0000-0000-000067240000}"/>
    <cellStyle name="Normal 4 2 5 5 4" xfId="9571" xr:uid="{00000000-0005-0000-0000-000068240000}"/>
    <cellStyle name="Normal 4 2 5 5 5" xfId="9572" xr:uid="{00000000-0005-0000-0000-000069240000}"/>
    <cellStyle name="Normal 4 2 5 6" xfId="9573" xr:uid="{00000000-0005-0000-0000-00006A240000}"/>
    <cellStyle name="Normal 4 2 5 6 2" xfId="9574" xr:uid="{00000000-0005-0000-0000-00006B240000}"/>
    <cellStyle name="Normal 4 2 5 7" xfId="9575" xr:uid="{00000000-0005-0000-0000-00006C240000}"/>
    <cellStyle name="Normal 4 2 5 8" xfId="9576" xr:uid="{00000000-0005-0000-0000-00006D240000}"/>
    <cellStyle name="Normal 4 2 5 9" xfId="9577" xr:uid="{00000000-0005-0000-0000-00006E240000}"/>
    <cellStyle name="Normal 4 2 6" xfId="9578" xr:uid="{00000000-0005-0000-0000-00006F240000}"/>
    <cellStyle name="Normal 4 2 6 2" xfId="9579" xr:uid="{00000000-0005-0000-0000-000070240000}"/>
    <cellStyle name="Normal 4 2 6 2 2" xfId="9580" xr:uid="{00000000-0005-0000-0000-000071240000}"/>
    <cellStyle name="Normal 4 2 6 2 2 2" xfId="9581" xr:uid="{00000000-0005-0000-0000-000072240000}"/>
    <cellStyle name="Normal 4 2 6 2 2 3" xfId="9582" xr:uid="{00000000-0005-0000-0000-000073240000}"/>
    <cellStyle name="Normal 4 2 6 2 3" xfId="9583" xr:uid="{00000000-0005-0000-0000-000074240000}"/>
    <cellStyle name="Normal 4 2 6 2 3 2" xfId="9584" xr:uid="{00000000-0005-0000-0000-000075240000}"/>
    <cellStyle name="Normal 4 2 6 2 4" xfId="9585" xr:uid="{00000000-0005-0000-0000-000076240000}"/>
    <cellStyle name="Normal 4 2 6 2 5" xfId="9586" xr:uid="{00000000-0005-0000-0000-000077240000}"/>
    <cellStyle name="Normal 4 2 6 3" xfId="9587" xr:uid="{00000000-0005-0000-0000-000078240000}"/>
    <cellStyle name="Normal 4 2 6 3 2" xfId="9588" xr:uid="{00000000-0005-0000-0000-000079240000}"/>
    <cellStyle name="Normal 4 2 6 3 3" xfId="9589" xr:uid="{00000000-0005-0000-0000-00007A240000}"/>
    <cellStyle name="Normal 4 2 6 4" xfId="9590" xr:uid="{00000000-0005-0000-0000-00007B240000}"/>
    <cellStyle name="Normal 4 2 6 4 2" xfId="9591" xr:uid="{00000000-0005-0000-0000-00007C240000}"/>
    <cellStyle name="Normal 4 2 6 5" xfId="9592" xr:uid="{00000000-0005-0000-0000-00007D240000}"/>
    <cellStyle name="Normal 4 2 6 6" xfId="9593" xr:uid="{00000000-0005-0000-0000-00007E240000}"/>
    <cellStyle name="Normal 4 2 7" xfId="9594" xr:uid="{00000000-0005-0000-0000-00007F240000}"/>
    <cellStyle name="Normal 4 2 7 2" xfId="9595" xr:uid="{00000000-0005-0000-0000-000080240000}"/>
    <cellStyle name="Normal 4 2 7 2 2" xfId="9596" xr:uid="{00000000-0005-0000-0000-000081240000}"/>
    <cellStyle name="Normal 4 2 7 2 2 2" xfId="9597" xr:uid="{00000000-0005-0000-0000-000082240000}"/>
    <cellStyle name="Normal 4 2 7 2 3" xfId="9598" xr:uid="{00000000-0005-0000-0000-000083240000}"/>
    <cellStyle name="Normal 4 2 7 2 4" xfId="9599" xr:uid="{00000000-0005-0000-0000-000084240000}"/>
    <cellStyle name="Normal 4 2 7 2 5" xfId="9600" xr:uid="{00000000-0005-0000-0000-000085240000}"/>
    <cellStyle name="Normal 4 2 7 3" xfId="9601" xr:uid="{00000000-0005-0000-0000-000086240000}"/>
    <cellStyle name="Normal 4 2 7 3 2" xfId="9602" xr:uid="{00000000-0005-0000-0000-000087240000}"/>
    <cellStyle name="Normal 4 2 7 4" xfId="9603" xr:uid="{00000000-0005-0000-0000-000088240000}"/>
    <cellStyle name="Normal 4 2 7 5" xfId="9604" xr:uid="{00000000-0005-0000-0000-000089240000}"/>
    <cellStyle name="Normal 4 2 7 6" xfId="9605" xr:uid="{00000000-0005-0000-0000-00008A240000}"/>
    <cellStyle name="Normal 4 2 8" xfId="9606" xr:uid="{00000000-0005-0000-0000-00008B240000}"/>
    <cellStyle name="Normal 4 2 8 2" xfId="9607" xr:uid="{00000000-0005-0000-0000-00008C240000}"/>
    <cellStyle name="Normal 4 2 8 2 2" xfId="9608" xr:uid="{00000000-0005-0000-0000-00008D240000}"/>
    <cellStyle name="Normal 4 2 8 3" xfId="9609" xr:uid="{00000000-0005-0000-0000-00008E240000}"/>
    <cellStyle name="Normal 4 2 8 4" xfId="9610" xr:uid="{00000000-0005-0000-0000-00008F240000}"/>
    <cellStyle name="Normal 4 2 8 5" xfId="9611" xr:uid="{00000000-0005-0000-0000-000090240000}"/>
    <cellStyle name="Normal 4 2 9" xfId="9612" xr:uid="{00000000-0005-0000-0000-000091240000}"/>
    <cellStyle name="Normal 4 2 9 2" xfId="9613" xr:uid="{00000000-0005-0000-0000-000092240000}"/>
    <cellStyle name="Normal 4 2 9 2 2" xfId="9614" xr:uid="{00000000-0005-0000-0000-000093240000}"/>
    <cellStyle name="Normal 4 2 9 3" xfId="9615" xr:uid="{00000000-0005-0000-0000-000094240000}"/>
    <cellStyle name="Normal 4 2 9 4" xfId="9616" xr:uid="{00000000-0005-0000-0000-000095240000}"/>
    <cellStyle name="Normal 4 2 9 5" xfId="9617" xr:uid="{00000000-0005-0000-0000-000096240000}"/>
    <cellStyle name="Normal 4 3" xfId="2103" xr:uid="{00000000-0005-0000-0000-000097240000}"/>
    <cellStyle name="Normal 4 3 2" xfId="9618" xr:uid="{00000000-0005-0000-0000-000098240000}"/>
    <cellStyle name="Normal 4 3 2 2" xfId="9619" xr:uid="{00000000-0005-0000-0000-000099240000}"/>
    <cellStyle name="Normal 4 3 2 2 2" xfId="9620" xr:uid="{00000000-0005-0000-0000-00009A240000}"/>
    <cellStyle name="Normal 4 3 2 2 2 2" xfId="9621" xr:uid="{00000000-0005-0000-0000-00009B240000}"/>
    <cellStyle name="Normal 4 3 2 2 3" xfId="9622" xr:uid="{00000000-0005-0000-0000-00009C240000}"/>
    <cellStyle name="Normal 4 3 2 3" xfId="9623" xr:uid="{00000000-0005-0000-0000-00009D240000}"/>
    <cellStyle name="Normal 4 3 2 3 2" xfId="9624" xr:uid="{00000000-0005-0000-0000-00009E240000}"/>
    <cellStyle name="Normal 4 3 2 4" xfId="9625" xr:uid="{00000000-0005-0000-0000-00009F240000}"/>
    <cellStyle name="Normal 4 3 2 5" xfId="9626" xr:uid="{00000000-0005-0000-0000-0000A0240000}"/>
    <cellStyle name="Normal 4 3 3" xfId="9627" xr:uid="{00000000-0005-0000-0000-0000A1240000}"/>
    <cellStyle name="Normal 4 3 3 2" xfId="9628" xr:uid="{00000000-0005-0000-0000-0000A2240000}"/>
    <cellStyle name="Normal 4 3 3 2 2" xfId="9629" xr:uid="{00000000-0005-0000-0000-0000A3240000}"/>
    <cellStyle name="Normal 4 3 3 3" xfId="9630" xr:uid="{00000000-0005-0000-0000-0000A4240000}"/>
    <cellStyle name="Normal 4 3 4" xfId="9631" xr:uid="{00000000-0005-0000-0000-0000A5240000}"/>
    <cellStyle name="Normal 4 3 4 2" xfId="9632" xr:uid="{00000000-0005-0000-0000-0000A6240000}"/>
    <cellStyle name="Normal 4 3 5" xfId="9633" xr:uid="{00000000-0005-0000-0000-0000A7240000}"/>
    <cellStyle name="Normal 4 3 6" xfId="9634" xr:uid="{00000000-0005-0000-0000-0000A8240000}"/>
    <cellStyle name="Normal 4 4" xfId="9635" xr:uid="{00000000-0005-0000-0000-0000A9240000}"/>
    <cellStyle name="Normal 4 4 2" xfId="9636" xr:uid="{00000000-0005-0000-0000-0000AA240000}"/>
    <cellStyle name="Normal 4 4 2 2" xfId="9637" xr:uid="{00000000-0005-0000-0000-0000AB240000}"/>
    <cellStyle name="Normal 4 4 2 2 2" xfId="9638" xr:uid="{00000000-0005-0000-0000-0000AC240000}"/>
    <cellStyle name="Normal 4 4 2 2 3" xfId="9639" xr:uid="{00000000-0005-0000-0000-0000AD240000}"/>
    <cellStyle name="Normal 4 4 2 3" xfId="9640" xr:uid="{00000000-0005-0000-0000-0000AE240000}"/>
    <cellStyle name="Normal 4 4 2 4" xfId="9641" xr:uid="{00000000-0005-0000-0000-0000AF240000}"/>
    <cellStyle name="Normal 4 4 3" xfId="9642" xr:uid="{00000000-0005-0000-0000-0000B0240000}"/>
    <cellStyle name="Normal 4 4 3 2" xfId="9643" xr:uid="{00000000-0005-0000-0000-0000B1240000}"/>
    <cellStyle name="Normal 4 4 3 3" xfId="9644" xr:uid="{00000000-0005-0000-0000-0000B2240000}"/>
    <cellStyle name="Normal 4 4 4" xfId="9645" xr:uid="{00000000-0005-0000-0000-0000B3240000}"/>
    <cellStyle name="Normal 4 4 5" xfId="9646" xr:uid="{00000000-0005-0000-0000-0000B4240000}"/>
    <cellStyle name="Normal 4 4 6" xfId="9647" xr:uid="{00000000-0005-0000-0000-0000B5240000}"/>
    <cellStyle name="Normal 4 4 7" xfId="9648" xr:uid="{00000000-0005-0000-0000-0000B6240000}"/>
    <cellStyle name="Normal 4 5" xfId="9649" xr:uid="{00000000-0005-0000-0000-0000B7240000}"/>
    <cellStyle name="Normal 4 5 2" xfId="9650" xr:uid="{00000000-0005-0000-0000-0000B8240000}"/>
    <cellStyle name="Normal 4 5 2 2" xfId="9651" xr:uid="{00000000-0005-0000-0000-0000B9240000}"/>
    <cellStyle name="Normal 4 5 2 3" xfId="9652" xr:uid="{00000000-0005-0000-0000-0000BA240000}"/>
    <cellStyle name="Normal 4 5 3" xfId="9653" xr:uid="{00000000-0005-0000-0000-0000BB240000}"/>
    <cellStyle name="Normal 4 5 4" xfId="9654" xr:uid="{00000000-0005-0000-0000-0000BC240000}"/>
    <cellStyle name="Normal 4 6" xfId="9655" xr:uid="{00000000-0005-0000-0000-0000BD240000}"/>
    <cellStyle name="Normal 4 6 2" xfId="9656" xr:uid="{00000000-0005-0000-0000-0000BE240000}"/>
    <cellStyle name="Normal 4 6 3" xfId="9657" xr:uid="{00000000-0005-0000-0000-0000BF240000}"/>
    <cellStyle name="Normal 4 7" xfId="9658" xr:uid="{00000000-0005-0000-0000-0000C0240000}"/>
    <cellStyle name="Normal 4 7 2" xfId="9659" xr:uid="{00000000-0005-0000-0000-0000C1240000}"/>
    <cellStyle name="Normal 4 8" xfId="9660" xr:uid="{00000000-0005-0000-0000-0000C2240000}"/>
    <cellStyle name="Normal 4 9" xfId="9661" xr:uid="{00000000-0005-0000-0000-0000C3240000}"/>
    <cellStyle name="Normal 4_Regenerated Revenues LGE Gas 10312009" xfId="9662" xr:uid="{00000000-0005-0000-0000-0000C4240000}"/>
    <cellStyle name="Normal 40" xfId="1847" xr:uid="{00000000-0005-0000-0000-0000C5240000}"/>
    <cellStyle name="Normal 40 2" xfId="9663" xr:uid="{00000000-0005-0000-0000-0000C6240000}"/>
    <cellStyle name="Normal 41" xfId="9664" xr:uid="{00000000-0005-0000-0000-0000C7240000}"/>
    <cellStyle name="Normal 41 2" xfId="9665" xr:uid="{00000000-0005-0000-0000-0000C8240000}"/>
    <cellStyle name="Normal 42" xfId="1848" xr:uid="{00000000-0005-0000-0000-0000C9240000}"/>
    <cellStyle name="Normal 42 2" xfId="9666" xr:uid="{00000000-0005-0000-0000-0000CA240000}"/>
    <cellStyle name="Normal 42 3" xfId="9667" xr:uid="{00000000-0005-0000-0000-0000CB240000}"/>
    <cellStyle name="Normal 42 4" xfId="9668" xr:uid="{00000000-0005-0000-0000-0000CC240000}"/>
    <cellStyle name="Normal 43" xfId="1849" xr:uid="{00000000-0005-0000-0000-0000CD240000}"/>
    <cellStyle name="Normal 43 2" xfId="9669" xr:uid="{00000000-0005-0000-0000-0000CE240000}"/>
    <cellStyle name="Normal 43 3" xfId="9670" xr:uid="{00000000-0005-0000-0000-0000CF240000}"/>
    <cellStyle name="Normal 44" xfId="9671" xr:uid="{00000000-0005-0000-0000-0000D0240000}"/>
    <cellStyle name="Normal 44 2" xfId="9672" xr:uid="{00000000-0005-0000-0000-0000D1240000}"/>
    <cellStyle name="Normal 44 3" xfId="9673" xr:uid="{00000000-0005-0000-0000-0000D2240000}"/>
    <cellStyle name="Normal 45" xfId="1850" xr:uid="{00000000-0005-0000-0000-0000D3240000}"/>
    <cellStyle name="Normal 45 2" xfId="9674" xr:uid="{00000000-0005-0000-0000-0000D4240000}"/>
    <cellStyle name="Normal 45 3" xfId="9675" xr:uid="{00000000-0005-0000-0000-0000D5240000}"/>
    <cellStyle name="Normal 46" xfId="1851" xr:uid="{00000000-0005-0000-0000-0000D6240000}"/>
    <cellStyle name="Normal 46 2" xfId="9676" xr:uid="{00000000-0005-0000-0000-0000D7240000}"/>
    <cellStyle name="Normal 46 3" xfId="9677" xr:uid="{00000000-0005-0000-0000-0000D8240000}"/>
    <cellStyle name="Normal 47" xfId="2113" xr:uid="{00000000-0005-0000-0000-0000D9240000}"/>
    <cellStyle name="Normal 47 2" xfId="9678" xr:uid="{00000000-0005-0000-0000-0000DA240000}"/>
    <cellStyle name="Normal 47 3" xfId="9679" xr:uid="{00000000-0005-0000-0000-0000DB240000}"/>
    <cellStyle name="Normal 48" xfId="1852" xr:uid="{00000000-0005-0000-0000-0000DC240000}"/>
    <cellStyle name="Normal 48 2" xfId="9680" xr:uid="{00000000-0005-0000-0000-0000DD240000}"/>
    <cellStyle name="Normal 48 3" xfId="9681" xr:uid="{00000000-0005-0000-0000-0000DE240000}"/>
    <cellStyle name="Normal 49" xfId="1853" xr:uid="{00000000-0005-0000-0000-0000DF240000}"/>
    <cellStyle name="Normal 49 2" xfId="9682" xr:uid="{00000000-0005-0000-0000-0000E0240000}"/>
    <cellStyle name="Normal 49 3" xfId="9683" xr:uid="{00000000-0005-0000-0000-0000E1240000}"/>
    <cellStyle name="Normal 5" xfId="1854" xr:uid="{00000000-0005-0000-0000-0000E2240000}"/>
    <cellStyle name="Normal 5 10" xfId="9684" xr:uid="{00000000-0005-0000-0000-0000E3240000}"/>
    <cellStyle name="Normal 5 10 2" xfId="9685" xr:uid="{00000000-0005-0000-0000-0000E4240000}"/>
    <cellStyle name="Normal 5 10 2 2" xfId="9686" xr:uid="{00000000-0005-0000-0000-0000E5240000}"/>
    <cellStyle name="Normal 5 10 2 2 2" xfId="9687" xr:uid="{00000000-0005-0000-0000-0000E6240000}"/>
    <cellStyle name="Normal 5 10 2 3" xfId="9688" xr:uid="{00000000-0005-0000-0000-0000E7240000}"/>
    <cellStyle name="Normal 5 10 3" xfId="9689" xr:uid="{00000000-0005-0000-0000-0000E8240000}"/>
    <cellStyle name="Normal 5 10 3 2" xfId="9690" xr:uid="{00000000-0005-0000-0000-0000E9240000}"/>
    <cellStyle name="Normal 5 10 4" xfId="9691" xr:uid="{00000000-0005-0000-0000-0000EA240000}"/>
    <cellStyle name="Normal 5 11" xfId="9692" xr:uid="{00000000-0005-0000-0000-0000EB240000}"/>
    <cellStyle name="Normal 5 11 2" xfId="9693" xr:uid="{00000000-0005-0000-0000-0000EC240000}"/>
    <cellStyle name="Normal 5 11 2 2" xfId="9694" xr:uid="{00000000-0005-0000-0000-0000ED240000}"/>
    <cellStyle name="Normal 5 11 3" xfId="9695" xr:uid="{00000000-0005-0000-0000-0000EE240000}"/>
    <cellStyle name="Normal 5 12" xfId="9696" xr:uid="{00000000-0005-0000-0000-0000EF240000}"/>
    <cellStyle name="Normal 5 12 2" xfId="9697" xr:uid="{00000000-0005-0000-0000-0000F0240000}"/>
    <cellStyle name="Normal 5 2" xfId="9698" xr:uid="{00000000-0005-0000-0000-0000F1240000}"/>
    <cellStyle name="Normal 5 2 10" xfId="9699" xr:uid="{00000000-0005-0000-0000-0000F2240000}"/>
    <cellStyle name="Normal 5 2 11" xfId="9700" xr:uid="{00000000-0005-0000-0000-0000F3240000}"/>
    <cellStyle name="Normal 5 2 2" xfId="9701" xr:uid="{00000000-0005-0000-0000-0000F4240000}"/>
    <cellStyle name="Normal 5 2 2 2" xfId="9702" xr:uid="{00000000-0005-0000-0000-0000F5240000}"/>
    <cellStyle name="Normal 5 2 2 2 2" xfId="9703" xr:uid="{00000000-0005-0000-0000-0000F6240000}"/>
    <cellStyle name="Normal 5 2 2 2 2 2" xfId="9704" xr:uid="{00000000-0005-0000-0000-0000F7240000}"/>
    <cellStyle name="Normal 5 2 2 2 2 2 2" xfId="9705" xr:uid="{00000000-0005-0000-0000-0000F8240000}"/>
    <cellStyle name="Normal 5 2 2 2 2 2 2 2" xfId="9706" xr:uid="{00000000-0005-0000-0000-0000F9240000}"/>
    <cellStyle name="Normal 5 2 2 2 2 2 2 2 2" xfId="9707" xr:uid="{00000000-0005-0000-0000-0000FA240000}"/>
    <cellStyle name="Normal 5 2 2 2 2 2 2 3" xfId="9708" xr:uid="{00000000-0005-0000-0000-0000FB240000}"/>
    <cellStyle name="Normal 5 2 2 2 2 2 3" xfId="9709" xr:uid="{00000000-0005-0000-0000-0000FC240000}"/>
    <cellStyle name="Normal 5 2 2 2 2 2 3 2" xfId="9710" xr:uid="{00000000-0005-0000-0000-0000FD240000}"/>
    <cellStyle name="Normal 5 2 2 2 2 2 4" xfId="9711" xr:uid="{00000000-0005-0000-0000-0000FE240000}"/>
    <cellStyle name="Normal 5 2 2 2 2 3" xfId="9712" xr:uid="{00000000-0005-0000-0000-0000FF240000}"/>
    <cellStyle name="Normal 5 2 2 2 2 3 2" xfId="9713" xr:uid="{00000000-0005-0000-0000-000000250000}"/>
    <cellStyle name="Normal 5 2 2 2 2 3 2 2" xfId="9714" xr:uid="{00000000-0005-0000-0000-000001250000}"/>
    <cellStyle name="Normal 5 2 2 2 2 3 3" xfId="9715" xr:uid="{00000000-0005-0000-0000-000002250000}"/>
    <cellStyle name="Normal 5 2 2 2 2 4" xfId="9716" xr:uid="{00000000-0005-0000-0000-000003250000}"/>
    <cellStyle name="Normal 5 2 2 2 2 4 2" xfId="9717" xr:uid="{00000000-0005-0000-0000-000004250000}"/>
    <cellStyle name="Normal 5 2 2 2 2 5" xfId="9718" xr:uid="{00000000-0005-0000-0000-000005250000}"/>
    <cellStyle name="Normal 5 2 2 2 2 6" xfId="9719" xr:uid="{00000000-0005-0000-0000-000006250000}"/>
    <cellStyle name="Normal 5 2 2 2 3" xfId="9720" xr:uid="{00000000-0005-0000-0000-000007250000}"/>
    <cellStyle name="Normal 5 2 2 2 3 2" xfId="9721" xr:uid="{00000000-0005-0000-0000-000008250000}"/>
    <cellStyle name="Normal 5 2 2 2 3 2 2" xfId="9722" xr:uid="{00000000-0005-0000-0000-000009250000}"/>
    <cellStyle name="Normal 5 2 2 2 3 2 2 2" xfId="9723" xr:uid="{00000000-0005-0000-0000-00000A250000}"/>
    <cellStyle name="Normal 5 2 2 2 3 2 3" xfId="9724" xr:uid="{00000000-0005-0000-0000-00000B250000}"/>
    <cellStyle name="Normal 5 2 2 2 3 3" xfId="9725" xr:uid="{00000000-0005-0000-0000-00000C250000}"/>
    <cellStyle name="Normal 5 2 2 2 3 3 2" xfId="9726" xr:uid="{00000000-0005-0000-0000-00000D250000}"/>
    <cellStyle name="Normal 5 2 2 2 3 4" xfId="9727" xr:uid="{00000000-0005-0000-0000-00000E250000}"/>
    <cellStyle name="Normal 5 2 2 2 4" xfId="9728" xr:uid="{00000000-0005-0000-0000-00000F250000}"/>
    <cellStyle name="Normal 5 2 2 2 4 2" xfId="9729" xr:uid="{00000000-0005-0000-0000-000010250000}"/>
    <cellStyle name="Normal 5 2 2 2 4 2 2" xfId="9730" xr:uid="{00000000-0005-0000-0000-000011250000}"/>
    <cellStyle name="Normal 5 2 2 2 4 3" xfId="9731" xr:uid="{00000000-0005-0000-0000-000012250000}"/>
    <cellStyle name="Normal 5 2 2 2 5" xfId="9732" xr:uid="{00000000-0005-0000-0000-000013250000}"/>
    <cellStyle name="Normal 5 2 2 2 5 2" xfId="9733" xr:uid="{00000000-0005-0000-0000-000014250000}"/>
    <cellStyle name="Normal 5 2 2 2 6" xfId="9734" xr:uid="{00000000-0005-0000-0000-000015250000}"/>
    <cellStyle name="Normal 5 2 2 2 7" xfId="9735" xr:uid="{00000000-0005-0000-0000-000016250000}"/>
    <cellStyle name="Normal 5 2 2 3" xfId="9736" xr:uid="{00000000-0005-0000-0000-000017250000}"/>
    <cellStyle name="Normal 5 2 2 3 2" xfId="9737" xr:uid="{00000000-0005-0000-0000-000018250000}"/>
    <cellStyle name="Normal 5 2 2 3 2 2" xfId="9738" xr:uid="{00000000-0005-0000-0000-000019250000}"/>
    <cellStyle name="Normal 5 2 2 3 2 2 2" xfId="9739" xr:uid="{00000000-0005-0000-0000-00001A250000}"/>
    <cellStyle name="Normal 5 2 2 3 2 2 2 2" xfId="9740" xr:uid="{00000000-0005-0000-0000-00001B250000}"/>
    <cellStyle name="Normal 5 2 2 3 2 2 3" xfId="9741" xr:uid="{00000000-0005-0000-0000-00001C250000}"/>
    <cellStyle name="Normal 5 2 2 3 2 3" xfId="9742" xr:uid="{00000000-0005-0000-0000-00001D250000}"/>
    <cellStyle name="Normal 5 2 2 3 2 3 2" xfId="9743" xr:uid="{00000000-0005-0000-0000-00001E250000}"/>
    <cellStyle name="Normal 5 2 2 3 2 4" xfId="9744" xr:uid="{00000000-0005-0000-0000-00001F250000}"/>
    <cellStyle name="Normal 5 2 2 3 3" xfId="9745" xr:uid="{00000000-0005-0000-0000-000020250000}"/>
    <cellStyle name="Normal 5 2 2 3 3 2" xfId="9746" xr:uid="{00000000-0005-0000-0000-000021250000}"/>
    <cellStyle name="Normal 5 2 2 3 3 2 2" xfId="9747" xr:uid="{00000000-0005-0000-0000-000022250000}"/>
    <cellStyle name="Normal 5 2 2 3 3 3" xfId="9748" xr:uid="{00000000-0005-0000-0000-000023250000}"/>
    <cellStyle name="Normal 5 2 2 3 4" xfId="9749" xr:uid="{00000000-0005-0000-0000-000024250000}"/>
    <cellStyle name="Normal 5 2 2 3 4 2" xfId="9750" xr:uid="{00000000-0005-0000-0000-000025250000}"/>
    <cellStyle name="Normal 5 2 2 3 5" xfId="9751" xr:uid="{00000000-0005-0000-0000-000026250000}"/>
    <cellStyle name="Normal 5 2 2 3 6" xfId="9752" xr:uid="{00000000-0005-0000-0000-000027250000}"/>
    <cellStyle name="Normal 5 2 2 4" xfId="9753" xr:uid="{00000000-0005-0000-0000-000028250000}"/>
    <cellStyle name="Normal 5 2 2 4 2" xfId="9754" xr:uid="{00000000-0005-0000-0000-000029250000}"/>
    <cellStyle name="Normal 5 2 2 4 2 2" xfId="9755" xr:uid="{00000000-0005-0000-0000-00002A250000}"/>
    <cellStyle name="Normal 5 2 2 4 2 2 2" xfId="9756" xr:uid="{00000000-0005-0000-0000-00002B250000}"/>
    <cellStyle name="Normal 5 2 2 4 2 2 2 2" xfId="9757" xr:uid="{00000000-0005-0000-0000-00002C250000}"/>
    <cellStyle name="Normal 5 2 2 4 2 2 3" xfId="9758" xr:uid="{00000000-0005-0000-0000-00002D250000}"/>
    <cellStyle name="Normal 5 2 2 4 2 3" xfId="9759" xr:uid="{00000000-0005-0000-0000-00002E250000}"/>
    <cellStyle name="Normal 5 2 2 4 2 3 2" xfId="9760" xr:uid="{00000000-0005-0000-0000-00002F250000}"/>
    <cellStyle name="Normal 5 2 2 4 2 4" xfId="9761" xr:uid="{00000000-0005-0000-0000-000030250000}"/>
    <cellStyle name="Normal 5 2 2 4 3" xfId="9762" xr:uid="{00000000-0005-0000-0000-000031250000}"/>
    <cellStyle name="Normal 5 2 2 4 3 2" xfId="9763" xr:uid="{00000000-0005-0000-0000-000032250000}"/>
    <cellStyle name="Normal 5 2 2 4 3 2 2" xfId="9764" xr:uid="{00000000-0005-0000-0000-000033250000}"/>
    <cellStyle name="Normal 5 2 2 4 3 3" xfId="9765" xr:uid="{00000000-0005-0000-0000-000034250000}"/>
    <cellStyle name="Normal 5 2 2 4 4" xfId="9766" xr:uid="{00000000-0005-0000-0000-000035250000}"/>
    <cellStyle name="Normal 5 2 2 4 4 2" xfId="9767" xr:uid="{00000000-0005-0000-0000-000036250000}"/>
    <cellStyle name="Normal 5 2 2 4 5" xfId="9768" xr:uid="{00000000-0005-0000-0000-000037250000}"/>
    <cellStyle name="Normal 5 2 2 5" xfId="9769" xr:uid="{00000000-0005-0000-0000-000038250000}"/>
    <cellStyle name="Normal 5 2 2 5 2" xfId="9770" xr:uid="{00000000-0005-0000-0000-000039250000}"/>
    <cellStyle name="Normal 5 2 2 5 2 2" xfId="9771" xr:uid="{00000000-0005-0000-0000-00003A250000}"/>
    <cellStyle name="Normal 5 2 2 5 2 2 2" xfId="9772" xr:uid="{00000000-0005-0000-0000-00003B250000}"/>
    <cellStyle name="Normal 5 2 2 5 2 3" xfId="9773" xr:uid="{00000000-0005-0000-0000-00003C250000}"/>
    <cellStyle name="Normal 5 2 2 5 3" xfId="9774" xr:uid="{00000000-0005-0000-0000-00003D250000}"/>
    <cellStyle name="Normal 5 2 2 5 3 2" xfId="9775" xr:uid="{00000000-0005-0000-0000-00003E250000}"/>
    <cellStyle name="Normal 5 2 2 5 4" xfId="9776" xr:uid="{00000000-0005-0000-0000-00003F250000}"/>
    <cellStyle name="Normal 5 2 2 6" xfId="9777" xr:uid="{00000000-0005-0000-0000-000040250000}"/>
    <cellStyle name="Normal 5 2 2 6 2" xfId="9778" xr:uid="{00000000-0005-0000-0000-000041250000}"/>
    <cellStyle name="Normal 5 2 2 6 2 2" xfId="9779" xr:uid="{00000000-0005-0000-0000-000042250000}"/>
    <cellStyle name="Normal 5 2 2 6 3" xfId="9780" xr:uid="{00000000-0005-0000-0000-000043250000}"/>
    <cellStyle name="Normal 5 2 2 7" xfId="9781" xr:uid="{00000000-0005-0000-0000-000044250000}"/>
    <cellStyle name="Normal 5 2 2 7 2" xfId="9782" xr:uid="{00000000-0005-0000-0000-000045250000}"/>
    <cellStyle name="Normal 5 2 2 8" xfId="9783" xr:uid="{00000000-0005-0000-0000-000046250000}"/>
    <cellStyle name="Normal 5 2 2 9" xfId="9784" xr:uid="{00000000-0005-0000-0000-000047250000}"/>
    <cellStyle name="Normal 5 2 3" xfId="9785" xr:uid="{00000000-0005-0000-0000-000048250000}"/>
    <cellStyle name="Normal 5 2 3 2" xfId="9786" xr:uid="{00000000-0005-0000-0000-000049250000}"/>
    <cellStyle name="Normal 5 2 3 2 2" xfId="9787" xr:uid="{00000000-0005-0000-0000-00004A250000}"/>
    <cellStyle name="Normal 5 2 3 2 2 2" xfId="9788" xr:uid="{00000000-0005-0000-0000-00004B250000}"/>
    <cellStyle name="Normal 5 2 3 2 2 2 2" xfId="9789" xr:uid="{00000000-0005-0000-0000-00004C250000}"/>
    <cellStyle name="Normal 5 2 3 2 2 2 2 2" xfId="9790" xr:uid="{00000000-0005-0000-0000-00004D250000}"/>
    <cellStyle name="Normal 5 2 3 2 2 2 3" xfId="9791" xr:uid="{00000000-0005-0000-0000-00004E250000}"/>
    <cellStyle name="Normal 5 2 3 2 2 3" xfId="9792" xr:uid="{00000000-0005-0000-0000-00004F250000}"/>
    <cellStyle name="Normal 5 2 3 2 2 3 2" xfId="9793" xr:uid="{00000000-0005-0000-0000-000050250000}"/>
    <cellStyle name="Normal 5 2 3 2 2 4" xfId="9794" xr:uid="{00000000-0005-0000-0000-000051250000}"/>
    <cellStyle name="Normal 5 2 3 2 3" xfId="9795" xr:uid="{00000000-0005-0000-0000-000052250000}"/>
    <cellStyle name="Normal 5 2 3 2 3 2" xfId="9796" xr:uid="{00000000-0005-0000-0000-000053250000}"/>
    <cellStyle name="Normal 5 2 3 2 3 2 2" xfId="9797" xr:uid="{00000000-0005-0000-0000-000054250000}"/>
    <cellStyle name="Normal 5 2 3 2 3 3" xfId="9798" xr:uid="{00000000-0005-0000-0000-000055250000}"/>
    <cellStyle name="Normal 5 2 3 2 4" xfId="9799" xr:uid="{00000000-0005-0000-0000-000056250000}"/>
    <cellStyle name="Normal 5 2 3 2 4 2" xfId="9800" xr:uid="{00000000-0005-0000-0000-000057250000}"/>
    <cellStyle name="Normal 5 2 3 2 5" xfId="9801" xr:uid="{00000000-0005-0000-0000-000058250000}"/>
    <cellStyle name="Normal 5 2 3 3" xfId="9802" xr:uid="{00000000-0005-0000-0000-000059250000}"/>
    <cellStyle name="Normal 5 2 3 3 2" xfId="9803" xr:uid="{00000000-0005-0000-0000-00005A250000}"/>
    <cellStyle name="Normal 5 2 3 3 2 2" xfId="9804" xr:uid="{00000000-0005-0000-0000-00005B250000}"/>
    <cellStyle name="Normal 5 2 3 3 2 2 2" xfId="9805" xr:uid="{00000000-0005-0000-0000-00005C250000}"/>
    <cellStyle name="Normal 5 2 3 3 2 3" xfId="9806" xr:uid="{00000000-0005-0000-0000-00005D250000}"/>
    <cellStyle name="Normal 5 2 3 3 3" xfId="9807" xr:uid="{00000000-0005-0000-0000-00005E250000}"/>
    <cellStyle name="Normal 5 2 3 3 3 2" xfId="9808" xr:uid="{00000000-0005-0000-0000-00005F250000}"/>
    <cellStyle name="Normal 5 2 3 3 4" xfId="9809" xr:uid="{00000000-0005-0000-0000-000060250000}"/>
    <cellStyle name="Normal 5 2 3 4" xfId="9810" xr:uid="{00000000-0005-0000-0000-000061250000}"/>
    <cellStyle name="Normal 5 2 3 4 2" xfId="9811" xr:uid="{00000000-0005-0000-0000-000062250000}"/>
    <cellStyle name="Normal 5 2 3 4 2 2" xfId="9812" xr:uid="{00000000-0005-0000-0000-000063250000}"/>
    <cellStyle name="Normal 5 2 3 4 3" xfId="9813" xr:uid="{00000000-0005-0000-0000-000064250000}"/>
    <cellStyle name="Normal 5 2 3 5" xfId="9814" xr:uid="{00000000-0005-0000-0000-000065250000}"/>
    <cellStyle name="Normal 5 2 3 5 2" xfId="9815" xr:uid="{00000000-0005-0000-0000-000066250000}"/>
    <cellStyle name="Normal 5 2 3 6" xfId="9816" xr:uid="{00000000-0005-0000-0000-000067250000}"/>
    <cellStyle name="Normal 5 2 3 7" xfId="9817" xr:uid="{00000000-0005-0000-0000-000068250000}"/>
    <cellStyle name="Normal 5 2 4" xfId="9818" xr:uid="{00000000-0005-0000-0000-000069250000}"/>
    <cellStyle name="Normal 5 2 4 2" xfId="9819" xr:uid="{00000000-0005-0000-0000-00006A250000}"/>
    <cellStyle name="Normal 5 2 4 2 2" xfId="9820" xr:uid="{00000000-0005-0000-0000-00006B250000}"/>
    <cellStyle name="Normal 5 2 4 2 2 2" xfId="9821" xr:uid="{00000000-0005-0000-0000-00006C250000}"/>
    <cellStyle name="Normal 5 2 4 2 2 2 2" xfId="9822" xr:uid="{00000000-0005-0000-0000-00006D250000}"/>
    <cellStyle name="Normal 5 2 4 2 2 3" xfId="9823" xr:uid="{00000000-0005-0000-0000-00006E250000}"/>
    <cellStyle name="Normal 5 2 4 2 3" xfId="9824" xr:uid="{00000000-0005-0000-0000-00006F250000}"/>
    <cellStyle name="Normal 5 2 4 2 3 2" xfId="9825" xr:uid="{00000000-0005-0000-0000-000070250000}"/>
    <cellStyle name="Normal 5 2 4 2 4" xfId="9826" xr:uid="{00000000-0005-0000-0000-000071250000}"/>
    <cellStyle name="Normal 5 2 4 2 5" xfId="9827" xr:uid="{00000000-0005-0000-0000-000072250000}"/>
    <cellStyle name="Normal 5 2 4 3" xfId="9828" xr:uid="{00000000-0005-0000-0000-000073250000}"/>
    <cellStyle name="Normal 5 2 4 3 2" xfId="9829" xr:uid="{00000000-0005-0000-0000-000074250000}"/>
    <cellStyle name="Normal 5 2 4 3 2 2" xfId="9830" xr:uid="{00000000-0005-0000-0000-000075250000}"/>
    <cellStyle name="Normal 5 2 4 3 3" xfId="9831" xr:uid="{00000000-0005-0000-0000-000076250000}"/>
    <cellStyle name="Normal 5 2 4 4" xfId="9832" xr:uid="{00000000-0005-0000-0000-000077250000}"/>
    <cellStyle name="Normal 5 2 4 4 2" xfId="9833" xr:uid="{00000000-0005-0000-0000-000078250000}"/>
    <cellStyle name="Normal 5 2 4 5" xfId="9834" xr:uid="{00000000-0005-0000-0000-000079250000}"/>
    <cellStyle name="Normal 5 2 4 6" xfId="9835" xr:uid="{00000000-0005-0000-0000-00007A250000}"/>
    <cellStyle name="Normal 5 2 5" xfId="9836" xr:uid="{00000000-0005-0000-0000-00007B250000}"/>
    <cellStyle name="Normal 5 2 5 2" xfId="9837" xr:uid="{00000000-0005-0000-0000-00007C250000}"/>
    <cellStyle name="Normal 5 2 5 2 2" xfId="9838" xr:uid="{00000000-0005-0000-0000-00007D250000}"/>
    <cellStyle name="Normal 5 2 5 2 2 2" xfId="9839" xr:uid="{00000000-0005-0000-0000-00007E250000}"/>
    <cellStyle name="Normal 5 2 5 2 2 2 2" xfId="9840" xr:uid="{00000000-0005-0000-0000-00007F250000}"/>
    <cellStyle name="Normal 5 2 5 2 2 3" xfId="9841" xr:uid="{00000000-0005-0000-0000-000080250000}"/>
    <cellStyle name="Normal 5 2 5 2 3" xfId="9842" xr:uid="{00000000-0005-0000-0000-000081250000}"/>
    <cellStyle name="Normal 5 2 5 2 3 2" xfId="9843" xr:uid="{00000000-0005-0000-0000-000082250000}"/>
    <cellStyle name="Normal 5 2 5 2 4" xfId="9844" xr:uid="{00000000-0005-0000-0000-000083250000}"/>
    <cellStyle name="Normal 5 2 5 3" xfId="9845" xr:uid="{00000000-0005-0000-0000-000084250000}"/>
    <cellStyle name="Normal 5 2 5 3 2" xfId="9846" xr:uid="{00000000-0005-0000-0000-000085250000}"/>
    <cellStyle name="Normal 5 2 5 3 2 2" xfId="9847" xr:uid="{00000000-0005-0000-0000-000086250000}"/>
    <cellStyle name="Normal 5 2 5 3 3" xfId="9848" xr:uid="{00000000-0005-0000-0000-000087250000}"/>
    <cellStyle name="Normal 5 2 5 4" xfId="9849" xr:uid="{00000000-0005-0000-0000-000088250000}"/>
    <cellStyle name="Normal 5 2 5 4 2" xfId="9850" xr:uid="{00000000-0005-0000-0000-000089250000}"/>
    <cellStyle name="Normal 5 2 5 5" xfId="9851" xr:uid="{00000000-0005-0000-0000-00008A250000}"/>
    <cellStyle name="Normal 5 2 5 6" xfId="9852" xr:uid="{00000000-0005-0000-0000-00008B250000}"/>
    <cellStyle name="Normal 5 2 6" xfId="9853" xr:uid="{00000000-0005-0000-0000-00008C250000}"/>
    <cellStyle name="Normal 5 2 6 2" xfId="9854" xr:uid="{00000000-0005-0000-0000-00008D250000}"/>
    <cellStyle name="Normal 5 2 6 2 2" xfId="9855" xr:uid="{00000000-0005-0000-0000-00008E250000}"/>
    <cellStyle name="Normal 5 2 6 2 2 2" xfId="9856" xr:uid="{00000000-0005-0000-0000-00008F250000}"/>
    <cellStyle name="Normal 5 2 6 2 3" xfId="9857" xr:uid="{00000000-0005-0000-0000-000090250000}"/>
    <cellStyle name="Normal 5 2 6 3" xfId="9858" xr:uid="{00000000-0005-0000-0000-000091250000}"/>
    <cellStyle name="Normal 5 2 6 3 2" xfId="9859" xr:uid="{00000000-0005-0000-0000-000092250000}"/>
    <cellStyle name="Normal 5 2 6 4" xfId="9860" xr:uid="{00000000-0005-0000-0000-000093250000}"/>
    <cellStyle name="Normal 5 2 7" xfId="9861" xr:uid="{00000000-0005-0000-0000-000094250000}"/>
    <cellStyle name="Normal 5 2 7 2" xfId="9862" xr:uid="{00000000-0005-0000-0000-000095250000}"/>
    <cellStyle name="Normal 5 2 7 2 2" xfId="9863" xr:uid="{00000000-0005-0000-0000-000096250000}"/>
    <cellStyle name="Normal 5 2 7 3" xfId="9864" xr:uid="{00000000-0005-0000-0000-000097250000}"/>
    <cellStyle name="Normal 5 2 8" xfId="9865" xr:uid="{00000000-0005-0000-0000-000098250000}"/>
    <cellStyle name="Normal 5 2 8 2" xfId="9866" xr:uid="{00000000-0005-0000-0000-000099250000}"/>
    <cellStyle name="Normal 5 2 9" xfId="9867" xr:uid="{00000000-0005-0000-0000-00009A250000}"/>
    <cellStyle name="Normal 5 3" xfId="9868" xr:uid="{00000000-0005-0000-0000-00009B250000}"/>
    <cellStyle name="Normal 5 3 10" xfId="9869" xr:uid="{00000000-0005-0000-0000-00009C250000}"/>
    <cellStyle name="Normal 5 3 11" xfId="9870" xr:uid="{00000000-0005-0000-0000-00009D250000}"/>
    <cellStyle name="Normal 5 3 2" xfId="9871" xr:uid="{00000000-0005-0000-0000-00009E250000}"/>
    <cellStyle name="Normal 5 3 2 2" xfId="9872" xr:uid="{00000000-0005-0000-0000-00009F250000}"/>
    <cellStyle name="Normal 5 3 2 2 2" xfId="9873" xr:uid="{00000000-0005-0000-0000-0000A0250000}"/>
    <cellStyle name="Normal 5 3 2 2 2 2" xfId="9874" xr:uid="{00000000-0005-0000-0000-0000A1250000}"/>
    <cellStyle name="Normal 5 3 2 2 2 2 2" xfId="9875" xr:uid="{00000000-0005-0000-0000-0000A2250000}"/>
    <cellStyle name="Normal 5 3 2 2 2 2 2 2" xfId="9876" xr:uid="{00000000-0005-0000-0000-0000A3250000}"/>
    <cellStyle name="Normal 5 3 2 2 2 2 2 2 2" xfId="9877" xr:uid="{00000000-0005-0000-0000-0000A4250000}"/>
    <cellStyle name="Normal 5 3 2 2 2 2 2 3" xfId="9878" xr:uid="{00000000-0005-0000-0000-0000A5250000}"/>
    <cellStyle name="Normal 5 3 2 2 2 2 3" xfId="9879" xr:uid="{00000000-0005-0000-0000-0000A6250000}"/>
    <cellStyle name="Normal 5 3 2 2 2 2 3 2" xfId="9880" xr:uid="{00000000-0005-0000-0000-0000A7250000}"/>
    <cellStyle name="Normal 5 3 2 2 2 2 4" xfId="9881" xr:uid="{00000000-0005-0000-0000-0000A8250000}"/>
    <cellStyle name="Normal 5 3 2 2 2 3" xfId="9882" xr:uid="{00000000-0005-0000-0000-0000A9250000}"/>
    <cellStyle name="Normal 5 3 2 2 2 3 2" xfId="9883" xr:uid="{00000000-0005-0000-0000-0000AA250000}"/>
    <cellStyle name="Normal 5 3 2 2 2 3 2 2" xfId="9884" xr:uid="{00000000-0005-0000-0000-0000AB250000}"/>
    <cellStyle name="Normal 5 3 2 2 2 3 3" xfId="9885" xr:uid="{00000000-0005-0000-0000-0000AC250000}"/>
    <cellStyle name="Normal 5 3 2 2 2 4" xfId="9886" xr:uid="{00000000-0005-0000-0000-0000AD250000}"/>
    <cellStyle name="Normal 5 3 2 2 2 4 2" xfId="9887" xr:uid="{00000000-0005-0000-0000-0000AE250000}"/>
    <cellStyle name="Normal 5 3 2 2 2 5" xfId="9888" xr:uid="{00000000-0005-0000-0000-0000AF250000}"/>
    <cellStyle name="Normal 5 3 2 2 3" xfId="9889" xr:uid="{00000000-0005-0000-0000-0000B0250000}"/>
    <cellStyle name="Normal 5 3 2 2 3 2" xfId="9890" xr:uid="{00000000-0005-0000-0000-0000B1250000}"/>
    <cellStyle name="Normal 5 3 2 2 3 2 2" xfId="9891" xr:uid="{00000000-0005-0000-0000-0000B2250000}"/>
    <cellStyle name="Normal 5 3 2 2 3 2 2 2" xfId="9892" xr:uid="{00000000-0005-0000-0000-0000B3250000}"/>
    <cellStyle name="Normal 5 3 2 2 3 2 3" xfId="9893" xr:uid="{00000000-0005-0000-0000-0000B4250000}"/>
    <cellStyle name="Normal 5 3 2 2 3 3" xfId="9894" xr:uid="{00000000-0005-0000-0000-0000B5250000}"/>
    <cellStyle name="Normal 5 3 2 2 3 3 2" xfId="9895" xr:uid="{00000000-0005-0000-0000-0000B6250000}"/>
    <cellStyle name="Normal 5 3 2 2 3 4" xfId="9896" xr:uid="{00000000-0005-0000-0000-0000B7250000}"/>
    <cellStyle name="Normal 5 3 2 2 4" xfId="9897" xr:uid="{00000000-0005-0000-0000-0000B8250000}"/>
    <cellStyle name="Normal 5 3 2 2 4 2" xfId="9898" xr:uid="{00000000-0005-0000-0000-0000B9250000}"/>
    <cellStyle name="Normal 5 3 2 2 4 2 2" xfId="9899" xr:uid="{00000000-0005-0000-0000-0000BA250000}"/>
    <cellStyle name="Normal 5 3 2 2 4 3" xfId="9900" xr:uid="{00000000-0005-0000-0000-0000BB250000}"/>
    <cellStyle name="Normal 5 3 2 2 5" xfId="9901" xr:uid="{00000000-0005-0000-0000-0000BC250000}"/>
    <cellStyle name="Normal 5 3 2 2 5 2" xfId="9902" xr:uid="{00000000-0005-0000-0000-0000BD250000}"/>
    <cellStyle name="Normal 5 3 2 2 6" xfId="9903" xr:uid="{00000000-0005-0000-0000-0000BE250000}"/>
    <cellStyle name="Normal 5 3 2 3" xfId="9904" xr:uid="{00000000-0005-0000-0000-0000BF250000}"/>
    <cellStyle name="Normal 5 3 2 3 2" xfId="9905" xr:uid="{00000000-0005-0000-0000-0000C0250000}"/>
    <cellStyle name="Normal 5 3 2 3 2 2" xfId="9906" xr:uid="{00000000-0005-0000-0000-0000C1250000}"/>
    <cellStyle name="Normal 5 3 2 3 2 2 2" xfId="9907" xr:uid="{00000000-0005-0000-0000-0000C2250000}"/>
    <cellStyle name="Normal 5 3 2 3 2 2 2 2" xfId="9908" xr:uid="{00000000-0005-0000-0000-0000C3250000}"/>
    <cellStyle name="Normal 5 3 2 3 2 2 3" xfId="9909" xr:uid="{00000000-0005-0000-0000-0000C4250000}"/>
    <cellStyle name="Normal 5 3 2 3 2 3" xfId="9910" xr:uid="{00000000-0005-0000-0000-0000C5250000}"/>
    <cellStyle name="Normal 5 3 2 3 2 3 2" xfId="9911" xr:uid="{00000000-0005-0000-0000-0000C6250000}"/>
    <cellStyle name="Normal 5 3 2 3 2 4" xfId="9912" xr:uid="{00000000-0005-0000-0000-0000C7250000}"/>
    <cellStyle name="Normal 5 3 2 3 3" xfId="9913" xr:uid="{00000000-0005-0000-0000-0000C8250000}"/>
    <cellStyle name="Normal 5 3 2 3 3 2" xfId="9914" xr:uid="{00000000-0005-0000-0000-0000C9250000}"/>
    <cellStyle name="Normal 5 3 2 3 3 2 2" xfId="9915" xr:uid="{00000000-0005-0000-0000-0000CA250000}"/>
    <cellStyle name="Normal 5 3 2 3 3 3" xfId="9916" xr:uid="{00000000-0005-0000-0000-0000CB250000}"/>
    <cellStyle name="Normal 5 3 2 3 4" xfId="9917" xr:uid="{00000000-0005-0000-0000-0000CC250000}"/>
    <cellStyle name="Normal 5 3 2 3 4 2" xfId="9918" xr:uid="{00000000-0005-0000-0000-0000CD250000}"/>
    <cellStyle name="Normal 5 3 2 3 5" xfId="9919" xr:uid="{00000000-0005-0000-0000-0000CE250000}"/>
    <cellStyle name="Normal 5 3 2 4" xfId="9920" xr:uid="{00000000-0005-0000-0000-0000CF250000}"/>
    <cellStyle name="Normal 5 3 2 4 2" xfId="9921" xr:uid="{00000000-0005-0000-0000-0000D0250000}"/>
    <cellStyle name="Normal 5 3 2 4 2 2" xfId="9922" xr:uid="{00000000-0005-0000-0000-0000D1250000}"/>
    <cellStyle name="Normal 5 3 2 4 2 2 2" xfId="9923" xr:uid="{00000000-0005-0000-0000-0000D2250000}"/>
    <cellStyle name="Normal 5 3 2 4 2 2 2 2" xfId="9924" xr:uid="{00000000-0005-0000-0000-0000D3250000}"/>
    <cellStyle name="Normal 5 3 2 4 2 2 3" xfId="9925" xr:uid="{00000000-0005-0000-0000-0000D4250000}"/>
    <cellStyle name="Normal 5 3 2 4 2 3" xfId="9926" xr:uid="{00000000-0005-0000-0000-0000D5250000}"/>
    <cellStyle name="Normal 5 3 2 4 2 3 2" xfId="9927" xr:uid="{00000000-0005-0000-0000-0000D6250000}"/>
    <cellStyle name="Normal 5 3 2 4 2 4" xfId="9928" xr:uid="{00000000-0005-0000-0000-0000D7250000}"/>
    <cellStyle name="Normal 5 3 2 4 3" xfId="9929" xr:uid="{00000000-0005-0000-0000-0000D8250000}"/>
    <cellStyle name="Normal 5 3 2 4 3 2" xfId="9930" xr:uid="{00000000-0005-0000-0000-0000D9250000}"/>
    <cellStyle name="Normal 5 3 2 4 3 2 2" xfId="9931" xr:uid="{00000000-0005-0000-0000-0000DA250000}"/>
    <cellStyle name="Normal 5 3 2 4 3 3" xfId="9932" xr:uid="{00000000-0005-0000-0000-0000DB250000}"/>
    <cellStyle name="Normal 5 3 2 4 4" xfId="9933" xr:uid="{00000000-0005-0000-0000-0000DC250000}"/>
    <cellStyle name="Normal 5 3 2 4 4 2" xfId="9934" xr:uid="{00000000-0005-0000-0000-0000DD250000}"/>
    <cellStyle name="Normal 5 3 2 4 5" xfId="9935" xr:uid="{00000000-0005-0000-0000-0000DE250000}"/>
    <cellStyle name="Normal 5 3 2 5" xfId="9936" xr:uid="{00000000-0005-0000-0000-0000DF250000}"/>
    <cellStyle name="Normal 5 3 2 5 2" xfId="9937" xr:uid="{00000000-0005-0000-0000-0000E0250000}"/>
    <cellStyle name="Normal 5 3 2 5 2 2" xfId="9938" xr:uid="{00000000-0005-0000-0000-0000E1250000}"/>
    <cellStyle name="Normal 5 3 2 5 2 2 2" xfId="9939" xr:uid="{00000000-0005-0000-0000-0000E2250000}"/>
    <cellStyle name="Normal 5 3 2 5 2 3" xfId="9940" xr:uid="{00000000-0005-0000-0000-0000E3250000}"/>
    <cellStyle name="Normal 5 3 2 5 3" xfId="9941" xr:uid="{00000000-0005-0000-0000-0000E4250000}"/>
    <cellStyle name="Normal 5 3 2 5 3 2" xfId="9942" xr:uid="{00000000-0005-0000-0000-0000E5250000}"/>
    <cellStyle name="Normal 5 3 2 5 4" xfId="9943" xr:uid="{00000000-0005-0000-0000-0000E6250000}"/>
    <cellStyle name="Normal 5 3 2 6" xfId="9944" xr:uid="{00000000-0005-0000-0000-0000E7250000}"/>
    <cellStyle name="Normal 5 3 2 6 2" xfId="9945" xr:uid="{00000000-0005-0000-0000-0000E8250000}"/>
    <cellStyle name="Normal 5 3 2 6 2 2" xfId="9946" xr:uid="{00000000-0005-0000-0000-0000E9250000}"/>
    <cellStyle name="Normal 5 3 2 6 3" xfId="9947" xr:uid="{00000000-0005-0000-0000-0000EA250000}"/>
    <cellStyle name="Normal 5 3 2 7" xfId="9948" xr:uid="{00000000-0005-0000-0000-0000EB250000}"/>
    <cellStyle name="Normal 5 3 2 7 2" xfId="9949" xr:uid="{00000000-0005-0000-0000-0000EC250000}"/>
    <cellStyle name="Normal 5 3 2 8" xfId="9950" xr:uid="{00000000-0005-0000-0000-0000ED250000}"/>
    <cellStyle name="Normal 5 3 3" xfId="9951" xr:uid="{00000000-0005-0000-0000-0000EE250000}"/>
    <cellStyle name="Normal 5 3 3 2" xfId="9952" xr:uid="{00000000-0005-0000-0000-0000EF250000}"/>
    <cellStyle name="Normal 5 3 3 2 2" xfId="9953" xr:uid="{00000000-0005-0000-0000-0000F0250000}"/>
    <cellStyle name="Normal 5 3 3 2 2 2" xfId="9954" xr:uid="{00000000-0005-0000-0000-0000F1250000}"/>
    <cellStyle name="Normal 5 3 3 2 2 2 2" xfId="9955" xr:uid="{00000000-0005-0000-0000-0000F2250000}"/>
    <cellStyle name="Normal 5 3 3 2 2 2 2 2" xfId="9956" xr:uid="{00000000-0005-0000-0000-0000F3250000}"/>
    <cellStyle name="Normal 5 3 3 2 2 2 3" xfId="9957" xr:uid="{00000000-0005-0000-0000-0000F4250000}"/>
    <cellStyle name="Normal 5 3 3 2 2 3" xfId="9958" xr:uid="{00000000-0005-0000-0000-0000F5250000}"/>
    <cellStyle name="Normal 5 3 3 2 2 3 2" xfId="9959" xr:uid="{00000000-0005-0000-0000-0000F6250000}"/>
    <cellStyle name="Normal 5 3 3 2 2 4" xfId="9960" xr:uid="{00000000-0005-0000-0000-0000F7250000}"/>
    <cellStyle name="Normal 5 3 3 2 3" xfId="9961" xr:uid="{00000000-0005-0000-0000-0000F8250000}"/>
    <cellStyle name="Normal 5 3 3 2 3 2" xfId="9962" xr:uid="{00000000-0005-0000-0000-0000F9250000}"/>
    <cellStyle name="Normal 5 3 3 2 3 2 2" xfId="9963" xr:uid="{00000000-0005-0000-0000-0000FA250000}"/>
    <cellStyle name="Normal 5 3 3 2 3 3" xfId="9964" xr:uid="{00000000-0005-0000-0000-0000FB250000}"/>
    <cellStyle name="Normal 5 3 3 2 4" xfId="9965" xr:uid="{00000000-0005-0000-0000-0000FC250000}"/>
    <cellStyle name="Normal 5 3 3 2 4 2" xfId="9966" xr:uid="{00000000-0005-0000-0000-0000FD250000}"/>
    <cellStyle name="Normal 5 3 3 2 5" xfId="9967" xr:uid="{00000000-0005-0000-0000-0000FE250000}"/>
    <cellStyle name="Normal 5 3 3 3" xfId="9968" xr:uid="{00000000-0005-0000-0000-0000FF250000}"/>
    <cellStyle name="Normal 5 3 3 3 2" xfId="9969" xr:uid="{00000000-0005-0000-0000-000000260000}"/>
    <cellStyle name="Normal 5 3 3 3 2 2" xfId="9970" xr:uid="{00000000-0005-0000-0000-000001260000}"/>
    <cellStyle name="Normal 5 3 3 3 2 2 2" xfId="9971" xr:uid="{00000000-0005-0000-0000-000002260000}"/>
    <cellStyle name="Normal 5 3 3 3 2 3" xfId="9972" xr:uid="{00000000-0005-0000-0000-000003260000}"/>
    <cellStyle name="Normal 5 3 3 3 3" xfId="9973" xr:uid="{00000000-0005-0000-0000-000004260000}"/>
    <cellStyle name="Normal 5 3 3 3 3 2" xfId="9974" xr:uid="{00000000-0005-0000-0000-000005260000}"/>
    <cellStyle name="Normal 5 3 3 3 4" xfId="9975" xr:uid="{00000000-0005-0000-0000-000006260000}"/>
    <cellStyle name="Normal 5 3 3 4" xfId="9976" xr:uid="{00000000-0005-0000-0000-000007260000}"/>
    <cellStyle name="Normal 5 3 3 4 2" xfId="9977" xr:uid="{00000000-0005-0000-0000-000008260000}"/>
    <cellStyle name="Normal 5 3 3 4 2 2" xfId="9978" xr:uid="{00000000-0005-0000-0000-000009260000}"/>
    <cellStyle name="Normal 5 3 3 4 3" xfId="9979" xr:uid="{00000000-0005-0000-0000-00000A260000}"/>
    <cellStyle name="Normal 5 3 3 5" xfId="9980" xr:uid="{00000000-0005-0000-0000-00000B260000}"/>
    <cellStyle name="Normal 5 3 3 5 2" xfId="9981" xr:uid="{00000000-0005-0000-0000-00000C260000}"/>
    <cellStyle name="Normal 5 3 3 6" xfId="9982" xr:uid="{00000000-0005-0000-0000-00000D260000}"/>
    <cellStyle name="Normal 5 3 4" xfId="9983" xr:uid="{00000000-0005-0000-0000-00000E260000}"/>
    <cellStyle name="Normal 5 3 4 2" xfId="9984" xr:uid="{00000000-0005-0000-0000-00000F260000}"/>
    <cellStyle name="Normal 5 3 4 2 2" xfId="9985" xr:uid="{00000000-0005-0000-0000-000010260000}"/>
    <cellStyle name="Normal 5 3 4 2 2 2" xfId="9986" xr:uid="{00000000-0005-0000-0000-000011260000}"/>
    <cellStyle name="Normal 5 3 4 2 2 2 2" xfId="9987" xr:uid="{00000000-0005-0000-0000-000012260000}"/>
    <cellStyle name="Normal 5 3 4 2 2 3" xfId="9988" xr:uid="{00000000-0005-0000-0000-000013260000}"/>
    <cellStyle name="Normal 5 3 4 2 3" xfId="9989" xr:uid="{00000000-0005-0000-0000-000014260000}"/>
    <cellStyle name="Normal 5 3 4 2 3 2" xfId="9990" xr:uid="{00000000-0005-0000-0000-000015260000}"/>
    <cellStyle name="Normal 5 3 4 2 4" xfId="9991" xr:uid="{00000000-0005-0000-0000-000016260000}"/>
    <cellStyle name="Normal 5 3 4 3" xfId="9992" xr:uid="{00000000-0005-0000-0000-000017260000}"/>
    <cellStyle name="Normal 5 3 4 3 2" xfId="9993" xr:uid="{00000000-0005-0000-0000-000018260000}"/>
    <cellStyle name="Normal 5 3 4 3 2 2" xfId="9994" xr:uid="{00000000-0005-0000-0000-000019260000}"/>
    <cellStyle name="Normal 5 3 4 3 3" xfId="9995" xr:uid="{00000000-0005-0000-0000-00001A260000}"/>
    <cellStyle name="Normal 5 3 4 4" xfId="9996" xr:uid="{00000000-0005-0000-0000-00001B260000}"/>
    <cellStyle name="Normal 5 3 4 4 2" xfId="9997" xr:uid="{00000000-0005-0000-0000-00001C260000}"/>
    <cellStyle name="Normal 5 3 4 5" xfId="9998" xr:uid="{00000000-0005-0000-0000-00001D260000}"/>
    <cellStyle name="Normal 5 3 5" xfId="9999" xr:uid="{00000000-0005-0000-0000-00001E260000}"/>
    <cellStyle name="Normal 5 3 5 2" xfId="10000" xr:uid="{00000000-0005-0000-0000-00001F260000}"/>
    <cellStyle name="Normal 5 3 5 2 2" xfId="10001" xr:uid="{00000000-0005-0000-0000-000020260000}"/>
    <cellStyle name="Normal 5 3 5 2 2 2" xfId="10002" xr:uid="{00000000-0005-0000-0000-000021260000}"/>
    <cellStyle name="Normal 5 3 5 2 2 2 2" xfId="10003" xr:uid="{00000000-0005-0000-0000-000022260000}"/>
    <cellStyle name="Normal 5 3 5 2 2 3" xfId="10004" xr:uid="{00000000-0005-0000-0000-000023260000}"/>
    <cellStyle name="Normal 5 3 5 2 3" xfId="10005" xr:uid="{00000000-0005-0000-0000-000024260000}"/>
    <cellStyle name="Normal 5 3 5 2 3 2" xfId="10006" xr:uid="{00000000-0005-0000-0000-000025260000}"/>
    <cellStyle name="Normal 5 3 5 2 4" xfId="10007" xr:uid="{00000000-0005-0000-0000-000026260000}"/>
    <cellStyle name="Normal 5 3 5 3" xfId="10008" xr:uid="{00000000-0005-0000-0000-000027260000}"/>
    <cellStyle name="Normal 5 3 5 3 2" xfId="10009" xr:uid="{00000000-0005-0000-0000-000028260000}"/>
    <cellStyle name="Normal 5 3 5 3 2 2" xfId="10010" xr:uid="{00000000-0005-0000-0000-000029260000}"/>
    <cellStyle name="Normal 5 3 5 3 3" xfId="10011" xr:uid="{00000000-0005-0000-0000-00002A260000}"/>
    <cellStyle name="Normal 5 3 5 4" xfId="10012" xr:uid="{00000000-0005-0000-0000-00002B260000}"/>
    <cellStyle name="Normal 5 3 5 4 2" xfId="10013" xr:uid="{00000000-0005-0000-0000-00002C260000}"/>
    <cellStyle name="Normal 5 3 5 5" xfId="10014" xr:uid="{00000000-0005-0000-0000-00002D260000}"/>
    <cellStyle name="Normal 5 3 6" xfId="10015" xr:uid="{00000000-0005-0000-0000-00002E260000}"/>
    <cellStyle name="Normal 5 3 6 2" xfId="10016" xr:uid="{00000000-0005-0000-0000-00002F260000}"/>
    <cellStyle name="Normal 5 3 6 2 2" xfId="10017" xr:uid="{00000000-0005-0000-0000-000030260000}"/>
    <cellStyle name="Normal 5 3 6 2 2 2" xfId="10018" xr:uid="{00000000-0005-0000-0000-000031260000}"/>
    <cellStyle name="Normal 5 3 6 2 3" xfId="10019" xr:uid="{00000000-0005-0000-0000-000032260000}"/>
    <cellStyle name="Normal 5 3 6 3" xfId="10020" xr:uid="{00000000-0005-0000-0000-000033260000}"/>
    <cellStyle name="Normal 5 3 6 3 2" xfId="10021" xr:uid="{00000000-0005-0000-0000-000034260000}"/>
    <cellStyle name="Normal 5 3 6 4" xfId="10022" xr:uid="{00000000-0005-0000-0000-000035260000}"/>
    <cellStyle name="Normal 5 3 7" xfId="10023" xr:uid="{00000000-0005-0000-0000-000036260000}"/>
    <cellStyle name="Normal 5 3 7 2" xfId="10024" xr:uid="{00000000-0005-0000-0000-000037260000}"/>
    <cellStyle name="Normal 5 3 7 2 2" xfId="10025" xr:uid="{00000000-0005-0000-0000-000038260000}"/>
    <cellStyle name="Normal 5 3 7 3" xfId="10026" xr:uid="{00000000-0005-0000-0000-000039260000}"/>
    <cellStyle name="Normal 5 3 8" xfId="10027" xr:uid="{00000000-0005-0000-0000-00003A260000}"/>
    <cellStyle name="Normal 5 3 8 2" xfId="10028" xr:uid="{00000000-0005-0000-0000-00003B260000}"/>
    <cellStyle name="Normal 5 3 9" xfId="10029" xr:uid="{00000000-0005-0000-0000-00003C260000}"/>
    <cellStyle name="Normal 5 4" xfId="10030" xr:uid="{00000000-0005-0000-0000-00003D260000}"/>
    <cellStyle name="Normal 5 4 10" xfId="10031" xr:uid="{00000000-0005-0000-0000-00003E260000}"/>
    <cellStyle name="Normal 5 4 2" xfId="10032" xr:uid="{00000000-0005-0000-0000-00003F260000}"/>
    <cellStyle name="Normal 5 4 2 2" xfId="10033" xr:uid="{00000000-0005-0000-0000-000040260000}"/>
    <cellStyle name="Normal 5 4 2 2 2" xfId="10034" xr:uid="{00000000-0005-0000-0000-000041260000}"/>
    <cellStyle name="Normal 5 4 2 2 2 2" xfId="10035" xr:uid="{00000000-0005-0000-0000-000042260000}"/>
    <cellStyle name="Normal 5 4 2 2 2 2 2" xfId="10036" xr:uid="{00000000-0005-0000-0000-000043260000}"/>
    <cellStyle name="Normal 5 4 2 2 2 2 2 2" xfId="10037" xr:uid="{00000000-0005-0000-0000-000044260000}"/>
    <cellStyle name="Normal 5 4 2 2 2 2 3" xfId="10038" xr:uid="{00000000-0005-0000-0000-000045260000}"/>
    <cellStyle name="Normal 5 4 2 2 2 3" xfId="10039" xr:uid="{00000000-0005-0000-0000-000046260000}"/>
    <cellStyle name="Normal 5 4 2 2 2 3 2" xfId="10040" xr:uid="{00000000-0005-0000-0000-000047260000}"/>
    <cellStyle name="Normal 5 4 2 2 2 4" xfId="10041" xr:uid="{00000000-0005-0000-0000-000048260000}"/>
    <cellStyle name="Normal 5 4 2 2 3" xfId="10042" xr:uid="{00000000-0005-0000-0000-000049260000}"/>
    <cellStyle name="Normal 5 4 2 2 3 2" xfId="10043" xr:uid="{00000000-0005-0000-0000-00004A260000}"/>
    <cellStyle name="Normal 5 4 2 2 3 2 2" xfId="10044" xr:uid="{00000000-0005-0000-0000-00004B260000}"/>
    <cellStyle name="Normal 5 4 2 2 3 3" xfId="10045" xr:uid="{00000000-0005-0000-0000-00004C260000}"/>
    <cellStyle name="Normal 5 4 2 2 4" xfId="10046" xr:uid="{00000000-0005-0000-0000-00004D260000}"/>
    <cellStyle name="Normal 5 4 2 2 4 2" xfId="10047" xr:uid="{00000000-0005-0000-0000-00004E260000}"/>
    <cellStyle name="Normal 5 4 2 2 5" xfId="10048" xr:uid="{00000000-0005-0000-0000-00004F260000}"/>
    <cellStyle name="Normal 5 4 2 2 6" xfId="10049" xr:uid="{00000000-0005-0000-0000-000050260000}"/>
    <cellStyle name="Normal 5 4 2 3" xfId="10050" xr:uid="{00000000-0005-0000-0000-000051260000}"/>
    <cellStyle name="Normal 5 4 2 3 2" xfId="10051" xr:uid="{00000000-0005-0000-0000-000052260000}"/>
    <cellStyle name="Normal 5 4 2 3 2 2" xfId="10052" xr:uid="{00000000-0005-0000-0000-000053260000}"/>
    <cellStyle name="Normal 5 4 2 3 2 2 2" xfId="10053" xr:uid="{00000000-0005-0000-0000-000054260000}"/>
    <cellStyle name="Normal 5 4 2 3 2 2 2 2" xfId="10054" xr:uid="{00000000-0005-0000-0000-000055260000}"/>
    <cellStyle name="Normal 5 4 2 3 2 2 3" xfId="10055" xr:uid="{00000000-0005-0000-0000-000056260000}"/>
    <cellStyle name="Normal 5 4 2 3 2 3" xfId="10056" xr:uid="{00000000-0005-0000-0000-000057260000}"/>
    <cellStyle name="Normal 5 4 2 3 2 3 2" xfId="10057" xr:uid="{00000000-0005-0000-0000-000058260000}"/>
    <cellStyle name="Normal 5 4 2 3 2 4" xfId="10058" xr:uid="{00000000-0005-0000-0000-000059260000}"/>
    <cellStyle name="Normal 5 4 2 3 3" xfId="10059" xr:uid="{00000000-0005-0000-0000-00005A260000}"/>
    <cellStyle name="Normal 5 4 2 3 3 2" xfId="10060" xr:uid="{00000000-0005-0000-0000-00005B260000}"/>
    <cellStyle name="Normal 5 4 2 3 3 2 2" xfId="10061" xr:uid="{00000000-0005-0000-0000-00005C260000}"/>
    <cellStyle name="Normal 5 4 2 3 3 3" xfId="10062" xr:uid="{00000000-0005-0000-0000-00005D260000}"/>
    <cellStyle name="Normal 5 4 2 3 4" xfId="10063" xr:uid="{00000000-0005-0000-0000-00005E260000}"/>
    <cellStyle name="Normal 5 4 2 3 4 2" xfId="10064" xr:uid="{00000000-0005-0000-0000-00005F260000}"/>
    <cellStyle name="Normal 5 4 2 3 5" xfId="10065" xr:uid="{00000000-0005-0000-0000-000060260000}"/>
    <cellStyle name="Normal 5 4 2 4" xfId="10066" xr:uid="{00000000-0005-0000-0000-000061260000}"/>
    <cellStyle name="Normal 5 4 2 4 2" xfId="10067" xr:uid="{00000000-0005-0000-0000-000062260000}"/>
    <cellStyle name="Normal 5 4 2 4 2 2" xfId="10068" xr:uid="{00000000-0005-0000-0000-000063260000}"/>
    <cellStyle name="Normal 5 4 2 4 2 2 2" xfId="10069" xr:uid="{00000000-0005-0000-0000-000064260000}"/>
    <cellStyle name="Normal 5 4 2 4 2 3" xfId="10070" xr:uid="{00000000-0005-0000-0000-000065260000}"/>
    <cellStyle name="Normal 5 4 2 4 3" xfId="10071" xr:uid="{00000000-0005-0000-0000-000066260000}"/>
    <cellStyle name="Normal 5 4 2 4 3 2" xfId="10072" xr:uid="{00000000-0005-0000-0000-000067260000}"/>
    <cellStyle name="Normal 5 4 2 4 4" xfId="10073" xr:uid="{00000000-0005-0000-0000-000068260000}"/>
    <cellStyle name="Normal 5 4 2 5" xfId="10074" xr:uid="{00000000-0005-0000-0000-000069260000}"/>
    <cellStyle name="Normal 5 4 2 5 2" xfId="10075" xr:uid="{00000000-0005-0000-0000-00006A260000}"/>
    <cellStyle name="Normal 5 4 2 5 2 2" xfId="10076" xr:uid="{00000000-0005-0000-0000-00006B260000}"/>
    <cellStyle name="Normal 5 4 2 5 3" xfId="10077" xr:uid="{00000000-0005-0000-0000-00006C260000}"/>
    <cellStyle name="Normal 5 4 2 6" xfId="10078" xr:uid="{00000000-0005-0000-0000-00006D260000}"/>
    <cellStyle name="Normal 5 4 2 6 2" xfId="10079" xr:uid="{00000000-0005-0000-0000-00006E260000}"/>
    <cellStyle name="Normal 5 4 2 7" xfId="10080" xr:uid="{00000000-0005-0000-0000-00006F260000}"/>
    <cellStyle name="Normal 5 4 2 8" xfId="10081" xr:uid="{00000000-0005-0000-0000-000070260000}"/>
    <cellStyle name="Normal 5 4 3" xfId="10082" xr:uid="{00000000-0005-0000-0000-000071260000}"/>
    <cellStyle name="Normal 5 4 3 2" xfId="10083" xr:uid="{00000000-0005-0000-0000-000072260000}"/>
    <cellStyle name="Normal 5 4 3 2 2" xfId="10084" xr:uid="{00000000-0005-0000-0000-000073260000}"/>
    <cellStyle name="Normal 5 4 3 2 2 2" xfId="10085" xr:uid="{00000000-0005-0000-0000-000074260000}"/>
    <cellStyle name="Normal 5 4 3 2 2 2 2" xfId="10086" xr:uid="{00000000-0005-0000-0000-000075260000}"/>
    <cellStyle name="Normal 5 4 3 2 2 2 2 2" xfId="10087" xr:uid="{00000000-0005-0000-0000-000076260000}"/>
    <cellStyle name="Normal 5 4 3 2 2 2 3" xfId="10088" xr:uid="{00000000-0005-0000-0000-000077260000}"/>
    <cellStyle name="Normal 5 4 3 2 2 3" xfId="10089" xr:uid="{00000000-0005-0000-0000-000078260000}"/>
    <cellStyle name="Normal 5 4 3 2 2 3 2" xfId="10090" xr:uid="{00000000-0005-0000-0000-000079260000}"/>
    <cellStyle name="Normal 5 4 3 2 2 4" xfId="10091" xr:uid="{00000000-0005-0000-0000-00007A260000}"/>
    <cellStyle name="Normal 5 4 3 2 3" xfId="10092" xr:uid="{00000000-0005-0000-0000-00007B260000}"/>
    <cellStyle name="Normal 5 4 3 2 3 2" xfId="10093" xr:uid="{00000000-0005-0000-0000-00007C260000}"/>
    <cellStyle name="Normal 5 4 3 2 3 2 2" xfId="10094" xr:uid="{00000000-0005-0000-0000-00007D260000}"/>
    <cellStyle name="Normal 5 4 3 2 3 3" xfId="10095" xr:uid="{00000000-0005-0000-0000-00007E260000}"/>
    <cellStyle name="Normal 5 4 3 2 4" xfId="10096" xr:uid="{00000000-0005-0000-0000-00007F260000}"/>
    <cellStyle name="Normal 5 4 3 2 4 2" xfId="10097" xr:uid="{00000000-0005-0000-0000-000080260000}"/>
    <cellStyle name="Normal 5 4 3 2 5" xfId="10098" xr:uid="{00000000-0005-0000-0000-000081260000}"/>
    <cellStyle name="Normal 5 4 3 3" xfId="10099" xr:uid="{00000000-0005-0000-0000-000082260000}"/>
    <cellStyle name="Normal 5 4 3 3 2" xfId="10100" xr:uid="{00000000-0005-0000-0000-000083260000}"/>
    <cellStyle name="Normal 5 4 3 3 2 2" xfId="10101" xr:uid="{00000000-0005-0000-0000-000084260000}"/>
    <cellStyle name="Normal 5 4 3 3 2 2 2" xfId="10102" xr:uid="{00000000-0005-0000-0000-000085260000}"/>
    <cellStyle name="Normal 5 4 3 3 2 3" xfId="10103" xr:uid="{00000000-0005-0000-0000-000086260000}"/>
    <cellStyle name="Normal 5 4 3 3 3" xfId="10104" xr:uid="{00000000-0005-0000-0000-000087260000}"/>
    <cellStyle name="Normal 5 4 3 3 3 2" xfId="10105" xr:uid="{00000000-0005-0000-0000-000088260000}"/>
    <cellStyle name="Normal 5 4 3 3 4" xfId="10106" xr:uid="{00000000-0005-0000-0000-000089260000}"/>
    <cellStyle name="Normal 5 4 3 4" xfId="10107" xr:uid="{00000000-0005-0000-0000-00008A260000}"/>
    <cellStyle name="Normal 5 4 3 4 2" xfId="10108" xr:uid="{00000000-0005-0000-0000-00008B260000}"/>
    <cellStyle name="Normal 5 4 3 4 2 2" xfId="10109" xr:uid="{00000000-0005-0000-0000-00008C260000}"/>
    <cellStyle name="Normal 5 4 3 4 3" xfId="10110" xr:uid="{00000000-0005-0000-0000-00008D260000}"/>
    <cellStyle name="Normal 5 4 3 5" xfId="10111" xr:uid="{00000000-0005-0000-0000-00008E260000}"/>
    <cellStyle name="Normal 5 4 3 5 2" xfId="10112" xr:uid="{00000000-0005-0000-0000-00008F260000}"/>
    <cellStyle name="Normal 5 4 3 6" xfId="10113" xr:uid="{00000000-0005-0000-0000-000090260000}"/>
    <cellStyle name="Normal 5 4 3 7" xfId="10114" xr:uid="{00000000-0005-0000-0000-000091260000}"/>
    <cellStyle name="Normal 5 4 4" xfId="10115" xr:uid="{00000000-0005-0000-0000-000092260000}"/>
    <cellStyle name="Normal 5 4 4 2" xfId="10116" xr:uid="{00000000-0005-0000-0000-000093260000}"/>
    <cellStyle name="Normal 5 4 4 2 2" xfId="10117" xr:uid="{00000000-0005-0000-0000-000094260000}"/>
    <cellStyle name="Normal 5 4 4 2 2 2" xfId="10118" xr:uid="{00000000-0005-0000-0000-000095260000}"/>
    <cellStyle name="Normal 5 4 4 2 2 2 2" xfId="10119" xr:uid="{00000000-0005-0000-0000-000096260000}"/>
    <cellStyle name="Normal 5 4 4 2 2 3" xfId="10120" xr:uid="{00000000-0005-0000-0000-000097260000}"/>
    <cellStyle name="Normal 5 4 4 2 3" xfId="10121" xr:uid="{00000000-0005-0000-0000-000098260000}"/>
    <cellStyle name="Normal 5 4 4 2 3 2" xfId="10122" xr:uid="{00000000-0005-0000-0000-000099260000}"/>
    <cellStyle name="Normal 5 4 4 2 4" xfId="10123" xr:uid="{00000000-0005-0000-0000-00009A260000}"/>
    <cellStyle name="Normal 5 4 4 3" xfId="10124" xr:uid="{00000000-0005-0000-0000-00009B260000}"/>
    <cellStyle name="Normal 5 4 4 3 2" xfId="10125" xr:uid="{00000000-0005-0000-0000-00009C260000}"/>
    <cellStyle name="Normal 5 4 4 3 2 2" xfId="10126" xr:uid="{00000000-0005-0000-0000-00009D260000}"/>
    <cellStyle name="Normal 5 4 4 3 3" xfId="10127" xr:uid="{00000000-0005-0000-0000-00009E260000}"/>
    <cellStyle name="Normal 5 4 4 4" xfId="10128" xr:uid="{00000000-0005-0000-0000-00009F260000}"/>
    <cellStyle name="Normal 5 4 4 4 2" xfId="10129" xr:uid="{00000000-0005-0000-0000-0000A0260000}"/>
    <cellStyle name="Normal 5 4 4 5" xfId="10130" xr:uid="{00000000-0005-0000-0000-0000A1260000}"/>
    <cellStyle name="Normal 5 4 5" xfId="10131" xr:uid="{00000000-0005-0000-0000-0000A2260000}"/>
    <cellStyle name="Normal 5 4 5 2" xfId="10132" xr:uid="{00000000-0005-0000-0000-0000A3260000}"/>
    <cellStyle name="Normal 5 4 5 2 2" xfId="10133" xr:uid="{00000000-0005-0000-0000-0000A4260000}"/>
    <cellStyle name="Normal 5 4 5 2 2 2" xfId="10134" xr:uid="{00000000-0005-0000-0000-0000A5260000}"/>
    <cellStyle name="Normal 5 4 5 2 2 2 2" xfId="10135" xr:uid="{00000000-0005-0000-0000-0000A6260000}"/>
    <cellStyle name="Normal 5 4 5 2 2 3" xfId="10136" xr:uid="{00000000-0005-0000-0000-0000A7260000}"/>
    <cellStyle name="Normal 5 4 5 2 3" xfId="10137" xr:uid="{00000000-0005-0000-0000-0000A8260000}"/>
    <cellStyle name="Normal 5 4 5 2 3 2" xfId="10138" xr:uid="{00000000-0005-0000-0000-0000A9260000}"/>
    <cellStyle name="Normal 5 4 5 2 4" xfId="10139" xr:uid="{00000000-0005-0000-0000-0000AA260000}"/>
    <cellStyle name="Normal 5 4 5 3" xfId="10140" xr:uid="{00000000-0005-0000-0000-0000AB260000}"/>
    <cellStyle name="Normal 5 4 5 3 2" xfId="10141" xr:uid="{00000000-0005-0000-0000-0000AC260000}"/>
    <cellStyle name="Normal 5 4 5 3 2 2" xfId="10142" xr:uid="{00000000-0005-0000-0000-0000AD260000}"/>
    <cellStyle name="Normal 5 4 5 3 3" xfId="10143" xr:uid="{00000000-0005-0000-0000-0000AE260000}"/>
    <cellStyle name="Normal 5 4 5 4" xfId="10144" xr:uid="{00000000-0005-0000-0000-0000AF260000}"/>
    <cellStyle name="Normal 5 4 5 4 2" xfId="10145" xr:uid="{00000000-0005-0000-0000-0000B0260000}"/>
    <cellStyle name="Normal 5 4 5 5" xfId="10146" xr:uid="{00000000-0005-0000-0000-0000B1260000}"/>
    <cellStyle name="Normal 5 4 6" xfId="10147" xr:uid="{00000000-0005-0000-0000-0000B2260000}"/>
    <cellStyle name="Normal 5 4 6 2" xfId="10148" xr:uid="{00000000-0005-0000-0000-0000B3260000}"/>
    <cellStyle name="Normal 5 4 6 2 2" xfId="10149" xr:uid="{00000000-0005-0000-0000-0000B4260000}"/>
    <cellStyle name="Normal 5 4 6 2 2 2" xfId="10150" xr:uid="{00000000-0005-0000-0000-0000B5260000}"/>
    <cellStyle name="Normal 5 4 6 2 3" xfId="10151" xr:uid="{00000000-0005-0000-0000-0000B6260000}"/>
    <cellStyle name="Normal 5 4 6 3" xfId="10152" xr:uid="{00000000-0005-0000-0000-0000B7260000}"/>
    <cellStyle name="Normal 5 4 6 3 2" xfId="10153" xr:uid="{00000000-0005-0000-0000-0000B8260000}"/>
    <cellStyle name="Normal 5 4 6 4" xfId="10154" xr:uid="{00000000-0005-0000-0000-0000B9260000}"/>
    <cellStyle name="Normal 5 4 7" xfId="10155" xr:uid="{00000000-0005-0000-0000-0000BA260000}"/>
    <cellStyle name="Normal 5 4 7 2" xfId="10156" xr:uid="{00000000-0005-0000-0000-0000BB260000}"/>
    <cellStyle name="Normal 5 4 7 2 2" xfId="10157" xr:uid="{00000000-0005-0000-0000-0000BC260000}"/>
    <cellStyle name="Normal 5 4 7 3" xfId="10158" xr:uid="{00000000-0005-0000-0000-0000BD260000}"/>
    <cellStyle name="Normal 5 4 8" xfId="10159" xr:uid="{00000000-0005-0000-0000-0000BE260000}"/>
    <cellStyle name="Normal 5 4 8 2" xfId="10160" xr:uid="{00000000-0005-0000-0000-0000BF260000}"/>
    <cellStyle name="Normal 5 4 9" xfId="10161" xr:uid="{00000000-0005-0000-0000-0000C0260000}"/>
    <cellStyle name="Normal 5 5" xfId="10162" xr:uid="{00000000-0005-0000-0000-0000C1260000}"/>
    <cellStyle name="Normal 5 5 2" xfId="10163" xr:uid="{00000000-0005-0000-0000-0000C2260000}"/>
    <cellStyle name="Normal 5 5 2 2" xfId="10164" xr:uid="{00000000-0005-0000-0000-0000C3260000}"/>
    <cellStyle name="Normal 5 5 2 2 2" xfId="10165" xr:uid="{00000000-0005-0000-0000-0000C4260000}"/>
    <cellStyle name="Normal 5 5 2 2 2 2" xfId="10166" xr:uid="{00000000-0005-0000-0000-0000C5260000}"/>
    <cellStyle name="Normal 5 5 2 2 2 2 2" xfId="10167" xr:uid="{00000000-0005-0000-0000-0000C6260000}"/>
    <cellStyle name="Normal 5 5 2 2 2 3" xfId="10168" xr:uid="{00000000-0005-0000-0000-0000C7260000}"/>
    <cellStyle name="Normal 5 5 2 2 3" xfId="10169" xr:uid="{00000000-0005-0000-0000-0000C8260000}"/>
    <cellStyle name="Normal 5 5 2 2 3 2" xfId="10170" xr:uid="{00000000-0005-0000-0000-0000C9260000}"/>
    <cellStyle name="Normal 5 5 2 2 4" xfId="10171" xr:uid="{00000000-0005-0000-0000-0000CA260000}"/>
    <cellStyle name="Normal 5 5 2 3" xfId="10172" xr:uid="{00000000-0005-0000-0000-0000CB260000}"/>
    <cellStyle name="Normal 5 5 2 3 2" xfId="10173" xr:uid="{00000000-0005-0000-0000-0000CC260000}"/>
    <cellStyle name="Normal 5 5 2 3 2 2" xfId="10174" xr:uid="{00000000-0005-0000-0000-0000CD260000}"/>
    <cellStyle name="Normal 5 5 2 3 3" xfId="10175" xr:uid="{00000000-0005-0000-0000-0000CE260000}"/>
    <cellStyle name="Normal 5 5 2 4" xfId="10176" xr:uid="{00000000-0005-0000-0000-0000CF260000}"/>
    <cellStyle name="Normal 5 5 2 4 2" xfId="10177" xr:uid="{00000000-0005-0000-0000-0000D0260000}"/>
    <cellStyle name="Normal 5 5 2 5" xfId="10178" xr:uid="{00000000-0005-0000-0000-0000D1260000}"/>
    <cellStyle name="Normal 5 5 3" xfId="10179" xr:uid="{00000000-0005-0000-0000-0000D2260000}"/>
    <cellStyle name="Normal 5 5 3 2" xfId="10180" xr:uid="{00000000-0005-0000-0000-0000D3260000}"/>
    <cellStyle name="Normal 5 5 3 2 2" xfId="10181" xr:uid="{00000000-0005-0000-0000-0000D4260000}"/>
    <cellStyle name="Normal 5 5 3 2 2 2" xfId="10182" xr:uid="{00000000-0005-0000-0000-0000D5260000}"/>
    <cellStyle name="Normal 5 5 3 2 2 2 2" xfId="10183" xr:uid="{00000000-0005-0000-0000-0000D6260000}"/>
    <cellStyle name="Normal 5 5 3 2 2 3" xfId="10184" xr:uid="{00000000-0005-0000-0000-0000D7260000}"/>
    <cellStyle name="Normal 5 5 3 2 3" xfId="10185" xr:uid="{00000000-0005-0000-0000-0000D8260000}"/>
    <cellStyle name="Normal 5 5 3 2 3 2" xfId="10186" xr:uid="{00000000-0005-0000-0000-0000D9260000}"/>
    <cellStyle name="Normal 5 5 3 2 4" xfId="10187" xr:uid="{00000000-0005-0000-0000-0000DA260000}"/>
    <cellStyle name="Normal 5 5 3 3" xfId="10188" xr:uid="{00000000-0005-0000-0000-0000DB260000}"/>
    <cellStyle name="Normal 5 5 3 3 2" xfId="10189" xr:uid="{00000000-0005-0000-0000-0000DC260000}"/>
    <cellStyle name="Normal 5 5 3 3 2 2" xfId="10190" xr:uid="{00000000-0005-0000-0000-0000DD260000}"/>
    <cellStyle name="Normal 5 5 3 3 3" xfId="10191" xr:uid="{00000000-0005-0000-0000-0000DE260000}"/>
    <cellStyle name="Normal 5 5 3 4" xfId="10192" xr:uid="{00000000-0005-0000-0000-0000DF260000}"/>
    <cellStyle name="Normal 5 5 3 4 2" xfId="10193" xr:uid="{00000000-0005-0000-0000-0000E0260000}"/>
    <cellStyle name="Normal 5 5 3 5" xfId="10194" xr:uid="{00000000-0005-0000-0000-0000E1260000}"/>
    <cellStyle name="Normal 5 5 4" xfId="10195" xr:uid="{00000000-0005-0000-0000-0000E2260000}"/>
    <cellStyle name="Normal 5 5 4 2" xfId="10196" xr:uid="{00000000-0005-0000-0000-0000E3260000}"/>
    <cellStyle name="Normal 5 5 4 2 2" xfId="10197" xr:uid="{00000000-0005-0000-0000-0000E4260000}"/>
    <cellStyle name="Normal 5 5 4 2 2 2" xfId="10198" xr:uid="{00000000-0005-0000-0000-0000E5260000}"/>
    <cellStyle name="Normal 5 5 4 2 3" xfId="10199" xr:uid="{00000000-0005-0000-0000-0000E6260000}"/>
    <cellStyle name="Normal 5 5 4 3" xfId="10200" xr:uid="{00000000-0005-0000-0000-0000E7260000}"/>
    <cellStyle name="Normal 5 5 4 3 2" xfId="10201" xr:uid="{00000000-0005-0000-0000-0000E8260000}"/>
    <cellStyle name="Normal 5 5 4 4" xfId="10202" xr:uid="{00000000-0005-0000-0000-0000E9260000}"/>
    <cellStyle name="Normal 5 5 5" xfId="10203" xr:uid="{00000000-0005-0000-0000-0000EA260000}"/>
    <cellStyle name="Normal 5 5 5 2" xfId="10204" xr:uid="{00000000-0005-0000-0000-0000EB260000}"/>
    <cellStyle name="Normal 5 5 5 2 2" xfId="10205" xr:uid="{00000000-0005-0000-0000-0000EC260000}"/>
    <cellStyle name="Normal 5 5 5 3" xfId="10206" xr:uid="{00000000-0005-0000-0000-0000ED260000}"/>
    <cellStyle name="Normal 5 5 6" xfId="10207" xr:uid="{00000000-0005-0000-0000-0000EE260000}"/>
    <cellStyle name="Normal 5 5 6 2" xfId="10208" xr:uid="{00000000-0005-0000-0000-0000EF260000}"/>
    <cellStyle name="Normal 5 5 7" xfId="10209" xr:uid="{00000000-0005-0000-0000-0000F0260000}"/>
    <cellStyle name="Normal 5 6" xfId="10210" xr:uid="{00000000-0005-0000-0000-0000F1260000}"/>
    <cellStyle name="Normal 5 6 2" xfId="10211" xr:uid="{00000000-0005-0000-0000-0000F2260000}"/>
    <cellStyle name="Normal 5 6 2 2" xfId="10212" xr:uid="{00000000-0005-0000-0000-0000F3260000}"/>
    <cellStyle name="Normal 5 6 2 2 2" xfId="10213" xr:uid="{00000000-0005-0000-0000-0000F4260000}"/>
    <cellStyle name="Normal 5 6 2 2 2 2" xfId="10214" xr:uid="{00000000-0005-0000-0000-0000F5260000}"/>
    <cellStyle name="Normal 5 6 2 2 2 2 2" xfId="10215" xr:uid="{00000000-0005-0000-0000-0000F6260000}"/>
    <cellStyle name="Normal 5 6 2 2 2 3" xfId="10216" xr:uid="{00000000-0005-0000-0000-0000F7260000}"/>
    <cellStyle name="Normal 5 6 2 2 3" xfId="10217" xr:uid="{00000000-0005-0000-0000-0000F8260000}"/>
    <cellStyle name="Normal 5 6 2 2 3 2" xfId="10218" xr:uid="{00000000-0005-0000-0000-0000F9260000}"/>
    <cellStyle name="Normal 5 6 2 2 4" xfId="10219" xr:uid="{00000000-0005-0000-0000-0000FA260000}"/>
    <cellStyle name="Normal 5 6 2 3" xfId="10220" xr:uid="{00000000-0005-0000-0000-0000FB260000}"/>
    <cellStyle name="Normal 5 6 2 3 2" xfId="10221" xr:uid="{00000000-0005-0000-0000-0000FC260000}"/>
    <cellStyle name="Normal 5 6 2 3 2 2" xfId="10222" xr:uid="{00000000-0005-0000-0000-0000FD260000}"/>
    <cellStyle name="Normal 5 6 2 3 3" xfId="10223" xr:uid="{00000000-0005-0000-0000-0000FE260000}"/>
    <cellStyle name="Normal 5 6 2 4" xfId="10224" xr:uid="{00000000-0005-0000-0000-0000FF260000}"/>
    <cellStyle name="Normal 5 6 2 4 2" xfId="10225" xr:uid="{00000000-0005-0000-0000-000000270000}"/>
    <cellStyle name="Normal 5 6 2 5" xfId="10226" xr:uid="{00000000-0005-0000-0000-000001270000}"/>
    <cellStyle name="Normal 5 6 3" xfId="10227" xr:uid="{00000000-0005-0000-0000-000002270000}"/>
    <cellStyle name="Normal 5 6 3 2" xfId="10228" xr:uid="{00000000-0005-0000-0000-000003270000}"/>
    <cellStyle name="Normal 5 6 3 2 2" xfId="10229" xr:uid="{00000000-0005-0000-0000-000004270000}"/>
    <cellStyle name="Normal 5 6 3 2 2 2" xfId="10230" xr:uid="{00000000-0005-0000-0000-000005270000}"/>
    <cellStyle name="Normal 5 6 3 2 3" xfId="10231" xr:uid="{00000000-0005-0000-0000-000006270000}"/>
    <cellStyle name="Normal 5 6 3 3" xfId="10232" xr:uid="{00000000-0005-0000-0000-000007270000}"/>
    <cellStyle name="Normal 5 6 3 3 2" xfId="10233" xr:uid="{00000000-0005-0000-0000-000008270000}"/>
    <cellStyle name="Normal 5 6 3 4" xfId="10234" xr:uid="{00000000-0005-0000-0000-000009270000}"/>
    <cellStyle name="Normal 5 6 4" xfId="10235" xr:uid="{00000000-0005-0000-0000-00000A270000}"/>
    <cellStyle name="Normal 5 6 4 2" xfId="10236" xr:uid="{00000000-0005-0000-0000-00000B270000}"/>
    <cellStyle name="Normal 5 6 4 2 2" xfId="10237" xr:uid="{00000000-0005-0000-0000-00000C270000}"/>
    <cellStyle name="Normal 5 6 4 3" xfId="10238" xr:uid="{00000000-0005-0000-0000-00000D270000}"/>
    <cellStyle name="Normal 5 6 5" xfId="10239" xr:uid="{00000000-0005-0000-0000-00000E270000}"/>
    <cellStyle name="Normal 5 6 5 2" xfId="10240" xr:uid="{00000000-0005-0000-0000-00000F270000}"/>
    <cellStyle name="Normal 5 6 6" xfId="10241" xr:uid="{00000000-0005-0000-0000-000010270000}"/>
    <cellStyle name="Normal 5 7" xfId="10242" xr:uid="{00000000-0005-0000-0000-000011270000}"/>
    <cellStyle name="Normal 5 7 2" xfId="10243" xr:uid="{00000000-0005-0000-0000-000012270000}"/>
    <cellStyle name="Normal 5 7 2 2" xfId="10244" xr:uid="{00000000-0005-0000-0000-000013270000}"/>
    <cellStyle name="Normal 5 7 2 2 2" xfId="10245" xr:uid="{00000000-0005-0000-0000-000014270000}"/>
    <cellStyle name="Normal 5 7 2 2 2 2" xfId="10246" xr:uid="{00000000-0005-0000-0000-000015270000}"/>
    <cellStyle name="Normal 5 7 2 2 3" xfId="10247" xr:uid="{00000000-0005-0000-0000-000016270000}"/>
    <cellStyle name="Normal 5 7 2 3" xfId="10248" xr:uid="{00000000-0005-0000-0000-000017270000}"/>
    <cellStyle name="Normal 5 7 2 3 2" xfId="10249" xr:uid="{00000000-0005-0000-0000-000018270000}"/>
    <cellStyle name="Normal 5 7 2 4" xfId="10250" xr:uid="{00000000-0005-0000-0000-000019270000}"/>
    <cellStyle name="Normal 5 7 3" xfId="10251" xr:uid="{00000000-0005-0000-0000-00001A270000}"/>
    <cellStyle name="Normal 5 7 3 2" xfId="10252" xr:uid="{00000000-0005-0000-0000-00001B270000}"/>
    <cellStyle name="Normal 5 7 3 2 2" xfId="10253" xr:uid="{00000000-0005-0000-0000-00001C270000}"/>
    <cellStyle name="Normal 5 7 3 3" xfId="10254" xr:uid="{00000000-0005-0000-0000-00001D270000}"/>
    <cellStyle name="Normal 5 7 4" xfId="10255" xr:uid="{00000000-0005-0000-0000-00001E270000}"/>
    <cellStyle name="Normal 5 7 4 2" xfId="10256" xr:uid="{00000000-0005-0000-0000-00001F270000}"/>
    <cellStyle name="Normal 5 7 5" xfId="10257" xr:uid="{00000000-0005-0000-0000-000020270000}"/>
    <cellStyle name="Normal 5 8" xfId="10258" xr:uid="{00000000-0005-0000-0000-000021270000}"/>
    <cellStyle name="Normal 5 8 2" xfId="10259" xr:uid="{00000000-0005-0000-0000-000022270000}"/>
    <cellStyle name="Normal 5 8 2 2" xfId="10260" xr:uid="{00000000-0005-0000-0000-000023270000}"/>
    <cellStyle name="Normal 5 8 2 2 2" xfId="10261" xr:uid="{00000000-0005-0000-0000-000024270000}"/>
    <cellStyle name="Normal 5 8 2 2 2 2" xfId="10262" xr:uid="{00000000-0005-0000-0000-000025270000}"/>
    <cellStyle name="Normal 5 8 2 2 3" xfId="10263" xr:uid="{00000000-0005-0000-0000-000026270000}"/>
    <cellStyle name="Normal 5 8 2 3" xfId="10264" xr:uid="{00000000-0005-0000-0000-000027270000}"/>
    <cellStyle name="Normal 5 8 2 3 2" xfId="10265" xr:uid="{00000000-0005-0000-0000-000028270000}"/>
    <cellStyle name="Normal 5 8 2 4" xfId="10266" xr:uid="{00000000-0005-0000-0000-000029270000}"/>
    <cellStyle name="Normal 5 8 3" xfId="10267" xr:uid="{00000000-0005-0000-0000-00002A270000}"/>
    <cellStyle name="Normal 5 8 3 2" xfId="10268" xr:uid="{00000000-0005-0000-0000-00002B270000}"/>
    <cellStyle name="Normal 5 8 3 2 2" xfId="10269" xr:uid="{00000000-0005-0000-0000-00002C270000}"/>
    <cellStyle name="Normal 5 8 3 3" xfId="10270" xr:uid="{00000000-0005-0000-0000-00002D270000}"/>
    <cellStyle name="Normal 5 8 4" xfId="10271" xr:uid="{00000000-0005-0000-0000-00002E270000}"/>
    <cellStyle name="Normal 5 8 4 2" xfId="10272" xr:uid="{00000000-0005-0000-0000-00002F270000}"/>
    <cellStyle name="Normal 5 8 5" xfId="10273" xr:uid="{00000000-0005-0000-0000-000030270000}"/>
    <cellStyle name="Normal 5 9" xfId="10274" xr:uid="{00000000-0005-0000-0000-000031270000}"/>
    <cellStyle name="Normal 5 9 2" xfId="10275" xr:uid="{00000000-0005-0000-0000-000032270000}"/>
    <cellStyle name="Normal 5 9 2 2" xfId="10276" xr:uid="{00000000-0005-0000-0000-000033270000}"/>
    <cellStyle name="Normal 5 9 2 2 2" xfId="10277" xr:uid="{00000000-0005-0000-0000-000034270000}"/>
    <cellStyle name="Normal 5 9 2 3" xfId="10278" xr:uid="{00000000-0005-0000-0000-000035270000}"/>
    <cellStyle name="Normal 5 9 3" xfId="10279" xr:uid="{00000000-0005-0000-0000-000036270000}"/>
    <cellStyle name="Normal 5 9 3 2" xfId="10280" xr:uid="{00000000-0005-0000-0000-000037270000}"/>
    <cellStyle name="Normal 5 9 4" xfId="10281" xr:uid="{00000000-0005-0000-0000-000038270000}"/>
    <cellStyle name="Normal 50" xfId="1855" xr:uid="{00000000-0005-0000-0000-000039270000}"/>
    <cellStyle name="Normal 50 2" xfId="10282" xr:uid="{00000000-0005-0000-0000-00003A270000}"/>
    <cellStyle name="Normal 50 3" xfId="10283" xr:uid="{00000000-0005-0000-0000-00003B270000}"/>
    <cellStyle name="Normal 51" xfId="1856" xr:uid="{00000000-0005-0000-0000-00003C270000}"/>
    <cellStyle name="Normal 51 2" xfId="10284" xr:uid="{00000000-0005-0000-0000-00003D270000}"/>
    <cellStyle name="Normal 51 3" xfId="10285" xr:uid="{00000000-0005-0000-0000-00003E270000}"/>
    <cellStyle name="Normal 52" xfId="1857" xr:uid="{00000000-0005-0000-0000-00003F270000}"/>
    <cellStyle name="Normal 52 2" xfId="10286" xr:uid="{00000000-0005-0000-0000-000040270000}"/>
    <cellStyle name="Normal 52 3" xfId="10287" xr:uid="{00000000-0005-0000-0000-000041270000}"/>
    <cellStyle name="Normal 53" xfId="10288" xr:uid="{00000000-0005-0000-0000-000042270000}"/>
    <cellStyle name="Normal 53 2" xfId="10289" xr:uid="{00000000-0005-0000-0000-000043270000}"/>
    <cellStyle name="Normal 53 3" xfId="10290" xr:uid="{00000000-0005-0000-0000-000044270000}"/>
    <cellStyle name="Normal 54" xfId="10291" xr:uid="{00000000-0005-0000-0000-000045270000}"/>
    <cellStyle name="Normal 54 2" xfId="10292" xr:uid="{00000000-0005-0000-0000-000046270000}"/>
    <cellStyle name="Normal 54 3" xfId="10293" xr:uid="{00000000-0005-0000-0000-000047270000}"/>
    <cellStyle name="Normal 55" xfId="10294" xr:uid="{00000000-0005-0000-0000-000048270000}"/>
    <cellStyle name="Normal 55 2" xfId="10295" xr:uid="{00000000-0005-0000-0000-000049270000}"/>
    <cellStyle name="Normal 55 3" xfId="10296" xr:uid="{00000000-0005-0000-0000-00004A270000}"/>
    <cellStyle name="Normal 56" xfId="10297" xr:uid="{00000000-0005-0000-0000-00004B270000}"/>
    <cellStyle name="Normal 56 2" xfId="10298" xr:uid="{00000000-0005-0000-0000-00004C270000}"/>
    <cellStyle name="Normal 57" xfId="10299" xr:uid="{00000000-0005-0000-0000-00004D270000}"/>
    <cellStyle name="Normal 57 2" xfId="10300" xr:uid="{00000000-0005-0000-0000-00004E270000}"/>
    <cellStyle name="Normal 58" xfId="10301" xr:uid="{00000000-0005-0000-0000-00004F270000}"/>
    <cellStyle name="Normal 58 2" xfId="10302" xr:uid="{00000000-0005-0000-0000-000050270000}"/>
    <cellStyle name="Normal 59" xfId="10303" xr:uid="{00000000-0005-0000-0000-000051270000}"/>
    <cellStyle name="Normal 6" xfId="1858" xr:uid="{00000000-0005-0000-0000-000052270000}"/>
    <cellStyle name="Normal 6 10" xfId="10304" xr:uid="{00000000-0005-0000-0000-000053270000}"/>
    <cellStyle name="Normal 6 11" xfId="10305" xr:uid="{00000000-0005-0000-0000-000054270000}"/>
    <cellStyle name="Normal 6 12" xfId="15128" xr:uid="{00000000-0005-0000-0000-000055270000}"/>
    <cellStyle name="Normal 6 2" xfId="10306" xr:uid="{00000000-0005-0000-0000-000056270000}"/>
    <cellStyle name="Normal 6 2 2" xfId="10307" xr:uid="{00000000-0005-0000-0000-000057270000}"/>
    <cellStyle name="Normal 6 2 2 2" xfId="10308" xr:uid="{00000000-0005-0000-0000-000058270000}"/>
    <cellStyle name="Normal 6 2 2 2 2" xfId="10309" xr:uid="{00000000-0005-0000-0000-000059270000}"/>
    <cellStyle name="Normal 6 2 2 2 2 2" xfId="10310" xr:uid="{00000000-0005-0000-0000-00005A270000}"/>
    <cellStyle name="Normal 6 2 2 2 2 2 2" xfId="10311" xr:uid="{00000000-0005-0000-0000-00005B270000}"/>
    <cellStyle name="Normal 6 2 2 2 2 3" xfId="10312" xr:uid="{00000000-0005-0000-0000-00005C270000}"/>
    <cellStyle name="Normal 6 2 2 2 3" xfId="10313" xr:uid="{00000000-0005-0000-0000-00005D270000}"/>
    <cellStyle name="Normal 6 2 2 2 3 2" xfId="10314" xr:uid="{00000000-0005-0000-0000-00005E270000}"/>
    <cellStyle name="Normal 6 2 2 2 4" xfId="10315" xr:uid="{00000000-0005-0000-0000-00005F270000}"/>
    <cellStyle name="Normal 6 2 2 2 5" xfId="10316" xr:uid="{00000000-0005-0000-0000-000060270000}"/>
    <cellStyle name="Normal 6 2 2 3" xfId="10317" xr:uid="{00000000-0005-0000-0000-000061270000}"/>
    <cellStyle name="Normal 6 2 2 3 2" xfId="10318" xr:uid="{00000000-0005-0000-0000-000062270000}"/>
    <cellStyle name="Normal 6 2 2 3 2 2" xfId="10319" xr:uid="{00000000-0005-0000-0000-000063270000}"/>
    <cellStyle name="Normal 6 2 2 3 3" xfId="10320" xr:uid="{00000000-0005-0000-0000-000064270000}"/>
    <cellStyle name="Normal 6 2 2 4" xfId="10321" xr:uid="{00000000-0005-0000-0000-000065270000}"/>
    <cellStyle name="Normal 6 2 2 4 2" xfId="10322" xr:uid="{00000000-0005-0000-0000-000066270000}"/>
    <cellStyle name="Normal 6 2 2 5" xfId="10323" xr:uid="{00000000-0005-0000-0000-000067270000}"/>
    <cellStyle name="Normal 6 2 2 6" xfId="10324" xr:uid="{00000000-0005-0000-0000-000068270000}"/>
    <cellStyle name="Normal 6 2 3" xfId="10325" xr:uid="{00000000-0005-0000-0000-000069270000}"/>
    <cellStyle name="Normal 6 2 3 2" xfId="10326" xr:uid="{00000000-0005-0000-0000-00006A270000}"/>
    <cellStyle name="Normal 6 2 3 2 2" xfId="10327" xr:uid="{00000000-0005-0000-0000-00006B270000}"/>
    <cellStyle name="Normal 6 2 3 2 2 2" xfId="10328" xr:uid="{00000000-0005-0000-0000-00006C270000}"/>
    <cellStyle name="Normal 6 2 3 2 3" xfId="10329" xr:uid="{00000000-0005-0000-0000-00006D270000}"/>
    <cellStyle name="Normal 6 2 3 3" xfId="10330" xr:uid="{00000000-0005-0000-0000-00006E270000}"/>
    <cellStyle name="Normal 6 2 3 3 2" xfId="10331" xr:uid="{00000000-0005-0000-0000-00006F270000}"/>
    <cellStyle name="Normal 6 2 3 4" xfId="10332" xr:uid="{00000000-0005-0000-0000-000070270000}"/>
    <cellStyle name="Normal 6 2 3 5" xfId="10333" xr:uid="{00000000-0005-0000-0000-000071270000}"/>
    <cellStyle name="Normal 6 2 4" xfId="10334" xr:uid="{00000000-0005-0000-0000-000072270000}"/>
    <cellStyle name="Normal 6 2 4 2" xfId="10335" xr:uid="{00000000-0005-0000-0000-000073270000}"/>
    <cellStyle name="Normal 6 2 4 2 2" xfId="10336" xr:uid="{00000000-0005-0000-0000-000074270000}"/>
    <cellStyle name="Normal 6 2 4 3" xfId="10337" xr:uid="{00000000-0005-0000-0000-000075270000}"/>
    <cellStyle name="Normal 6 2 5" xfId="10338" xr:uid="{00000000-0005-0000-0000-000076270000}"/>
    <cellStyle name="Normal 6 2 5 2" xfId="10339" xr:uid="{00000000-0005-0000-0000-000077270000}"/>
    <cellStyle name="Normal 6 2 6" xfId="10340" xr:uid="{00000000-0005-0000-0000-000078270000}"/>
    <cellStyle name="Normal 6 2 7" xfId="10341" xr:uid="{00000000-0005-0000-0000-000079270000}"/>
    <cellStyle name="Normal 6 2 8" xfId="10342" xr:uid="{00000000-0005-0000-0000-00007A270000}"/>
    <cellStyle name="Normal 6 3" xfId="10343" xr:uid="{00000000-0005-0000-0000-00007B270000}"/>
    <cellStyle name="Normal 6 3 2" xfId="10344" xr:uid="{00000000-0005-0000-0000-00007C270000}"/>
    <cellStyle name="Normal 6 3 2 2" xfId="10345" xr:uid="{00000000-0005-0000-0000-00007D270000}"/>
    <cellStyle name="Normal 6 3 2 2 2" xfId="10346" xr:uid="{00000000-0005-0000-0000-00007E270000}"/>
    <cellStyle name="Normal 6 3 2 2 2 2" xfId="10347" xr:uid="{00000000-0005-0000-0000-00007F270000}"/>
    <cellStyle name="Normal 6 3 2 2 3" xfId="10348" xr:uid="{00000000-0005-0000-0000-000080270000}"/>
    <cellStyle name="Normal 6 3 2 3" xfId="10349" xr:uid="{00000000-0005-0000-0000-000081270000}"/>
    <cellStyle name="Normal 6 3 2 3 2" xfId="10350" xr:uid="{00000000-0005-0000-0000-000082270000}"/>
    <cellStyle name="Normal 6 3 2 4" xfId="10351" xr:uid="{00000000-0005-0000-0000-000083270000}"/>
    <cellStyle name="Normal 6 3 2 5" xfId="10352" xr:uid="{00000000-0005-0000-0000-000084270000}"/>
    <cellStyle name="Normal 6 3 3" xfId="10353" xr:uid="{00000000-0005-0000-0000-000085270000}"/>
    <cellStyle name="Normal 6 3 3 2" xfId="10354" xr:uid="{00000000-0005-0000-0000-000086270000}"/>
    <cellStyle name="Normal 6 3 3 2 2" xfId="10355" xr:uid="{00000000-0005-0000-0000-000087270000}"/>
    <cellStyle name="Normal 6 3 3 3" xfId="10356" xr:uid="{00000000-0005-0000-0000-000088270000}"/>
    <cellStyle name="Normal 6 3 4" xfId="10357" xr:uid="{00000000-0005-0000-0000-000089270000}"/>
    <cellStyle name="Normal 6 3 4 2" xfId="10358" xr:uid="{00000000-0005-0000-0000-00008A270000}"/>
    <cellStyle name="Normal 6 3 5" xfId="10359" xr:uid="{00000000-0005-0000-0000-00008B270000}"/>
    <cellStyle name="Normal 6 3 6" xfId="10360" xr:uid="{00000000-0005-0000-0000-00008C270000}"/>
    <cellStyle name="Normal 6 3 7" xfId="10361" xr:uid="{00000000-0005-0000-0000-00008D270000}"/>
    <cellStyle name="Normal 6 4" xfId="10362" xr:uid="{00000000-0005-0000-0000-00008E270000}"/>
    <cellStyle name="Normal 6 4 2" xfId="10363" xr:uid="{00000000-0005-0000-0000-00008F270000}"/>
    <cellStyle name="Normal 6 4 2 2" xfId="10364" xr:uid="{00000000-0005-0000-0000-000090270000}"/>
    <cellStyle name="Normal 6 4 2 2 2" xfId="10365" xr:uid="{00000000-0005-0000-0000-000091270000}"/>
    <cellStyle name="Normal 6 4 2 2 3" xfId="10366" xr:uid="{00000000-0005-0000-0000-000092270000}"/>
    <cellStyle name="Normal 6 4 2 3" xfId="10367" xr:uid="{00000000-0005-0000-0000-000093270000}"/>
    <cellStyle name="Normal 6 4 2 3 2" xfId="10368" xr:uid="{00000000-0005-0000-0000-000094270000}"/>
    <cellStyle name="Normal 6 4 2 4" xfId="10369" xr:uid="{00000000-0005-0000-0000-000095270000}"/>
    <cellStyle name="Normal 6 4 2 5" xfId="10370" xr:uid="{00000000-0005-0000-0000-000096270000}"/>
    <cellStyle name="Normal 6 4 2 6" xfId="10371" xr:uid="{00000000-0005-0000-0000-000097270000}"/>
    <cellStyle name="Normal 6 4 3" xfId="10372" xr:uid="{00000000-0005-0000-0000-000098270000}"/>
    <cellStyle name="Normal 6 4 3 2" xfId="10373" xr:uid="{00000000-0005-0000-0000-000099270000}"/>
    <cellStyle name="Normal 6 4 3 3" xfId="10374" xr:uid="{00000000-0005-0000-0000-00009A270000}"/>
    <cellStyle name="Normal 6 4 4" xfId="10375" xr:uid="{00000000-0005-0000-0000-00009B270000}"/>
    <cellStyle name="Normal 6 4 4 2" xfId="10376" xr:uid="{00000000-0005-0000-0000-00009C270000}"/>
    <cellStyle name="Normal 6 4 4 3" xfId="10377" xr:uid="{00000000-0005-0000-0000-00009D270000}"/>
    <cellStyle name="Normal 6 4 5" xfId="10378" xr:uid="{00000000-0005-0000-0000-00009E270000}"/>
    <cellStyle name="Normal 6 4 5 2" xfId="10379" xr:uid="{00000000-0005-0000-0000-00009F270000}"/>
    <cellStyle name="Normal 6 4 6" xfId="10380" xr:uid="{00000000-0005-0000-0000-0000A0270000}"/>
    <cellStyle name="Normal 6 4 7" xfId="10381" xr:uid="{00000000-0005-0000-0000-0000A1270000}"/>
    <cellStyle name="Normal 6 4 8" xfId="10382" xr:uid="{00000000-0005-0000-0000-0000A2270000}"/>
    <cellStyle name="Normal 6 5" xfId="10383" xr:uid="{00000000-0005-0000-0000-0000A3270000}"/>
    <cellStyle name="Normal 6 5 2" xfId="10384" xr:uid="{00000000-0005-0000-0000-0000A4270000}"/>
    <cellStyle name="Normal 6 5 2 2" xfId="10385" xr:uid="{00000000-0005-0000-0000-0000A5270000}"/>
    <cellStyle name="Normal 6 5 2 2 2" xfId="10386" xr:uid="{00000000-0005-0000-0000-0000A6270000}"/>
    <cellStyle name="Normal 6 5 2 3" xfId="10387" xr:uid="{00000000-0005-0000-0000-0000A7270000}"/>
    <cellStyle name="Normal 6 5 3" xfId="10388" xr:uid="{00000000-0005-0000-0000-0000A8270000}"/>
    <cellStyle name="Normal 6 5 3 2" xfId="10389" xr:uid="{00000000-0005-0000-0000-0000A9270000}"/>
    <cellStyle name="Normal 6 5 4" xfId="10390" xr:uid="{00000000-0005-0000-0000-0000AA270000}"/>
    <cellStyle name="Normal 6 5 5" xfId="10391" xr:uid="{00000000-0005-0000-0000-0000AB270000}"/>
    <cellStyle name="Normal 6 5 6" xfId="10392" xr:uid="{00000000-0005-0000-0000-0000AC270000}"/>
    <cellStyle name="Normal 6 6" xfId="10393" xr:uid="{00000000-0005-0000-0000-0000AD270000}"/>
    <cellStyle name="Normal 6 6 2" xfId="10394" xr:uid="{00000000-0005-0000-0000-0000AE270000}"/>
    <cellStyle name="Normal 6 6 2 2" xfId="10395" xr:uid="{00000000-0005-0000-0000-0000AF270000}"/>
    <cellStyle name="Normal 6 6 3" xfId="10396" xr:uid="{00000000-0005-0000-0000-0000B0270000}"/>
    <cellStyle name="Normal 6 6 4" xfId="10397" xr:uid="{00000000-0005-0000-0000-0000B1270000}"/>
    <cellStyle name="Normal 6 6 5" xfId="10398" xr:uid="{00000000-0005-0000-0000-0000B2270000}"/>
    <cellStyle name="Normal 6 7" xfId="10399" xr:uid="{00000000-0005-0000-0000-0000B3270000}"/>
    <cellStyle name="Normal 6 7 2" xfId="10400" xr:uid="{00000000-0005-0000-0000-0000B4270000}"/>
    <cellStyle name="Normal 6 7 3" xfId="10401" xr:uid="{00000000-0005-0000-0000-0000B5270000}"/>
    <cellStyle name="Normal 6 8" xfId="10402" xr:uid="{00000000-0005-0000-0000-0000B6270000}"/>
    <cellStyle name="Normal 6 8 2" xfId="10403" xr:uid="{00000000-0005-0000-0000-0000B7270000}"/>
    <cellStyle name="Normal 6 8 3" xfId="10404" xr:uid="{00000000-0005-0000-0000-0000B8270000}"/>
    <cellStyle name="Normal 6 9" xfId="10405" xr:uid="{00000000-0005-0000-0000-0000B9270000}"/>
    <cellStyle name="Normal 60" xfId="10406" xr:uid="{00000000-0005-0000-0000-0000BA270000}"/>
    <cellStyle name="Normal 61" xfId="10407" xr:uid="{00000000-0005-0000-0000-0000BB270000}"/>
    <cellStyle name="Normal 62" xfId="10408" xr:uid="{00000000-0005-0000-0000-0000BC270000}"/>
    <cellStyle name="Normal 63" xfId="10409" xr:uid="{00000000-0005-0000-0000-0000BD270000}"/>
    <cellStyle name="Normal 64" xfId="10410" xr:uid="{00000000-0005-0000-0000-0000BE270000}"/>
    <cellStyle name="Normal 65" xfId="10411" xr:uid="{00000000-0005-0000-0000-0000BF270000}"/>
    <cellStyle name="Normal 66" xfId="10412" xr:uid="{00000000-0005-0000-0000-0000C0270000}"/>
    <cellStyle name="Normal 67" xfId="10413" xr:uid="{00000000-0005-0000-0000-0000C1270000}"/>
    <cellStyle name="Normal 68" xfId="10414" xr:uid="{00000000-0005-0000-0000-0000C2270000}"/>
    <cellStyle name="Normal 69" xfId="10415" xr:uid="{00000000-0005-0000-0000-0000C3270000}"/>
    <cellStyle name="Normal 7" xfId="1859" xr:uid="{00000000-0005-0000-0000-0000C4270000}"/>
    <cellStyle name="Normal 7 10" xfId="10416" xr:uid="{00000000-0005-0000-0000-0000C5270000}"/>
    <cellStyle name="Normal 7 11" xfId="10417" xr:uid="{00000000-0005-0000-0000-0000C6270000}"/>
    <cellStyle name="Normal 7 2" xfId="10418" xr:uid="{00000000-0005-0000-0000-0000C7270000}"/>
    <cellStyle name="Normal 7 2 2" xfId="10419" xr:uid="{00000000-0005-0000-0000-0000C8270000}"/>
    <cellStyle name="Normal 7 2 2 2" xfId="10420" xr:uid="{00000000-0005-0000-0000-0000C9270000}"/>
    <cellStyle name="Normal 7 2 2 2 2" xfId="10421" xr:uid="{00000000-0005-0000-0000-0000CA270000}"/>
    <cellStyle name="Normal 7 2 2 2 2 2" xfId="10422" xr:uid="{00000000-0005-0000-0000-0000CB270000}"/>
    <cellStyle name="Normal 7 2 2 2 2 2 2" xfId="10423" xr:uid="{00000000-0005-0000-0000-0000CC270000}"/>
    <cellStyle name="Normal 7 2 2 2 2 2 2 2" xfId="10424" xr:uid="{00000000-0005-0000-0000-0000CD270000}"/>
    <cellStyle name="Normal 7 2 2 2 2 2 3" xfId="10425" xr:uid="{00000000-0005-0000-0000-0000CE270000}"/>
    <cellStyle name="Normal 7 2 2 2 2 3" xfId="10426" xr:uid="{00000000-0005-0000-0000-0000CF270000}"/>
    <cellStyle name="Normal 7 2 2 2 2 3 2" xfId="10427" xr:uid="{00000000-0005-0000-0000-0000D0270000}"/>
    <cellStyle name="Normal 7 2 2 2 2 4" xfId="10428" xr:uid="{00000000-0005-0000-0000-0000D1270000}"/>
    <cellStyle name="Normal 7 2 2 2 3" xfId="10429" xr:uid="{00000000-0005-0000-0000-0000D2270000}"/>
    <cellStyle name="Normal 7 2 2 2 3 2" xfId="10430" xr:uid="{00000000-0005-0000-0000-0000D3270000}"/>
    <cellStyle name="Normal 7 2 2 2 3 2 2" xfId="10431" xr:uid="{00000000-0005-0000-0000-0000D4270000}"/>
    <cellStyle name="Normal 7 2 2 2 3 3" xfId="10432" xr:uid="{00000000-0005-0000-0000-0000D5270000}"/>
    <cellStyle name="Normal 7 2 2 2 4" xfId="10433" xr:uid="{00000000-0005-0000-0000-0000D6270000}"/>
    <cellStyle name="Normal 7 2 2 2 4 2" xfId="10434" xr:uid="{00000000-0005-0000-0000-0000D7270000}"/>
    <cellStyle name="Normal 7 2 2 2 5" xfId="10435" xr:uid="{00000000-0005-0000-0000-0000D8270000}"/>
    <cellStyle name="Normal 7 2 2 2 6" xfId="10436" xr:uid="{00000000-0005-0000-0000-0000D9270000}"/>
    <cellStyle name="Normal 7 2 2 3" xfId="10437" xr:uid="{00000000-0005-0000-0000-0000DA270000}"/>
    <cellStyle name="Normal 7 2 2 3 2" xfId="10438" xr:uid="{00000000-0005-0000-0000-0000DB270000}"/>
    <cellStyle name="Normal 7 2 2 3 2 2" xfId="10439" xr:uid="{00000000-0005-0000-0000-0000DC270000}"/>
    <cellStyle name="Normal 7 2 2 3 2 2 2" xfId="10440" xr:uid="{00000000-0005-0000-0000-0000DD270000}"/>
    <cellStyle name="Normal 7 2 2 3 2 3" xfId="10441" xr:uid="{00000000-0005-0000-0000-0000DE270000}"/>
    <cellStyle name="Normal 7 2 2 3 3" xfId="10442" xr:uid="{00000000-0005-0000-0000-0000DF270000}"/>
    <cellStyle name="Normal 7 2 2 3 3 2" xfId="10443" xr:uid="{00000000-0005-0000-0000-0000E0270000}"/>
    <cellStyle name="Normal 7 2 2 3 4" xfId="10444" xr:uid="{00000000-0005-0000-0000-0000E1270000}"/>
    <cellStyle name="Normal 7 2 2 4" xfId="10445" xr:uid="{00000000-0005-0000-0000-0000E2270000}"/>
    <cellStyle name="Normal 7 2 2 4 2" xfId="10446" xr:uid="{00000000-0005-0000-0000-0000E3270000}"/>
    <cellStyle name="Normal 7 2 2 4 2 2" xfId="10447" xr:uid="{00000000-0005-0000-0000-0000E4270000}"/>
    <cellStyle name="Normal 7 2 2 4 3" xfId="10448" xr:uid="{00000000-0005-0000-0000-0000E5270000}"/>
    <cellStyle name="Normal 7 2 2 5" xfId="10449" xr:uid="{00000000-0005-0000-0000-0000E6270000}"/>
    <cellStyle name="Normal 7 2 2 5 2" xfId="10450" xr:uid="{00000000-0005-0000-0000-0000E7270000}"/>
    <cellStyle name="Normal 7 2 2 6" xfId="10451" xr:uid="{00000000-0005-0000-0000-0000E8270000}"/>
    <cellStyle name="Normal 7 2 2 7" xfId="10452" xr:uid="{00000000-0005-0000-0000-0000E9270000}"/>
    <cellStyle name="Normal 7 2 3" xfId="10453" xr:uid="{00000000-0005-0000-0000-0000EA270000}"/>
    <cellStyle name="Normal 7 2 3 2" xfId="10454" xr:uid="{00000000-0005-0000-0000-0000EB270000}"/>
    <cellStyle name="Normal 7 2 3 2 2" xfId="10455" xr:uid="{00000000-0005-0000-0000-0000EC270000}"/>
    <cellStyle name="Normal 7 2 3 2 2 2" xfId="10456" xr:uid="{00000000-0005-0000-0000-0000ED270000}"/>
    <cellStyle name="Normal 7 2 3 2 2 2 2" xfId="10457" xr:uid="{00000000-0005-0000-0000-0000EE270000}"/>
    <cellStyle name="Normal 7 2 3 2 2 3" xfId="10458" xr:uid="{00000000-0005-0000-0000-0000EF270000}"/>
    <cellStyle name="Normal 7 2 3 2 3" xfId="10459" xr:uid="{00000000-0005-0000-0000-0000F0270000}"/>
    <cellStyle name="Normal 7 2 3 2 3 2" xfId="10460" xr:uid="{00000000-0005-0000-0000-0000F1270000}"/>
    <cellStyle name="Normal 7 2 3 2 4" xfId="10461" xr:uid="{00000000-0005-0000-0000-0000F2270000}"/>
    <cellStyle name="Normal 7 2 3 3" xfId="10462" xr:uid="{00000000-0005-0000-0000-0000F3270000}"/>
    <cellStyle name="Normal 7 2 3 3 2" xfId="10463" xr:uid="{00000000-0005-0000-0000-0000F4270000}"/>
    <cellStyle name="Normal 7 2 3 3 2 2" xfId="10464" xr:uid="{00000000-0005-0000-0000-0000F5270000}"/>
    <cellStyle name="Normal 7 2 3 3 3" xfId="10465" xr:uid="{00000000-0005-0000-0000-0000F6270000}"/>
    <cellStyle name="Normal 7 2 3 4" xfId="10466" xr:uid="{00000000-0005-0000-0000-0000F7270000}"/>
    <cellStyle name="Normal 7 2 3 4 2" xfId="10467" xr:uid="{00000000-0005-0000-0000-0000F8270000}"/>
    <cellStyle name="Normal 7 2 3 5" xfId="10468" xr:uid="{00000000-0005-0000-0000-0000F9270000}"/>
    <cellStyle name="Normal 7 2 3 6" xfId="10469" xr:uid="{00000000-0005-0000-0000-0000FA270000}"/>
    <cellStyle name="Normal 7 2 4" xfId="10470" xr:uid="{00000000-0005-0000-0000-0000FB270000}"/>
    <cellStyle name="Normal 7 2 4 2" xfId="10471" xr:uid="{00000000-0005-0000-0000-0000FC270000}"/>
    <cellStyle name="Normal 7 2 4 2 2" xfId="10472" xr:uid="{00000000-0005-0000-0000-0000FD270000}"/>
    <cellStyle name="Normal 7 2 4 2 2 2" xfId="10473" xr:uid="{00000000-0005-0000-0000-0000FE270000}"/>
    <cellStyle name="Normal 7 2 4 2 2 2 2" xfId="10474" xr:uid="{00000000-0005-0000-0000-0000FF270000}"/>
    <cellStyle name="Normal 7 2 4 2 2 3" xfId="10475" xr:uid="{00000000-0005-0000-0000-000000280000}"/>
    <cellStyle name="Normal 7 2 4 2 3" xfId="10476" xr:uid="{00000000-0005-0000-0000-000001280000}"/>
    <cellStyle name="Normal 7 2 4 2 3 2" xfId="10477" xr:uid="{00000000-0005-0000-0000-000002280000}"/>
    <cellStyle name="Normal 7 2 4 2 4" xfId="10478" xr:uid="{00000000-0005-0000-0000-000003280000}"/>
    <cellStyle name="Normal 7 2 4 3" xfId="10479" xr:uid="{00000000-0005-0000-0000-000004280000}"/>
    <cellStyle name="Normal 7 2 4 3 2" xfId="10480" xr:uid="{00000000-0005-0000-0000-000005280000}"/>
    <cellStyle name="Normal 7 2 4 3 2 2" xfId="10481" xr:uid="{00000000-0005-0000-0000-000006280000}"/>
    <cellStyle name="Normal 7 2 4 3 3" xfId="10482" xr:uid="{00000000-0005-0000-0000-000007280000}"/>
    <cellStyle name="Normal 7 2 4 4" xfId="10483" xr:uid="{00000000-0005-0000-0000-000008280000}"/>
    <cellStyle name="Normal 7 2 4 4 2" xfId="10484" xr:uid="{00000000-0005-0000-0000-000009280000}"/>
    <cellStyle name="Normal 7 2 4 5" xfId="10485" xr:uid="{00000000-0005-0000-0000-00000A280000}"/>
    <cellStyle name="Normal 7 2 5" xfId="10486" xr:uid="{00000000-0005-0000-0000-00000B280000}"/>
    <cellStyle name="Normal 7 2 5 2" xfId="10487" xr:uid="{00000000-0005-0000-0000-00000C280000}"/>
    <cellStyle name="Normal 7 2 5 2 2" xfId="10488" xr:uid="{00000000-0005-0000-0000-00000D280000}"/>
    <cellStyle name="Normal 7 2 5 2 2 2" xfId="10489" xr:uid="{00000000-0005-0000-0000-00000E280000}"/>
    <cellStyle name="Normal 7 2 5 2 3" xfId="10490" xr:uid="{00000000-0005-0000-0000-00000F280000}"/>
    <cellStyle name="Normal 7 2 5 3" xfId="10491" xr:uid="{00000000-0005-0000-0000-000010280000}"/>
    <cellStyle name="Normal 7 2 5 3 2" xfId="10492" xr:uid="{00000000-0005-0000-0000-000011280000}"/>
    <cellStyle name="Normal 7 2 5 4" xfId="10493" xr:uid="{00000000-0005-0000-0000-000012280000}"/>
    <cellStyle name="Normal 7 2 6" xfId="10494" xr:uid="{00000000-0005-0000-0000-000013280000}"/>
    <cellStyle name="Normal 7 2 6 2" xfId="10495" xr:uid="{00000000-0005-0000-0000-000014280000}"/>
    <cellStyle name="Normal 7 2 6 2 2" xfId="10496" xr:uid="{00000000-0005-0000-0000-000015280000}"/>
    <cellStyle name="Normal 7 2 6 3" xfId="10497" xr:uid="{00000000-0005-0000-0000-000016280000}"/>
    <cellStyle name="Normal 7 2 7" xfId="10498" xr:uid="{00000000-0005-0000-0000-000017280000}"/>
    <cellStyle name="Normal 7 2 7 2" xfId="10499" xr:uid="{00000000-0005-0000-0000-000018280000}"/>
    <cellStyle name="Normal 7 2 8" xfId="10500" xr:uid="{00000000-0005-0000-0000-000019280000}"/>
    <cellStyle name="Normal 7 2 9" xfId="10501" xr:uid="{00000000-0005-0000-0000-00001A280000}"/>
    <cellStyle name="Normal 7 3" xfId="10502" xr:uid="{00000000-0005-0000-0000-00001B280000}"/>
    <cellStyle name="Normal 7 3 2" xfId="10503" xr:uid="{00000000-0005-0000-0000-00001C280000}"/>
    <cellStyle name="Normal 7 3 2 2" xfId="10504" xr:uid="{00000000-0005-0000-0000-00001D280000}"/>
    <cellStyle name="Normal 7 3 2 2 2" xfId="10505" xr:uid="{00000000-0005-0000-0000-00001E280000}"/>
    <cellStyle name="Normal 7 3 2 2 2 2" xfId="10506" xr:uid="{00000000-0005-0000-0000-00001F280000}"/>
    <cellStyle name="Normal 7 3 2 2 2 2 2" xfId="10507" xr:uid="{00000000-0005-0000-0000-000020280000}"/>
    <cellStyle name="Normal 7 3 2 2 2 3" xfId="10508" xr:uid="{00000000-0005-0000-0000-000021280000}"/>
    <cellStyle name="Normal 7 3 2 2 3" xfId="10509" xr:uid="{00000000-0005-0000-0000-000022280000}"/>
    <cellStyle name="Normal 7 3 2 2 3 2" xfId="10510" xr:uid="{00000000-0005-0000-0000-000023280000}"/>
    <cellStyle name="Normal 7 3 2 2 4" xfId="10511" xr:uid="{00000000-0005-0000-0000-000024280000}"/>
    <cellStyle name="Normal 7 3 2 3" xfId="10512" xr:uid="{00000000-0005-0000-0000-000025280000}"/>
    <cellStyle name="Normal 7 3 2 3 2" xfId="10513" xr:uid="{00000000-0005-0000-0000-000026280000}"/>
    <cellStyle name="Normal 7 3 2 3 2 2" xfId="10514" xr:uid="{00000000-0005-0000-0000-000027280000}"/>
    <cellStyle name="Normal 7 3 2 3 3" xfId="10515" xr:uid="{00000000-0005-0000-0000-000028280000}"/>
    <cellStyle name="Normal 7 3 2 4" xfId="10516" xr:uid="{00000000-0005-0000-0000-000029280000}"/>
    <cellStyle name="Normal 7 3 2 4 2" xfId="10517" xr:uid="{00000000-0005-0000-0000-00002A280000}"/>
    <cellStyle name="Normal 7 3 2 5" xfId="10518" xr:uid="{00000000-0005-0000-0000-00002B280000}"/>
    <cellStyle name="Normal 7 3 2 6" xfId="10519" xr:uid="{00000000-0005-0000-0000-00002C280000}"/>
    <cellStyle name="Normal 7 3 3" xfId="10520" xr:uid="{00000000-0005-0000-0000-00002D280000}"/>
    <cellStyle name="Normal 7 3 3 2" xfId="10521" xr:uid="{00000000-0005-0000-0000-00002E280000}"/>
    <cellStyle name="Normal 7 3 3 2 2" xfId="10522" xr:uid="{00000000-0005-0000-0000-00002F280000}"/>
    <cellStyle name="Normal 7 3 3 2 2 2" xfId="10523" xr:uid="{00000000-0005-0000-0000-000030280000}"/>
    <cellStyle name="Normal 7 3 3 2 3" xfId="10524" xr:uid="{00000000-0005-0000-0000-000031280000}"/>
    <cellStyle name="Normal 7 3 3 3" xfId="10525" xr:uid="{00000000-0005-0000-0000-000032280000}"/>
    <cellStyle name="Normal 7 3 3 3 2" xfId="10526" xr:uid="{00000000-0005-0000-0000-000033280000}"/>
    <cellStyle name="Normal 7 3 3 4" xfId="10527" xr:uid="{00000000-0005-0000-0000-000034280000}"/>
    <cellStyle name="Normal 7 3 4" xfId="10528" xr:uid="{00000000-0005-0000-0000-000035280000}"/>
    <cellStyle name="Normal 7 3 4 2" xfId="10529" xr:uid="{00000000-0005-0000-0000-000036280000}"/>
    <cellStyle name="Normal 7 3 4 2 2" xfId="10530" xr:uid="{00000000-0005-0000-0000-000037280000}"/>
    <cellStyle name="Normal 7 3 4 3" xfId="10531" xr:uid="{00000000-0005-0000-0000-000038280000}"/>
    <cellStyle name="Normal 7 3 5" xfId="10532" xr:uid="{00000000-0005-0000-0000-000039280000}"/>
    <cellStyle name="Normal 7 3 5 2" xfId="10533" xr:uid="{00000000-0005-0000-0000-00003A280000}"/>
    <cellStyle name="Normal 7 3 6" xfId="10534" xr:uid="{00000000-0005-0000-0000-00003B280000}"/>
    <cellStyle name="Normal 7 3 7" xfId="10535" xr:uid="{00000000-0005-0000-0000-00003C280000}"/>
    <cellStyle name="Normal 7 4" xfId="10536" xr:uid="{00000000-0005-0000-0000-00003D280000}"/>
    <cellStyle name="Normal 7 4 2" xfId="10537" xr:uid="{00000000-0005-0000-0000-00003E280000}"/>
    <cellStyle name="Normal 7 4 2 2" xfId="10538" xr:uid="{00000000-0005-0000-0000-00003F280000}"/>
    <cellStyle name="Normal 7 4 2 2 2" xfId="10539" xr:uid="{00000000-0005-0000-0000-000040280000}"/>
    <cellStyle name="Normal 7 4 2 2 2 2" xfId="10540" xr:uid="{00000000-0005-0000-0000-000041280000}"/>
    <cellStyle name="Normal 7 4 2 2 3" xfId="10541" xr:uid="{00000000-0005-0000-0000-000042280000}"/>
    <cellStyle name="Normal 7 4 2 3" xfId="10542" xr:uid="{00000000-0005-0000-0000-000043280000}"/>
    <cellStyle name="Normal 7 4 2 3 2" xfId="10543" xr:uid="{00000000-0005-0000-0000-000044280000}"/>
    <cellStyle name="Normal 7 4 2 4" xfId="10544" xr:uid="{00000000-0005-0000-0000-000045280000}"/>
    <cellStyle name="Normal 7 4 2 5" xfId="10545" xr:uid="{00000000-0005-0000-0000-000046280000}"/>
    <cellStyle name="Normal 7 4 3" xfId="10546" xr:uid="{00000000-0005-0000-0000-000047280000}"/>
    <cellStyle name="Normal 7 4 3 2" xfId="10547" xr:uid="{00000000-0005-0000-0000-000048280000}"/>
    <cellStyle name="Normal 7 4 3 2 2" xfId="10548" xr:uid="{00000000-0005-0000-0000-000049280000}"/>
    <cellStyle name="Normal 7 4 3 3" xfId="10549" xr:uid="{00000000-0005-0000-0000-00004A280000}"/>
    <cellStyle name="Normal 7 4 4" xfId="10550" xr:uid="{00000000-0005-0000-0000-00004B280000}"/>
    <cellStyle name="Normal 7 4 4 2" xfId="10551" xr:uid="{00000000-0005-0000-0000-00004C280000}"/>
    <cellStyle name="Normal 7 4 5" xfId="10552" xr:uid="{00000000-0005-0000-0000-00004D280000}"/>
    <cellStyle name="Normal 7 4 6" xfId="10553" xr:uid="{00000000-0005-0000-0000-00004E280000}"/>
    <cellStyle name="Normal 7 4 7" xfId="10554" xr:uid="{00000000-0005-0000-0000-00004F280000}"/>
    <cellStyle name="Normal 7 5" xfId="10555" xr:uid="{00000000-0005-0000-0000-000050280000}"/>
    <cellStyle name="Normal 7 5 2" xfId="10556" xr:uid="{00000000-0005-0000-0000-000051280000}"/>
    <cellStyle name="Normal 7 5 2 2" xfId="10557" xr:uid="{00000000-0005-0000-0000-000052280000}"/>
    <cellStyle name="Normal 7 5 2 2 2" xfId="10558" xr:uid="{00000000-0005-0000-0000-000053280000}"/>
    <cellStyle name="Normal 7 5 2 2 2 2" xfId="10559" xr:uid="{00000000-0005-0000-0000-000054280000}"/>
    <cellStyle name="Normal 7 5 2 2 3" xfId="10560" xr:uid="{00000000-0005-0000-0000-000055280000}"/>
    <cellStyle name="Normal 7 5 2 3" xfId="10561" xr:uid="{00000000-0005-0000-0000-000056280000}"/>
    <cellStyle name="Normal 7 5 2 3 2" xfId="10562" xr:uid="{00000000-0005-0000-0000-000057280000}"/>
    <cellStyle name="Normal 7 5 2 4" xfId="10563" xr:uid="{00000000-0005-0000-0000-000058280000}"/>
    <cellStyle name="Normal 7 5 3" xfId="10564" xr:uid="{00000000-0005-0000-0000-000059280000}"/>
    <cellStyle name="Normal 7 5 3 2" xfId="10565" xr:uid="{00000000-0005-0000-0000-00005A280000}"/>
    <cellStyle name="Normal 7 5 3 2 2" xfId="10566" xr:uid="{00000000-0005-0000-0000-00005B280000}"/>
    <cellStyle name="Normal 7 5 3 3" xfId="10567" xr:uid="{00000000-0005-0000-0000-00005C280000}"/>
    <cellStyle name="Normal 7 5 4" xfId="10568" xr:uid="{00000000-0005-0000-0000-00005D280000}"/>
    <cellStyle name="Normal 7 5 4 2" xfId="10569" xr:uid="{00000000-0005-0000-0000-00005E280000}"/>
    <cellStyle name="Normal 7 5 5" xfId="10570" xr:uid="{00000000-0005-0000-0000-00005F280000}"/>
    <cellStyle name="Normal 7 5 6" xfId="10571" xr:uid="{00000000-0005-0000-0000-000060280000}"/>
    <cellStyle name="Normal 7 6" xfId="10572" xr:uid="{00000000-0005-0000-0000-000061280000}"/>
    <cellStyle name="Normal 7 6 2" xfId="10573" xr:uid="{00000000-0005-0000-0000-000062280000}"/>
    <cellStyle name="Normal 7 6 2 2" xfId="10574" xr:uid="{00000000-0005-0000-0000-000063280000}"/>
    <cellStyle name="Normal 7 6 2 2 2" xfId="10575" xr:uid="{00000000-0005-0000-0000-000064280000}"/>
    <cellStyle name="Normal 7 6 2 3" xfId="10576" xr:uid="{00000000-0005-0000-0000-000065280000}"/>
    <cellStyle name="Normal 7 6 3" xfId="10577" xr:uid="{00000000-0005-0000-0000-000066280000}"/>
    <cellStyle name="Normal 7 6 3 2" xfId="10578" xr:uid="{00000000-0005-0000-0000-000067280000}"/>
    <cellStyle name="Normal 7 6 4" xfId="10579" xr:uid="{00000000-0005-0000-0000-000068280000}"/>
    <cellStyle name="Normal 7 7" xfId="10580" xr:uid="{00000000-0005-0000-0000-000069280000}"/>
    <cellStyle name="Normal 7 7 2" xfId="10581" xr:uid="{00000000-0005-0000-0000-00006A280000}"/>
    <cellStyle name="Normal 7 7 2 2" xfId="10582" xr:uid="{00000000-0005-0000-0000-00006B280000}"/>
    <cellStyle name="Normal 7 7 3" xfId="10583" xr:uid="{00000000-0005-0000-0000-00006C280000}"/>
    <cellStyle name="Normal 7 8" xfId="10584" xr:uid="{00000000-0005-0000-0000-00006D280000}"/>
    <cellStyle name="Normal 7 8 2" xfId="10585" xr:uid="{00000000-0005-0000-0000-00006E280000}"/>
    <cellStyle name="Normal 7 8 2 2" xfId="10586" xr:uid="{00000000-0005-0000-0000-00006F280000}"/>
    <cellStyle name="Normal 7 8 3" xfId="10587" xr:uid="{00000000-0005-0000-0000-000070280000}"/>
    <cellStyle name="Normal 7 9" xfId="10588" xr:uid="{00000000-0005-0000-0000-000071280000}"/>
    <cellStyle name="Normal 7 9 2" xfId="10589" xr:uid="{00000000-0005-0000-0000-000072280000}"/>
    <cellStyle name="Normal 70" xfId="10590" xr:uid="{00000000-0005-0000-0000-000073280000}"/>
    <cellStyle name="Normal 71" xfId="10591" xr:uid="{00000000-0005-0000-0000-000074280000}"/>
    <cellStyle name="Normal 72" xfId="15121" xr:uid="{00000000-0005-0000-0000-000075280000}"/>
    <cellStyle name="Normal 73" xfId="15124" xr:uid="{00000000-0005-0000-0000-000076280000}"/>
    <cellStyle name="Normal 74" xfId="15125" xr:uid="{00000000-0005-0000-0000-000077280000}"/>
    <cellStyle name="Normal 75" xfId="15129" xr:uid="{00000000-0005-0000-0000-000078280000}"/>
    <cellStyle name="Normal 76" xfId="15133" xr:uid="{00000000-0005-0000-0000-000079280000}"/>
    <cellStyle name="Normal 77" xfId="15134" xr:uid="{00000000-0005-0000-0000-00007A280000}"/>
    <cellStyle name="Normal 78" xfId="15139" xr:uid="{00000000-0005-0000-0000-00007B280000}"/>
    <cellStyle name="Normal 78 2" xfId="15142" xr:uid="{00000000-0005-0000-0000-00007C280000}"/>
    <cellStyle name="Normal 79" xfId="15140" xr:uid="{00000000-0005-0000-0000-00007D280000}"/>
    <cellStyle name="Normal 79 2" xfId="15145" xr:uid="{00000000-0005-0000-0000-00007E280000}"/>
    <cellStyle name="Normal 8" xfId="1860" xr:uid="{00000000-0005-0000-0000-00007F280000}"/>
    <cellStyle name="Normal 8 2" xfId="10592" xr:uid="{00000000-0005-0000-0000-000080280000}"/>
    <cellStyle name="Normal 8 2 2" xfId="2106" xr:uid="{00000000-0005-0000-0000-000081280000}"/>
    <cellStyle name="Normal 8 2 2 2" xfId="10593" xr:uid="{00000000-0005-0000-0000-000082280000}"/>
    <cellStyle name="Normal 8 2 2 2 2" xfId="10594" xr:uid="{00000000-0005-0000-0000-000083280000}"/>
    <cellStyle name="Normal 8 2 2 2 2 2" xfId="10595" xr:uid="{00000000-0005-0000-0000-000084280000}"/>
    <cellStyle name="Normal 8 2 2 2 2 2 2" xfId="10596" xr:uid="{00000000-0005-0000-0000-000085280000}"/>
    <cellStyle name="Normal 8 2 2 2 2 3" xfId="10597" xr:uid="{00000000-0005-0000-0000-000086280000}"/>
    <cellStyle name="Normal 8 2 2 2 3" xfId="10598" xr:uid="{00000000-0005-0000-0000-000087280000}"/>
    <cellStyle name="Normal 8 2 2 2 3 2" xfId="10599" xr:uid="{00000000-0005-0000-0000-000088280000}"/>
    <cellStyle name="Normal 8 2 2 2 4" xfId="10600" xr:uid="{00000000-0005-0000-0000-000089280000}"/>
    <cellStyle name="Normal 8 2 2 2 5" xfId="10601" xr:uid="{00000000-0005-0000-0000-00008A280000}"/>
    <cellStyle name="Normal 8 2 2 3" xfId="10602" xr:uid="{00000000-0005-0000-0000-00008B280000}"/>
    <cellStyle name="Normal 8 2 2 3 2" xfId="10603" xr:uid="{00000000-0005-0000-0000-00008C280000}"/>
    <cellStyle name="Normal 8 2 2 3 2 2" xfId="10604" xr:uid="{00000000-0005-0000-0000-00008D280000}"/>
    <cellStyle name="Normal 8 2 2 3 3" xfId="10605" xr:uid="{00000000-0005-0000-0000-00008E280000}"/>
    <cellStyle name="Normal 8 2 2 4" xfId="10606" xr:uid="{00000000-0005-0000-0000-00008F280000}"/>
    <cellStyle name="Normal 8 2 2 4 2" xfId="10607" xr:uid="{00000000-0005-0000-0000-000090280000}"/>
    <cellStyle name="Normal 8 2 2 5" xfId="10608" xr:uid="{00000000-0005-0000-0000-000091280000}"/>
    <cellStyle name="Normal 8 2 2 6" xfId="10609" xr:uid="{00000000-0005-0000-0000-000092280000}"/>
    <cellStyle name="Normal 8 2 3" xfId="10610" xr:uid="{00000000-0005-0000-0000-000093280000}"/>
    <cellStyle name="Normal 8 2 3 2" xfId="10611" xr:uid="{00000000-0005-0000-0000-000094280000}"/>
    <cellStyle name="Normal 8 2 3 2 2" xfId="10612" xr:uid="{00000000-0005-0000-0000-000095280000}"/>
    <cellStyle name="Normal 8 2 3 2 2 2" xfId="10613" xr:uid="{00000000-0005-0000-0000-000096280000}"/>
    <cellStyle name="Normal 8 2 3 2 3" xfId="10614" xr:uid="{00000000-0005-0000-0000-000097280000}"/>
    <cellStyle name="Normal 8 2 3 3" xfId="10615" xr:uid="{00000000-0005-0000-0000-000098280000}"/>
    <cellStyle name="Normal 8 2 3 3 2" xfId="10616" xr:uid="{00000000-0005-0000-0000-000099280000}"/>
    <cellStyle name="Normal 8 2 3 4" xfId="10617" xr:uid="{00000000-0005-0000-0000-00009A280000}"/>
    <cellStyle name="Normal 8 2 3 5" xfId="10618" xr:uid="{00000000-0005-0000-0000-00009B280000}"/>
    <cellStyle name="Normal 8 2 4" xfId="10619" xr:uid="{00000000-0005-0000-0000-00009C280000}"/>
    <cellStyle name="Normal 8 2 4 2" xfId="10620" xr:uid="{00000000-0005-0000-0000-00009D280000}"/>
    <cellStyle name="Normal 8 2 4 2 2" xfId="10621" xr:uid="{00000000-0005-0000-0000-00009E280000}"/>
    <cellStyle name="Normal 8 2 4 3" xfId="10622" xr:uid="{00000000-0005-0000-0000-00009F280000}"/>
    <cellStyle name="Normal 8 2 5" xfId="10623" xr:uid="{00000000-0005-0000-0000-0000A0280000}"/>
    <cellStyle name="Normal 8 2 5 2" xfId="10624" xr:uid="{00000000-0005-0000-0000-0000A1280000}"/>
    <cellStyle name="Normal 8 2 6" xfId="10625" xr:uid="{00000000-0005-0000-0000-0000A2280000}"/>
    <cellStyle name="Normal 8 2 7" xfId="10626" xr:uid="{00000000-0005-0000-0000-0000A3280000}"/>
    <cellStyle name="Normal 8 2 8" xfId="10627" xr:uid="{00000000-0005-0000-0000-0000A4280000}"/>
    <cellStyle name="Normal 8 3" xfId="2109" xr:uid="{00000000-0005-0000-0000-0000A5280000}"/>
    <cellStyle name="Normal 8 3 2" xfId="10628" xr:uid="{00000000-0005-0000-0000-0000A6280000}"/>
    <cellStyle name="Normal 8 3 2 2" xfId="10629" xr:uid="{00000000-0005-0000-0000-0000A7280000}"/>
    <cellStyle name="Normal 8 3 2 2 2" xfId="10630" xr:uid="{00000000-0005-0000-0000-0000A8280000}"/>
    <cellStyle name="Normal 8 3 2 2 2 2" xfId="10631" xr:uid="{00000000-0005-0000-0000-0000A9280000}"/>
    <cellStyle name="Normal 8 3 2 2 3" xfId="10632" xr:uid="{00000000-0005-0000-0000-0000AA280000}"/>
    <cellStyle name="Normal 8 3 2 3" xfId="10633" xr:uid="{00000000-0005-0000-0000-0000AB280000}"/>
    <cellStyle name="Normal 8 3 2 3 2" xfId="10634" xr:uid="{00000000-0005-0000-0000-0000AC280000}"/>
    <cellStyle name="Normal 8 3 2 4" xfId="10635" xr:uid="{00000000-0005-0000-0000-0000AD280000}"/>
    <cellStyle name="Normal 8 3 2 5" xfId="10636" xr:uid="{00000000-0005-0000-0000-0000AE280000}"/>
    <cellStyle name="Normal 8 3 3" xfId="10637" xr:uid="{00000000-0005-0000-0000-0000AF280000}"/>
    <cellStyle name="Normal 8 3 3 2" xfId="10638" xr:uid="{00000000-0005-0000-0000-0000B0280000}"/>
    <cellStyle name="Normal 8 3 3 2 2" xfId="10639" xr:uid="{00000000-0005-0000-0000-0000B1280000}"/>
    <cellStyle name="Normal 8 3 3 3" xfId="10640" xr:uid="{00000000-0005-0000-0000-0000B2280000}"/>
    <cellStyle name="Normal 8 3 4" xfId="10641" xr:uid="{00000000-0005-0000-0000-0000B3280000}"/>
    <cellStyle name="Normal 8 3 4 2" xfId="10642" xr:uid="{00000000-0005-0000-0000-0000B4280000}"/>
    <cellStyle name="Normal 8 3 5" xfId="10643" xr:uid="{00000000-0005-0000-0000-0000B5280000}"/>
    <cellStyle name="Normal 8 3 6" xfId="10644" xr:uid="{00000000-0005-0000-0000-0000B6280000}"/>
    <cellStyle name="Normal 8 4" xfId="10645" xr:uid="{00000000-0005-0000-0000-0000B7280000}"/>
    <cellStyle name="Normal 8 4 2" xfId="10646" xr:uid="{00000000-0005-0000-0000-0000B8280000}"/>
    <cellStyle name="Normal 8 4 2 2" xfId="10647" xr:uid="{00000000-0005-0000-0000-0000B9280000}"/>
    <cellStyle name="Normal 8 4 2 2 2" xfId="10648" xr:uid="{00000000-0005-0000-0000-0000BA280000}"/>
    <cellStyle name="Normal 8 4 2 3" xfId="10649" xr:uid="{00000000-0005-0000-0000-0000BB280000}"/>
    <cellStyle name="Normal 8 4 3" xfId="10650" xr:uid="{00000000-0005-0000-0000-0000BC280000}"/>
    <cellStyle name="Normal 8 4 3 2" xfId="10651" xr:uid="{00000000-0005-0000-0000-0000BD280000}"/>
    <cellStyle name="Normal 8 4 4" xfId="10652" xr:uid="{00000000-0005-0000-0000-0000BE280000}"/>
    <cellStyle name="Normal 8 4 5" xfId="10653" xr:uid="{00000000-0005-0000-0000-0000BF280000}"/>
    <cellStyle name="Normal 8 5" xfId="10654" xr:uid="{00000000-0005-0000-0000-0000C0280000}"/>
    <cellStyle name="Normal 8 5 2" xfId="10655" xr:uid="{00000000-0005-0000-0000-0000C1280000}"/>
    <cellStyle name="Normal 8 5 2 2" xfId="10656" xr:uid="{00000000-0005-0000-0000-0000C2280000}"/>
    <cellStyle name="Normal 8 5 3" xfId="10657" xr:uid="{00000000-0005-0000-0000-0000C3280000}"/>
    <cellStyle name="Normal 8 6" xfId="10658" xr:uid="{00000000-0005-0000-0000-0000C4280000}"/>
    <cellStyle name="Normal 8 6 2" xfId="10659" xr:uid="{00000000-0005-0000-0000-0000C5280000}"/>
    <cellStyle name="Normal 8 7" xfId="10660" xr:uid="{00000000-0005-0000-0000-0000C6280000}"/>
    <cellStyle name="Normal 8 8" xfId="10661" xr:uid="{00000000-0005-0000-0000-0000C7280000}"/>
    <cellStyle name="Normal 80" xfId="15144" xr:uid="{00000000-0005-0000-0000-0000C8280000}"/>
    <cellStyle name="Normal 80 2" xfId="15146" xr:uid="{00000000-0005-0000-0000-0000C9280000}"/>
    <cellStyle name="Normal 81" xfId="15150" xr:uid="{00000000-0005-0000-0000-0000CA280000}"/>
    <cellStyle name="Normal 81 2" xfId="15148" xr:uid="{00000000-0005-0000-0000-0000CB280000}"/>
    <cellStyle name="Normal 82" xfId="15151" xr:uid="{00000000-0005-0000-0000-0000CC280000}"/>
    <cellStyle name="Normal 84" xfId="15135" xr:uid="{00000000-0005-0000-0000-0000CD280000}"/>
    <cellStyle name="Normal 9" xfId="1861" xr:uid="{00000000-0005-0000-0000-0000CE280000}"/>
    <cellStyle name="Normal 9 2" xfId="10662" xr:uid="{00000000-0005-0000-0000-0000CF280000}"/>
    <cellStyle name="Normal 9 2 2" xfId="10663" xr:uid="{00000000-0005-0000-0000-0000D0280000}"/>
    <cellStyle name="Normal 9 2 2 2" xfId="10664" xr:uid="{00000000-0005-0000-0000-0000D1280000}"/>
    <cellStyle name="Normal 9 2 2 2 2" xfId="10665" xr:uid="{00000000-0005-0000-0000-0000D2280000}"/>
    <cellStyle name="Normal 9 2 2 2 2 2" xfId="10666" xr:uid="{00000000-0005-0000-0000-0000D3280000}"/>
    <cellStyle name="Normal 9 2 2 2 2 2 2" xfId="10667" xr:uid="{00000000-0005-0000-0000-0000D4280000}"/>
    <cellStyle name="Normal 9 2 2 2 2 3" xfId="10668" xr:uid="{00000000-0005-0000-0000-0000D5280000}"/>
    <cellStyle name="Normal 9 2 2 2 3" xfId="10669" xr:uid="{00000000-0005-0000-0000-0000D6280000}"/>
    <cellStyle name="Normal 9 2 2 2 3 2" xfId="10670" xr:uid="{00000000-0005-0000-0000-0000D7280000}"/>
    <cellStyle name="Normal 9 2 2 2 4" xfId="10671" xr:uid="{00000000-0005-0000-0000-0000D8280000}"/>
    <cellStyle name="Normal 9 2 2 2 5" xfId="10672" xr:uid="{00000000-0005-0000-0000-0000D9280000}"/>
    <cellStyle name="Normal 9 2 2 2 6" xfId="10673" xr:uid="{00000000-0005-0000-0000-0000DA280000}"/>
    <cellStyle name="Normal 9 2 2 3" xfId="10674" xr:uid="{00000000-0005-0000-0000-0000DB280000}"/>
    <cellStyle name="Normal 9 2 2 3 2" xfId="10675" xr:uid="{00000000-0005-0000-0000-0000DC280000}"/>
    <cellStyle name="Normal 9 2 2 3 2 2" xfId="10676" xr:uid="{00000000-0005-0000-0000-0000DD280000}"/>
    <cellStyle name="Normal 9 2 2 3 3" xfId="10677" xr:uid="{00000000-0005-0000-0000-0000DE280000}"/>
    <cellStyle name="Normal 9 2 2 4" xfId="10678" xr:uid="{00000000-0005-0000-0000-0000DF280000}"/>
    <cellStyle name="Normal 9 2 2 4 2" xfId="10679" xr:uid="{00000000-0005-0000-0000-0000E0280000}"/>
    <cellStyle name="Normal 9 2 2 5" xfId="10680" xr:uid="{00000000-0005-0000-0000-0000E1280000}"/>
    <cellStyle name="Normal 9 2 2 6" xfId="10681" xr:uid="{00000000-0005-0000-0000-0000E2280000}"/>
    <cellStyle name="Normal 9 2 2 7" xfId="10682" xr:uid="{00000000-0005-0000-0000-0000E3280000}"/>
    <cellStyle name="Normal 9 2 3" xfId="10683" xr:uid="{00000000-0005-0000-0000-0000E4280000}"/>
    <cellStyle name="Normal 9 2 3 2" xfId="10684" xr:uid="{00000000-0005-0000-0000-0000E5280000}"/>
    <cellStyle name="Normal 9 2 3 2 2" xfId="10685" xr:uid="{00000000-0005-0000-0000-0000E6280000}"/>
    <cellStyle name="Normal 9 2 3 2 2 2" xfId="10686" xr:uid="{00000000-0005-0000-0000-0000E7280000}"/>
    <cellStyle name="Normal 9 2 3 2 3" xfId="10687" xr:uid="{00000000-0005-0000-0000-0000E8280000}"/>
    <cellStyle name="Normal 9 2 3 3" xfId="10688" xr:uid="{00000000-0005-0000-0000-0000E9280000}"/>
    <cellStyle name="Normal 9 2 3 3 2" xfId="10689" xr:uid="{00000000-0005-0000-0000-0000EA280000}"/>
    <cellStyle name="Normal 9 2 3 4" xfId="10690" xr:uid="{00000000-0005-0000-0000-0000EB280000}"/>
    <cellStyle name="Normal 9 2 3 5" xfId="10691" xr:uid="{00000000-0005-0000-0000-0000EC280000}"/>
    <cellStyle name="Normal 9 2 3 6" xfId="10692" xr:uid="{00000000-0005-0000-0000-0000ED280000}"/>
    <cellStyle name="Normal 9 2 4" xfId="10693" xr:uid="{00000000-0005-0000-0000-0000EE280000}"/>
    <cellStyle name="Normal 9 2 4 2" xfId="10694" xr:uid="{00000000-0005-0000-0000-0000EF280000}"/>
    <cellStyle name="Normal 9 2 4 2 2" xfId="10695" xr:uid="{00000000-0005-0000-0000-0000F0280000}"/>
    <cellStyle name="Normal 9 2 4 3" xfId="10696" xr:uid="{00000000-0005-0000-0000-0000F1280000}"/>
    <cellStyle name="Normal 9 2 4 4" xfId="10697" xr:uid="{00000000-0005-0000-0000-0000F2280000}"/>
    <cellStyle name="Normal 9 2 5" xfId="10698" xr:uid="{00000000-0005-0000-0000-0000F3280000}"/>
    <cellStyle name="Normal 9 2 5 2" xfId="10699" xr:uid="{00000000-0005-0000-0000-0000F4280000}"/>
    <cellStyle name="Normal 9 2 6" xfId="10700" xr:uid="{00000000-0005-0000-0000-0000F5280000}"/>
    <cellStyle name="Normal 9 2 7" xfId="10701" xr:uid="{00000000-0005-0000-0000-0000F6280000}"/>
    <cellStyle name="Normal 9 2 8" xfId="10702" xr:uid="{00000000-0005-0000-0000-0000F7280000}"/>
    <cellStyle name="Normal 9 3" xfId="10703" xr:uid="{00000000-0005-0000-0000-0000F8280000}"/>
    <cellStyle name="Normal 9 3 2" xfId="10704" xr:uid="{00000000-0005-0000-0000-0000F9280000}"/>
    <cellStyle name="Normal 9 3 2 2" xfId="10705" xr:uid="{00000000-0005-0000-0000-0000FA280000}"/>
    <cellStyle name="Normal 9 3 2 2 2" xfId="10706" xr:uid="{00000000-0005-0000-0000-0000FB280000}"/>
    <cellStyle name="Normal 9 3 2 2 2 2" xfId="10707" xr:uid="{00000000-0005-0000-0000-0000FC280000}"/>
    <cellStyle name="Normal 9 3 2 2 3" xfId="10708" xr:uid="{00000000-0005-0000-0000-0000FD280000}"/>
    <cellStyle name="Normal 9 3 2 3" xfId="10709" xr:uid="{00000000-0005-0000-0000-0000FE280000}"/>
    <cellStyle name="Normal 9 3 2 3 2" xfId="10710" xr:uid="{00000000-0005-0000-0000-0000FF280000}"/>
    <cellStyle name="Normal 9 3 2 4" xfId="10711" xr:uid="{00000000-0005-0000-0000-000000290000}"/>
    <cellStyle name="Normal 9 3 2 5" xfId="10712" xr:uid="{00000000-0005-0000-0000-000001290000}"/>
    <cellStyle name="Normal 9 3 2 6" xfId="10713" xr:uid="{00000000-0005-0000-0000-000002290000}"/>
    <cellStyle name="Normal 9 3 3" xfId="10714" xr:uid="{00000000-0005-0000-0000-000003290000}"/>
    <cellStyle name="Normal 9 3 3 2" xfId="10715" xr:uid="{00000000-0005-0000-0000-000004290000}"/>
    <cellStyle name="Normal 9 3 3 2 2" xfId="10716" xr:uid="{00000000-0005-0000-0000-000005290000}"/>
    <cellStyle name="Normal 9 3 3 3" xfId="10717" xr:uid="{00000000-0005-0000-0000-000006290000}"/>
    <cellStyle name="Normal 9 3 3 4" xfId="10718" xr:uid="{00000000-0005-0000-0000-000007290000}"/>
    <cellStyle name="Normal 9 3 4" xfId="10719" xr:uid="{00000000-0005-0000-0000-000008290000}"/>
    <cellStyle name="Normal 9 3 4 2" xfId="10720" xr:uid="{00000000-0005-0000-0000-000009290000}"/>
    <cellStyle name="Normal 9 3 5" xfId="10721" xr:uid="{00000000-0005-0000-0000-00000A290000}"/>
    <cellStyle name="Normal 9 3 6" xfId="10722" xr:uid="{00000000-0005-0000-0000-00000B290000}"/>
    <cellStyle name="Normal 9 3 7" xfId="10723" xr:uid="{00000000-0005-0000-0000-00000C290000}"/>
    <cellStyle name="Normal 9 4" xfId="10724" xr:uid="{00000000-0005-0000-0000-00000D290000}"/>
    <cellStyle name="Normal 9 4 2" xfId="10725" xr:uid="{00000000-0005-0000-0000-00000E290000}"/>
    <cellStyle name="Normal 9 4 2 2" xfId="10726" xr:uid="{00000000-0005-0000-0000-00000F290000}"/>
    <cellStyle name="Normal 9 4 2 2 2" xfId="10727" xr:uid="{00000000-0005-0000-0000-000010290000}"/>
    <cellStyle name="Normal 9 4 2 3" xfId="10728" xr:uid="{00000000-0005-0000-0000-000011290000}"/>
    <cellStyle name="Normal 9 4 3" xfId="10729" xr:uid="{00000000-0005-0000-0000-000012290000}"/>
    <cellStyle name="Normal 9 4 3 2" xfId="10730" xr:uid="{00000000-0005-0000-0000-000013290000}"/>
    <cellStyle name="Normal 9 4 4" xfId="10731" xr:uid="{00000000-0005-0000-0000-000014290000}"/>
    <cellStyle name="Normal 9 4 5" xfId="10732" xr:uid="{00000000-0005-0000-0000-000015290000}"/>
    <cellStyle name="Normal 9 4 6" xfId="10733" xr:uid="{00000000-0005-0000-0000-000016290000}"/>
    <cellStyle name="Normal 9 5" xfId="10734" xr:uid="{00000000-0005-0000-0000-000017290000}"/>
    <cellStyle name="Normal 9 5 2" xfId="10735" xr:uid="{00000000-0005-0000-0000-000018290000}"/>
    <cellStyle name="Normal 9 5 2 2" xfId="10736" xr:uid="{00000000-0005-0000-0000-000019290000}"/>
    <cellStyle name="Normal 9 5 3" xfId="10737" xr:uid="{00000000-0005-0000-0000-00001A290000}"/>
    <cellStyle name="Normal 9 5 4" xfId="10738" xr:uid="{00000000-0005-0000-0000-00001B290000}"/>
    <cellStyle name="Normal 9 6" xfId="10739" xr:uid="{00000000-0005-0000-0000-00001C290000}"/>
    <cellStyle name="Normal 9 6 2" xfId="10740" xr:uid="{00000000-0005-0000-0000-00001D290000}"/>
    <cellStyle name="Normal 9 7" xfId="10741" xr:uid="{00000000-0005-0000-0000-00001E290000}"/>
    <cellStyle name="Normal 9 8" xfId="10742" xr:uid="{00000000-0005-0000-0000-00001F290000}"/>
    <cellStyle name="Normal 9 9" xfId="10743" xr:uid="{00000000-0005-0000-0000-000020290000}"/>
    <cellStyle name="Normal_LGE Filed Test Period Billing Exhibits - SBR Summary" xfId="4" xr:uid="{00000000-0005-0000-0000-000021290000}"/>
    <cellStyle name="Note 10" xfId="1862" xr:uid="{00000000-0005-0000-0000-000022290000}"/>
    <cellStyle name="Note 10 10" xfId="10744" xr:uid="{00000000-0005-0000-0000-000023290000}"/>
    <cellStyle name="Note 10 10 2" xfId="10745" xr:uid="{00000000-0005-0000-0000-000024290000}"/>
    <cellStyle name="Note 10 11" xfId="10746" xr:uid="{00000000-0005-0000-0000-000025290000}"/>
    <cellStyle name="Note 10 12" xfId="10747" xr:uid="{00000000-0005-0000-0000-000026290000}"/>
    <cellStyle name="Note 10 13" xfId="10748" xr:uid="{00000000-0005-0000-0000-000027290000}"/>
    <cellStyle name="Note 10 2" xfId="1863" xr:uid="{00000000-0005-0000-0000-000028290000}"/>
    <cellStyle name="Note 10 2 10" xfId="10749" xr:uid="{00000000-0005-0000-0000-000029290000}"/>
    <cellStyle name="Note 10 2 2" xfId="10750" xr:uid="{00000000-0005-0000-0000-00002A290000}"/>
    <cellStyle name="Note 10 2 2 2" xfId="10751" xr:uid="{00000000-0005-0000-0000-00002B290000}"/>
    <cellStyle name="Note 10 2 3" xfId="10752" xr:uid="{00000000-0005-0000-0000-00002C290000}"/>
    <cellStyle name="Note 10 2 3 2" xfId="10753" xr:uid="{00000000-0005-0000-0000-00002D290000}"/>
    <cellStyle name="Note 10 2 4" xfId="10754" xr:uid="{00000000-0005-0000-0000-00002E290000}"/>
    <cellStyle name="Note 10 2 4 2" xfId="10755" xr:uid="{00000000-0005-0000-0000-00002F290000}"/>
    <cellStyle name="Note 10 2 5" xfId="10756" xr:uid="{00000000-0005-0000-0000-000030290000}"/>
    <cellStyle name="Note 10 2 5 2" xfId="10757" xr:uid="{00000000-0005-0000-0000-000031290000}"/>
    <cellStyle name="Note 10 2 6" xfId="10758" xr:uid="{00000000-0005-0000-0000-000032290000}"/>
    <cellStyle name="Note 10 2 6 2" xfId="10759" xr:uid="{00000000-0005-0000-0000-000033290000}"/>
    <cellStyle name="Note 10 2 7" xfId="10760" xr:uid="{00000000-0005-0000-0000-000034290000}"/>
    <cellStyle name="Note 10 2 7 2" xfId="10761" xr:uid="{00000000-0005-0000-0000-000035290000}"/>
    <cellStyle name="Note 10 2 8" xfId="10762" xr:uid="{00000000-0005-0000-0000-000036290000}"/>
    <cellStyle name="Note 10 2 8 2" xfId="10763" xr:uid="{00000000-0005-0000-0000-000037290000}"/>
    <cellStyle name="Note 10 2 9" xfId="10764" xr:uid="{00000000-0005-0000-0000-000038290000}"/>
    <cellStyle name="Note 10 2 9 2" xfId="10765" xr:uid="{00000000-0005-0000-0000-000039290000}"/>
    <cellStyle name="Note 10 3" xfId="1864" xr:uid="{00000000-0005-0000-0000-00003A290000}"/>
    <cellStyle name="Note 10 3 2" xfId="10766" xr:uid="{00000000-0005-0000-0000-00003B290000}"/>
    <cellStyle name="Note 10 4" xfId="1865" xr:uid="{00000000-0005-0000-0000-00003C290000}"/>
    <cellStyle name="Note 10 4 2" xfId="10767" xr:uid="{00000000-0005-0000-0000-00003D290000}"/>
    <cellStyle name="Note 10 5" xfId="1866" xr:uid="{00000000-0005-0000-0000-00003E290000}"/>
    <cellStyle name="Note 10 5 2" xfId="10768" xr:uid="{00000000-0005-0000-0000-00003F290000}"/>
    <cellStyle name="Note 10 6" xfId="10769" xr:uid="{00000000-0005-0000-0000-000040290000}"/>
    <cellStyle name="Note 10 6 2" xfId="10770" xr:uid="{00000000-0005-0000-0000-000041290000}"/>
    <cellStyle name="Note 10 7" xfId="10771" xr:uid="{00000000-0005-0000-0000-000042290000}"/>
    <cellStyle name="Note 10 7 2" xfId="10772" xr:uid="{00000000-0005-0000-0000-000043290000}"/>
    <cellStyle name="Note 10 8" xfId="10773" xr:uid="{00000000-0005-0000-0000-000044290000}"/>
    <cellStyle name="Note 10 8 2" xfId="10774" xr:uid="{00000000-0005-0000-0000-000045290000}"/>
    <cellStyle name="Note 10 9" xfId="10775" xr:uid="{00000000-0005-0000-0000-000046290000}"/>
    <cellStyle name="Note 10 9 2" xfId="10776" xr:uid="{00000000-0005-0000-0000-000047290000}"/>
    <cellStyle name="Note 11" xfId="1867" xr:uid="{00000000-0005-0000-0000-000048290000}"/>
    <cellStyle name="Note 11 10" xfId="10777" xr:uid="{00000000-0005-0000-0000-000049290000}"/>
    <cellStyle name="Note 11 10 2" xfId="10778" xr:uid="{00000000-0005-0000-0000-00004A290000}"/>
    <cellStyle name="Note 11 11" xfId="10779" xr:uid="{00000000-0005-0000-0000-00004B290000}"/>
    <cellStyle name="Note 11 12" xfId="10780" xr:uid="{00000000-0005-0000-0000-00004C290000}"/>
    <cellStyle name="Note 11 13" xfId="10781" xr:uid="{00000000-0005-0000-0000-00004D290000}"/>
    <cellStyle name="Note 11 2" xfId="1868" xr:uid="{00000000-0005-0000-0000-00004E290000}"/>
    <cellStyle name="Note 11 2 10" xfId="10782" xr:uid="{00000000-0005-0000-0000-00004F290000}"/>
    <cellStyle name="Note 11 2 2" xfId="10783" xr:uid="{00000000-0005-0000-0000-000050290000}"/>
    <cellStyle name="Note 11 2 2 2" xfId="10784" xr:uid="{00000000-0005-0000-0000-000051290000}"/>
    <cellStyle name="Note 11 2 3" xfId="10785" xr:uid="{00000000-0005-0000-0000-000052290000}"/>
    <cellStyle name="Note 11 2 3 2" xfId="10786" xr:uid="{00000000-0005-0000-0000-000053290000}"/>
    <cellStyle name="Note 11 2 4" xfId="10787" xr:uid="{00000000-0005-0000-0000-000054290000}"/>
    <cellStyle name="Note 11 2 4 2" xfId="10788" xr:uid="{00000000-0005-0000-0000-000055290000}"/>
    <cellStyle name="Note 11 2 5" xfId="10789" xr:uid="{00000000-0005-0000-0000-000056290000}"/>
    <cellStyle name="Note 11 2 5 2" xfId="10790" xr:uid="{00000000-0005-0000-0000-000057290000}"/>
    <cellStyle name="Note 11 2 6" xfId="10791" xr:uid="{00000000-0005-0000-0000-000058290000}"/>
    <cellStyle name="Note 11 2 6 2" xfId="10792" xr:uid="{00000000-0005-0000-0000-000059290000}"/>
    <cellStyle name="Note 11 2 7" xfId="10793" xr:uid="{00000000-0005-0000-0000-00005A290000}"/>
    <cellStyle name="Note 11 2 7 2" xfId="10794" xr:uid="{00000000-0005-0000-0000-00005B290000}"/>
    <cellStyle name="Note 11 2 8" xfId="10795" xr:uid="{00000000-0005-0000-0000-00005C290000}"/>
    <cellStyle name="Note 11 2 8 2" xfId="10796" xr:uid="{00000000-0005-0000-0000-00005D290000}"/>
    <cellStyle name="Note 11 2 9" xfId="10797" xr:uid="{00000000-0005-0000-0000-00005E290000}"/>
    <cellStyle name="Note 11 2 9 2" xfId="10798" xr:uid="{00000000-0005-0000-0000-00005F290000}"/>
    <cellStyle name="Note 11 3" xfId="1869" xr:uid="{00000000-0005-0000-0000-000060290000}"/>
    <cellStyle name="Note 11 3 2" xfId="10799" xr:uid="{00000000-0005-0000-0000-000061290000}"/>
    <cellStyle name="Note 11 4" xfId="1870" xr:uid="{00000000-0005-0000-0000-000062290000}"/>
    <cellStyle name="Note 11 4 2" xfId="10800" xr:uid="{00000000-0005-0000-0000-000063290000}"/>
    <cellStyle name="Note 11 5" xfId="1871" xr:uid="{00000000-0005-0000-0000-000064290000}"/>
    <cellStyle name="Note 11 5 2" xfId="10801" xr:uid="{00000000-0005-0000-0000-000065290000}"/>
    <cellStyle name="Note 11 6" xfId="10802" xr:uid="{00000000-0005-0000-0000-000066290000}"/>
    <cellStyle name="Note 11 6 2" xfId="10803" xr:uid="{00000000-0005-0000-0000-000067290000}"/>
    <cellStyle name="Note 11 7" xfId="10804" xr:uid="{00000000-0005-0000-0000-000068290000}"/>
    <cellStyle name="Note 11 7 2" xfId="10805" xr:uid="{00000000-0005-0000-0000-000069290000}"/>
    <cellStyle name="Note 11 8" xfId="10806" xr:uid="{00000000-0005-0000-0000-00006A290000}"/>
    <cellStyle name="Note 11 8 2" xfId="10807" xr:uid="{00000000-0005-0000-0000-00006B290000}"/>
    <cellStyle name="Note 11 9" xfId="10808" xr:uid="{00000000-0005-0000-0000-00006C290000}"/>
    <cellStyle name="Note 11 9 2" xfId="10809" xr:uid="{00000000-0005-0000-0000-00006D290000}"/>
    <cellStyle name="Note 12" xfId="1872" xr:uid="{00000000-0005-0000-0000-00006E290000}"/>
    <cellStyle name="Note 12 10" xfId="10810" xr:uid="{00000000-0005-0000-0000-00006F290000}"/>
    <cellStyle name="Note 12 10 2" xfId="10811" xr:uid="{00000000-0005-0000-0000-000070290000}"/>
    <cellStyle name="Note 12 11" xfId="10812" xr:uid="{00000000-0005-0000-0000-000071290000}"/>
    <cellStyle name="Note 12 12" xfId="10813" xr:uid="{00000000-0005-0000-0000-000072290000}"/>
    <cellStyle name="Note 12 13" xfId="10814" xr:uid="{00000000-0005-0000-0000-000073290000}"/>
    <cellStyle name="Note 12 2" xfId="10815" xr:uid="{00000000-0005-0000-0000-000074290000}"/>
    <cellStyle name="Note 12 2 10" xfId="10816" xr:uid="{00000000-0005-0000-0000-000075290000}"/>
    <cellStyle name="Note 12 2 2" xfId="10817" xr:uid="{00000000-0005-0000-0000-000076290000}"/>
    <cellStyle name="Note 12 2 2 2" xfId="10818" xr:uid="{00000000-0005-0000-0000-000077290000}"/>
    <cellStyle name="Note 12 2 3" xfId="10819" xr:uid="{00000000-0005-0000-0000-000078290000}"/>
    <cellStyle name="Note 12 2 3 2" xfId="10820" xr:uid="{00000000-0005-0000-0000-000079290000}"/>
    <cellStyle name="Note 12 2 4" xfId="10821" xr:uid="{00000000-0005-0000-0000-00007A290000}"/>
    <cellStyle name="Note 12 2 4 2" xfId="10822" xr:uid="{00000000-0005-0000-0000-00007B290000}"/>
    <cellStyle name="Note 12 2 5" xfId="10823" xr:uid="{00000000-0005-0000-0000-00007C290000}"/>
    <cellStyle name="Note 12 2 5 2" xfId="10824" xr:uid="{00000000-0005-0000-0000-00007D290000}"/>
    <cellStyle name="Note 12 2 6" xfId="10825" xr:uid="{00000000-0005-0000-0000-00007E290000}"/>
    <cellStyle name="Note 12 2 6 2" xfId="10826" xr:uid="{00000000-0005-0000-0000-00007F290000}"/>
    <cellStyle name="Note 12 2 7" xfId="10827" xr:uid="{00000000-0005-0000-0000-000080290000}"/>
    <cellStyle name="Note 12 2 7 2" xfId="10828" xr:uid="{00000000-0005-0000-0000-000081290000}"/>
    <cellStyle name="Note 12 2 8" xfId="10829" xr:uid="{00000000-0005-0000-0000-000082290000}"/>
    <cellStyle name="Note 12 2 8 2" xfId="10830" xr:uid="{00000000-0005-0000-0000-000083290000}"/>
    <cellStyle name="Note 12 2 9" xfId="10831" xr:uid="{00000000-0005-0000-0000-000084290000}"/>
    <cellStyle name="Note 12 2 9 2" xfId="10832" xr:uid="{00000000-0005-0000-0000-000085290000}"/>
    <cellStyle name="Note 12 3" xfId="10833" xr:uid="{00000000-0005-0000-0000-000086290000}"/>
    <cellStyle name="Note 12 3 2" xfId="10834" xr:uid="{00000000-0005-0000-0000-000087290000}"/>
    <cellStyle name="Note 12 4" xfId="10835" xr:uid="{00000000-0005-0000-0000-000088290000}"/>
    <cellStyle name="Note 12 4 2" xfId="10836" xr:uid="{00000000-0005-0000-0000-000089290000}"/>
    <cellStyle name="Note 12 5" xfId="10837" xr:uid="{00000000-0005-0000-0000-00008A290000}"/>
    <cellStyle name="Note 12 5 2" xfId="10838" xr:uid="{00000000-0005-0000-0000-00008B290000}"/>
    <cellStyle name="Note 12 6" xfId="10839" xr:uid="{00000000-0005-0000-0000-00008C290000}"/>
    <cellStyle name="Note 12 6 2" xfId="10840" xr:uid="{00000000-0005-0000-0000-00008D290000}"/>
    <cellStyle name="Note 12 7" xfId="10841" xr:uid="{00000000-0005-0000-0000-00008E290000}"/>
    <cellStyle name="Note 12 7 2" xfId="10842" xr:uid="{00000000-0005-0000-0000-00008F290000}"/>
    <cellStyle name="Note 12 8" xfId="10843" xr:uid="{00000000-0005-0000-0000-000090290000}"/>
    <cellStyle name="Note 12 8 2" xfId="10844" xr:uid="{00000000-0005-0000-0000-000091290000}"/>
    <cellStyle name="Note 12 9" xfId="10845" xr:uid="{00000000-0005-0000-0000-000092290000}"/>
    <cellStyle name="Note 12 9 2" xfId="10846" xr:uid="{00000000-0005-0000-0000-000093290000}"/>
    <cellStyle name="Note 13" xfId="1873" xr:uid="{00000000-0005-0000-0000-000094290000}"/>
    <cellStyle name="Note 13 10" xfId="10847" xr:uid="{00000000-0005-0000-0000-000095290000}"/>
    <cellStyle name="Note 13 10 2" xfId="10848" xr:uid="{00000000-0005-0000-0000-000096290000}"/>
    <cellStyle name="Note 13 11" xfId="10849" xr:uid="{00000000-0005-0000-0000-000097290000}"/>
    <cellStyle name="Note 13 12" xfId="10850" xr:uid="{00000000-0005-0000-0000-000098290000}"/>
    <cellStyle name="Note 13 13" xfId="10851" xr:uid="{00000000-0005-0000-0000-000099290000}"/>
    <cellStyle name="Note 13 2" xfId="10852" xr:uid="{00000000-0005-0000-0000-00009A290000}"/>
    <cellStyle name="Note 13 2 10" xfId="10853" xr:uid="{00000000-0005-0000-0000-00009B290000}"/>
    <cellStyle name="Note 13 2 2" xfId="10854" xr:uid="{00000000-0005-0000-0000-00009C290000}"/>
    <cellStyle name="Note 13 2 2 2" xfId="10855" xr:uid="{00000000-0005-0000-0000-00009D290000}"/>
    <cellStyle name="Note 13 2 3" xfId="10856" xr:uid="{00000000-0005-0000-0000-00009E290000}"/>
    <cellStyle name="Note 13 2 3 2" xfId="10857" xr:uid="{00000000-0005-0000-0000-00009F290000}"/>
    <cellStyle name="Note 13 2 4" xfId="10858" xr:uid="{00000000-0005-0000-0000-0000A0290000}"/>
    <cellStyle name="Note 13 2 4 2" xfId="10859" xr:uid="{00000000-0005-0000-0000-0000A1290000}"/>
    <cellStyle name="Note 13 2 5" xfId="10860" xr:uid="{00000000-0005-0000-0000-0000A2290000}"/>
    <cellStyle name="Note 13 2 5 2" xfId="10861" xr:uid="{00000000-0005-0000-0000-0000A3290000}"/>
    <cellStyle name="Note 13 2 6" xfId="10862" xr:uid="{00000000-0005-0000-0000-0000A4290000}"/>
    <cellStyle name="Note 13 2 6 2" xfId="10863" xr:uid="{00000000-0005-0000-0000-0000A5290000}"/>
    <cellStyle name="Note 13 2 7" xfId="10864" xr:uid="{00000000-0005-0000-0000-0000A6290000}"/>
    <cellStyle name="Note 13 2 7 2" xfId="10865" xr:uid="{00000000-0005-0000-0000-0000A7290000}"/>
    <cellStyle name="Note 13 2 8" xfId="10866" xr:uid="{00000000-0005-0000-0000-0000A8290000}"/>
    <cellStyle name="Note 13 2 8 2" xfId="10867" xr:uid="{00000000-0005-0000-0000-0000A9290000}"/>
    <cellStyle name="Note 13 2 9" xfId="10868" xr:uid="{00000000-0005-0000-0000-0000AA290000}"/>
    <cellStyle name="Note 13 2 9 2" xfId="10869" xr:uid="{00000000-0005-0000-0000-0000AB290000}"/>
    <cellStyle name="Note 13 3" xfId="10870" xr:uid="{00000000-0005-0000-0000-0000AC290000}"/>
    <cellStyle name="Note 13 3 2" xfId="10871" xr:uid="{00000000-0005-0000-0000-0000AD290000}"/>
    <cellStyle name="Note 13 4" xfId="10872" xr:uid="{00000000-0005-0000-0000-0000AE290000}"/>
    <cellStyle name="Note 13 4 2" xfId="10873" xr:uid="{00000000-0005-0000-0000-0000AF290000}"/>
    <cellStyle name="Note 13 5" xfId="10874" xr:uid="{00000000-0005-0000-0000-0000B0290000}"/>
    <cellStyle name="Note 13 5 2" xfId="10875" xr:uid="{00000000-0005-0000-0000-0000B1290000}"/>
    <cellStyle name="Note 13 6" xfId="10876" xr:uid="{00000000-0005-0000-0000-0000B2290000}"/>
    <cellStyle name="Note 13 6 2" xfId="10877" xr:uid="{00000000-0005-0000-0000-0000B3290000}"/>
    <cellStyle name="Note 13 7" xfId="10878" xr:uid="{00000000-0005-0000-0000-0000B4290000}"/>
    <cellStyle name="Note 13 7 2" xfId="10879" xr:uid="{00000000-0005-0000-0000-0000B5290000}"/>
    <cellStyle name="Note 13 8" xfId="10880" xr:uid="{00000000-0005-0000-0000-0000B6290000}"/>
    <cellStyle name="Note 13 8 2" xfId="10881" xr:uid="{00000000-0005-0000-0000-0000B7290000}"/>
    <cellStyle name="Note 13 9" xfId="10882" xr:uid="{00000000-0005-0000-0000-0000B8290000}"/>
    <cellStyle name="Note 13 9 2" xfId="10883" xr:uid="{00000000-0005-0000-0000-0000B9290000}"/>
    <cellStyle name="Note 14" xfId="1874" xr:uid="{00000000-0005-0000-0000-0000BA290000}"/>
    <cellStyle name="Note 14 10" xfId="10884" xr:uid="{00000000-0005-0000-0000-0000BB290000}"/>
    <cellStyle name="Note 14 10 2" xfId="10885" xr:uid="{00000000-0005-0000-0000-0000BC290000}"/>
    <cellStyle name="Note 14 11" xfId="10886" xr:uid="{00000000-0005-0000-0000-0000BD290000}"/>
    <cellStyle name="Note 14 12" xfId="10887" xr:uid="{00000000-0005-0000-0000-0000BE290000}"/>
    <cellStyle name="Note 14 13" xfId="10888" xr:uid="{00000000-0005-0000-0000-0000BF290000}"/>
    <cellStyle name="Note 14 2" xfId="10889" xr:uid="{00000000-0005-0000-0000-0000C0290000}"/>
    <cellStyle name="Note 14 2 10" xfId="10890" xr:uid="{00000000-0005-0000-0000-0000C1290000}"/>
    <cellStyle name="Note 14 2 2" xfId="10891" xr:uid="{00000000-0005-0000-0000-0000C2290000}"/>
    <cellStyle name="Note 14 2 2 2" xfId="10892" xr:uid="{00000000-0005-0000-0000-0000C3290000}"/>
    <cellStyle name="Note 14 2 3" xfId="10893" xr:uid="{00000000-0005-0000-0000-0000C4290000}"/>
    <cellStyle name="Note 14 2 3 2" xfId="10894" xr:uid="{00000000-0005-0000-0000-0000C5290000}"/>
    <cellStyle name="Note 14 2 4" xfId="10895" xr:uid="{00000000-0005-0000-0000-0000C6290000}"/>
    <cellStyle name="Note 14 2 4 2" xfId="10896" xr:uid="{00000000-0005-0000-0000-0000C7290000}"/>
    <cellStyle name="Note 14 2 5" xfId="10897" xr:uid="{00000000-0005-0000-0000-0000C8290000}"/>
    <cellStyle name="Note 14 2 5 2" xfId="10898" xr:uid="{00000000-0005-0000-0000-0000C9290000}"/>
    <cellStyle name="Note 14 2 6" xfId="10899" xr:uid="{00000000-0005-0000-0000-0000CA290000}"/>
    <cellStyle name="Note 14 2 6 2" xfId="10900" xr:uid="{00000000-0005-0000-0000-0000CB290000}"/>
    <cellStyle name="Note 14 2 7" xfId="10901" xr:uid="{00000000-0005-0000-0000-0000CC290000}"/>
    <cellStyle name="Note 14 2 7 2" xfId="10902" xr:uid="{00000000-0005-0000-0000-0000CD290000}"/>
    <cellStyle name="Note 14 2 8" xfId="10903" xr:uid="{00000000-0005-0000-0000-0000CE290000}"/>
    <cellStyle name="Note 14 2 8 2" xfId="10904" xr:uid="{00000000-0005-0000-0000-0000CF290000}"/>
    <cellStyle name="Note 14 2 9" xfId="10905" xr:uid="{00000000-0005-0000-0000-0000D0290000}"/>
    <cellStyle name="Note 14 2 9 2" xfId="10906" xr:uid="{00000000-0005-0000-0000-0000D1290000}"/>
    <cellStyle name="Note 14 3" xfId="10907" xr:uid="{00000000-0005-0000-0000-0000D2290000}"/>
    <cellStyle name="Note 14 3 2" xfId="10908" xr:uid="{00000000-0005-0000-0000-0000D3290000}"/>
    <cellStyle name="Note 14 4" xfId="10909" xr:uid="{00000000-0005-0000-0000-0000D4290000}"/>
    <cellStyle name="Note 14 4 2" xfId="10910" xr:uid="{00000000-0005-0000-0000-0000D5290000}"/>
    <cellStyle name="Note 14 5" xfId="10911" xr:uid="{00000000-0005-0000-0000-0000D6290000}"/>
    <cellStyle name="Note 14 5 2" xfId="10912" xr:uid="{00000000-0005-0000-0000-0000D7290000}"/>
    <cellStyle name="Note 14 6" xfId="10913" xr:uid="{00000000-0005-0000-0000-0000D8290000}"/>
    <cellStyle name="Note 14 6 2" xfId="10914" xr:uid="{00000000-0005-0000-0000-0000D9290000}"/>
    <cellStyle name="Note 14 7" xfId="10915" xr:uid="{00000000-0005-0000-0000-0000DA290000}"/>
    <cellStyle name="Note 14 7 2" xfId="10916" xr:uid="{00000000-0005-0000-0000-0000DB290000}"/>
    <cellStyle name="Note 14 8" xfId="10917" xr:uid="{00000000-0005-0000-0000-0000DC290000}"/>
    <cellStyle name="Note 14 8 2" xfId="10918" xr:uid="{00000000-0005-0000-0000-0000DD290000}"/>
    <cellStyle name="Note 14 9" xfId="10919" xr:uid="{00000000-0005-0000-0000-0000DE290000}"/>
    <cellStyle name="Note 14 9 2" xfId="10920" xr:uid="{00000000-0005-0000-0000-0000DF290000}"/>
    <cellStyle name="Note 15" xfId="1875" xr:uid="{00000000-0005-0000-0000-0000E0290000}"/>
    <cellStyle name="Note 15 10" xfId="10921" xr:uid="{00000000-0005-0000-0000-0000E1290000}"/>
    <cellStyle name="Note 15 10 2" xfId="10922" xr:uid="{00000000-0005-0000-0000-0000E2290000}"/>
    <cellStyle name="Note 15 11" xfId="10923" xr:uid="{00000000-0005-0000-0000-0000E3290000}"/>
    <cellStyle name="Note 15 12" xfId="10924" xr:uid="{00000000-0005-0000-0000-0000E4290000}"/>
    <cellStyle name="Note 15 2" xfId="1876" xr:uid="{00000000-0005-0000-0000-0000E5290000}"/>
    <cellStyle name="Note 15 2 10" xfId="10925" xr:uid="{00000000-0005-0000-0000-0000E6290000}"/>
    <cellStyle name="Note 15 2 2" xfId="10926" xr:uid="{00000000-0005-0000-0000-0000E7290000}"/>
    <cellStyle name="Note 15 2 2 2" xfId="10927" xr:uid="{00000000-0005-0000-0000-0000E8290000}"/>
    <cellStyle name="Note 15 2 3" xfId="10928" xr:uid="{00000000-0005-0000-0000-0000E9290000}"/>
    <cellStyle name="Note 15 2 3 2" xfId="10929" xr:uid="{00000000-0005-0000-0000-0000EA290000}"/>
    <cellStyle name="Note 15 2 4" xfId="10930" xr:uid="{00000000-0005-0000-0000-0000EB290000}"/>
    <cellStyle name="Note 15 2 4 2" xfId="10931" xr:uid="{00000000-0005-0000-0000-0000EC290000}"/>
    <cellStyle name="Note 15 2 5" xfId="10932" xr:uid="{00000000-0005-0000-0000-0000ED290000}"/>
    <cellStyle name="Note 15 2 5 2" xfId="10933" xr:uid="{00000000-0005-0000-0000-0000EE290000}"/>
    <cellStyle name="Note 15 2 6" xfId="10934" xr:uid="{00000000-0005-0000-0000-0000EF290000}"/>
    <cellStyle name="Note 15 2 6 2" xfId="10935" xr:uid="{00000000-0005-0000-0000-0000F0290000}"/>
    <cellStyle name="Note 15 2 7" xfId="10936" xr:uid="{00000000-0005-0000-0000-0000F1290000}"/>
    <cellStyle name="Note 15 2 7 2" xfId="10937" xr:uid="{00000000-0005-0000-0000-0000F2290000}"/>
    <cellStyle name="Note 15 2 8" xfId="10938" xr:uid="{00000000-0005-0000-0000-0000F3290000}"/>
    <cellStyle name="Note 15 2 8 2" xfId="10939" xr:uid="{00000000-0005-0000-0000-0000F4290000}"/>
    <cellStyle name="Note 15 2 9" xfId="10940" xr:uid="{00000000-0005-0000-0000-0000F5290000}"/>
    <cellStyle name="Note 15 2 9 2" xfId="10941" xr:uid="{00000000-0005-0000-0000-0000F6290000}"/>
    <cellStyle name="Note 15 3" xfId="1877" xr:uid="{00000000-0005-0000-0000-0000F7290000}"/>
    <cellStyle name="Note 15 3 2" xfId="10942" xr:uid="{00000000-0005-0000-0000-0000F8290000}"/>
    <cellStyle name="Note 15 4" xfId="1878" xr:uid="{00000000-0005-0000-0000-0000F9290000}"/>
    <cellStyle name="Note 15 4 2" xfId="10943" xr:uid="{00000000-0005-0000-0000-0000FA290000}"/>
    <cellStyle name="Note 15 5" xfId="1879" xr:uid="{00000000-0005-0000-0000-0000FB290000}"/>
    <cellStyle name="Note 15 5 2" xfId="10944" xr:uid="{00000000-0005-0000-0000-0000FC290000}"/>
    <cellStyle name="Note 15 6" xfId="10945" xr:uid="{00000000-0005-0000-0000-0000FD290000}"/>
    <cellStyle name="Note 15 6 2" xfId="10946" xr:uid="{00000000-0005-0000-0000-0000FE290000}"/>
    <cellStyle name="Note 15 7" xfId="10947" xr:uid="{00000000-0005-0000-0000-0000FF290000}"/>
    <cellStyle name="Note 15 7 2" xfId="10948" xr:uid="{00000000-0005-0000-0000-0000002A0000}"/>
    <cellStyle name="Note 15 8" xfId="10949" xr:uid="{00000000-0005-0000-0000-0000012A0000}"/>
    <cellStyle name="Note 15 8 2" xfId="10950" xr:uid="{00000000-0005-0000-0000-0000022A0000}"/>
    <cellStyle name="Note 15 9" xfId="10951" xr:uid="{00000000-0005-0000-0000-0000032A0000}"/>
    <cellStyle name="Note 15 9 2" xfId="10952" xr:uid="{00000000-0005-0000-0000-0000042A0000}"/>
    <cellStyle name="Note 16" xfId="1880" xr:uid="{00000000-0005-0000-0000-0000052A0000}"/>
    <cellStyle name="Note 16 10" xfId="10953" xr:uid="{00000000-0005-0000-0000-0000062A0000}"/>
    <cellStyle name="Note 16 10 2" xfId="10954" xr:uid="{00000000-0005-0000-0000-0000072A0000}"/>
    <cellStyle name="Note 16 11" xfId="10955" xr:uid="{00000000-0005-0000-0000-0000082A0000}"/>
    <cellStyle name="Note 16 2" xfId="1881" xr:uid="{00000000-0005-0000-0000-0000092A0000}"/>
    <cellStyle name="Note 16 2 10" xfId="10956" xr:uid="{00000000-0005-0000-0000-00000A2A0000}"/>
    <cellStyle name="Note 16 2 2" xfId="10957" xr:uid="{00000000-0005-0000-0000-00000B2A0000}"/>
    <cellStyle name="Note 16 2 2 2" xfId="10958" xr:uid="{00000000-0005-0000-0000-00000C2A0000}"/>
    <cellStyle name="Note 16 2 3" xfId="10959" xr:uid="{00000000-0005-0000-0000-00000D2A0000}"/>
    <cellStyle name="Note 16 2 3 2" xfId="10960" xr:uid="{00000000-0005-0000-0000-00000E2A0000}"/>
    <cellStyle name="Note 16 2 4" xfId="10961" xr:uid="{00000000-0005-0000-0000-00000F2A0000}"/>
    <cellStyle name="Note 16 2 4 2" xfId="10962" xr:uid="{00000000-0005-0000-0000-0000102A0000}"/>
    <cellStyle name="Note 16 2 5" xfId="10963" xr:uid="{00000000-0005-0000-0000-0000112A0000}"/>
    <cellStyle name="Note 16 2 5 2" xfId="10964" xr:uid="{00000000-0005-0000-0000-0000122A0000}"/>
    <cellStyle name="Note 16 2 6" xfId="10965" xr:uid="{00000000-0005-0000-0000-0000132A0000}"/>
    <cellStyle name="Note 16 2 6 2" xfId="10966" xr:uid="{00000000-0005-0000-0000-0000142A0000}"/>
    <cellStyle name="Note 16 2 7" xfId="10967" xr:uid="{00000000-0005-0000-0000-0000152A0000}"/>
    <cellStyle name="Note 16 2 7 2" xfId="10968" xr:uid="{00000000-0005-0000-0000-0000162A0000}"/>
    <cellStyle name="Note 16 2 8" xfId="10969" xr:uid="{00000000-0005-0000-0000-0000172A0000}"/>
    <cellStyle name="Note 16 2 8 2" xfId="10970" xr:uid="{00000000-0005-0000-0000-0000182A0000}"/>
    <cellStyle name="Note 16 2 9" xfId="10971" xr:uid="{00000000-0005-0000-0000-0000192A0000}"/>
    <cellStyle name="Note 16 2 9 2" xfId="10972" xr:uid="{00000000-0005-0000-0000-00001A2A0000}"/>
    <cellStyle name="Note 16 3" xfId="1882" xr:uid="{00000000-0005-0000-0000-00001B2A0000}"/>
    <cellStyle name="Note 16 3 2" xfId="10973" xr:uid="{00000000-0005-0000-0000-00001C2A0000}"/>
    <cellStyle name="Note 16 4" xfId="1883" xr:uid="{00000000-0005-0000-0000-00001D2A0000}"/>
    <cellStyle name="Note 16 4 2" xfId="10974" xr:uid="{00000000-0005-0000-0000-00001E2A0000}"/>
    <cellStyle name="Note 16 5" xfId="1884" xr:uid="{00000000-0005-0000-0000-00001F2A0000}"/>
    <cellStyle name="Note 16 5 2" xfId="10975" xr:uid="{00000000-0005-0000-0000-0000202A0000}"/>
    <cellStyle name="Note 16 6" xfId="10976" xr:uid="{00000000-0005-0000-0000-0000212A0000}"/>
    <cellStyle name="Note 16 6 2" xfId="10977" xr:uid="{00000000-0005-0000-0000-0000222A0000}"/>
    <cellStyle name="Note 16 7" xfId="10978" xr:uid="{00000000-0005-0000-0000-0000232A0000}"/>
    <cellStyle name="Note 16 7 2" xfId="10979" xr:uid="{00000000-0005-0000-0000-0000242A0000}"/>
    <cellStyle name="Note 16 8" xfId="10980" xr:uid="{00000000-0005-0000-0000-0000252A0000}"/>
    <cellStyle name="Note 16 8 2" xfId="10981" xr:uid="{00000000-0005-0000-0000-0000262A0000}"/>
    <cellStyle name="Note 16 9" xfId="10982" xr:uid="{00000000-0005-0000-0000-0000272A0000}"/>
    <cellStyle name="Note 16 9 2" xfId="10983" xr:uid="{00000000-0005-0000-0000-0000282A0000}"/>
    <cellStyle name="Note 17" xfId="1885" xr:uid="{00000000-0005-0000-0000-0000292A0000}"/>
    <cellStyle name="Note 17 10" xfId="10984" xr:uid="{00000000-0005-0000-0000-00002A2A0000}"/>
    <cellStyle name="Note 17 10 2" xfId="10985" xr:uid="{00000000-0005-0000-0000-00002B2A0000}"/>
    <cellStyle name="Note 17 11" xfId="10986" xr:uid="{00000000-0005-0000-0000-00002C2A0000}"/>
    <cellStyle name="Note 17 2" xfId="10987" xr:uid="{00000000-0005-0000-0000-00002D2A0000}"/>
    <cellStyle name="Note 17 2 10" xfId="10988" xr:uid="{00000000-0005-0000-0000-00002E2A0000}"/>
    <cellStyle name="Note 17 2 2" xfId="10989" xr:uid="{00000000-0005-0000-0000-00002F2A0000}"/>
    <cellStyle name="Note 17 2 2 2" xfId="10990" xr:uid="{00000000-0005-0000-0000-0000302A0000}"/>
    <cellStyle name="Note 17 2 3" xfId="10991" xr:uid="{00000000-0005-0000-0000-0000312A0000}"/>
    <cellStyle name="Note 17 2 3 2" xfId="10992" xr:uid="{00000000-0005-0000-0000-0000322A0000}"/>
    <cellStyle name="Note 17 2 4" xfId="10993" xr:uid="{00000000-0005-0000-0000-0000332A0000}"/>
    <cellStyle name="Note 17 2 4 2" xfId="10994" xr:uid="{00000000-0005-0000-0000-0000342A0000}"/>
    <cellStyle name="Note 17 2 5" xfId="10995" xr:uid="{00000000-0005-0000-0000-0000352A0000}"/>
    <cellStyle name="Note 17 2 5 2" xfId="10996" xr:uid="{00000000-0005-0000-0000-0000362A0000}"/>
    <cellStyle name="Note 17 2 6" xfId="10997" xr:uid="{00000000-0005-0000-0000-0000372A0000}"/>
    <cellStyle name="Note 17 2 6 2" xfId="10998" xr:uid="{00000000-0005-0000-0000-0000382A0000}"/>
    <cellStyle name="Note 17 2 7" xfId="10999" xr:uid="{00000000-0005-0000-0000-0000392A0000}"/>
    <cellStyle name="Note 17 2 7 2" xfId="11000" xr:uid="{00000000-0005-0000-0000-00003A2A0000}"/>
    <cellStyle name="Note 17 2 8" xfId="11001" xr:uid="{00000000-0005-0000-0000-00003B2A0000}"/>
    <cellStyle name="Note 17 2 8 2" xfId="11002" xr:uid="{00000000-0005-0000-0000-00003C2A0000}"/>
    <cellStyle name="Note 17 2 9" xfId="11003" xr:uid="{00000000-0005-0000-0000-00003D2A0000}"/>
    <cellStyle name="Note 17 2 9 2" xfId="11004" xr:uid="{00000000-0005-0000-0000-00003E2A0000}"/>
    <cellStyle name="Note 17 3" xfId="11005" xr:uid="{00000000-0005-0000-0000-00003F2A0000}"/>
    <cellStyle name="Note 17 3 2" xfId="11006" xr:uid="{00000000-0005-0000-0000-0000402A0000}"/>
    <cellStyle name="Note 17 4" xfId="11007" xr:uid="{00000000-0005-0000-0000-0000412A0000}"/>
    <cellStyle name="Note 17 4 2" xfId="11008" xr:uid="{00000000-0005-0000-0000-0000422A0000}"/>
    <cellStyle name="Note 17 5" xfId="11009" xr:uid="{00000000-0005-0000-0000-0000432A0000}"/>
    <cellStyle name="Note 17 5 2" xfId="11010" xr:uid="{00000000-0005-0000-0000-0000442A0000}"/>
    <cellStyle name="Note 17 6" xfId="11011" xr:uid="{00000000-0005-0000-0000-0000452A0000}"/>
    <cellStyle name="Note 17 6 2" xfId="11012" xr:uid="{00000000-0005-0000-0000-0000462A0000}"/>
    <cellStyle name="Note 17 7" xfId="11013" xr:uid="{00000000-0005-0000-0000-0000472A0000}"/>
    <cellStyle name="Note 17 7 2" xfId="11014" xr:uid="{00000000-0005-0000-0000-0000482A0000}"/>
    <cellStyle name="Note 17 8" xfId="11015" xr:uid="{00000000-0005-0000-0000-0000492A0000}"/>
    <cellStyle name="Note 17 8 2" xfId="11016" xr:uid="{00000000-0005-0000-0000-00004A2A0000}"/>
    <cellStyle name="Note 17 9" xfId="11017" xr:uid="{00000000-0005-0000-0000-00004B2A0000}"/>
    <cellStyle name="Note 17 9 2" xfId="11018" xr:uid="{00000000-0005-0000-0000-00004C2A0000}"/>
    <cellStyle name="Note 18" xfId="1886" xr:uid="{00000000-0005-0000-0000-00004D2A0000}"/>
    <cellStyle name="Note 18 10" xfId="11019" xr:uid="{00000000-0005-0000-0000-00004E2A0000}"/>
    <cellStyle name="Note 18 10 2" xfId="11020" xr:uid="{00000000-0005-0000-0000-00004F2A0000}"/>
    <cellStyle name="Note 18 11" xfId="11021" xr:uid="{00000000-0005-0000-0000-0000502A0000}"/>
    <cellStyle name="Note 18 2" xfId="1887" xr:uid="{00000000-0005-0000-0000-0000512A0000}"/>
    <cellStyle name="Note 18 2 10" xfId="11022" xr:uid="{00000000-0005-0000-0000-0000522A0000}"/>
    <cellStyle name="Note 18 2 2" xfId="11023" xr:uid="{00000000-0005-0000-0000-0000532A0000}"/>
    <cellStyle name="Note 18 2 2 2" xfId="11024" xr:uid="{00000000-0005-0000-0000-0000542A0000}"/>
    <cellStyle name="Note 18 2 3" xfId="11025" xr:uid="{00000000-0005-0000-0000-0000552A0000}"/>
    <cellStyle name="Note 18 2 3 2" xfId="11026" xr:uid="{00000000-0005-0000-0000-0000562A0000}"/>
    <cellStyle name="Note 18 2 4" xfId="11027" xr:uid="{00000000-0005-0000-0000-0000572A0000}"/>
    <cellStyle name="Note 18 2 4 2" xfId="11028" xr:uid="{00000000-0005-0000-0000-0000582A0000}"/>
    <cellStyle name="Note 18 2 5" xfId="11029" xr:uid="{00000000-0005-0000-0000-0000592A0000}"/>
    <cellStyle name="Note 18 2 5 2" xfId="11030" xr:uid="{00000000-0005-0000-0000-00005A2A0000}"/>
    <cellStyle name="Note 18 2 6" xfId="11031" xr:uid="{00000000-0005-0000-0000-00005B2A0000}"/>
    <cellStyle name="Note 18 2 6 2" xfId="11032" xr:uid="{00000000-0005-0000-0000-00005C2A0000}"/>
    <cellStyle name="Note 18 2 7" xfId="11033" xr:uid="{00000000-0005-0000-0000-00005D2A0000}"/>
    <cellStyle name="Note 18 2 7 2" xfId="11034" xr:uid="{00000000-0005-0000-0000-00005E2A0000}"/>
    <cellStyle name="Note 18 2 8" xfId="11035" xr:uid="{00000000-0005-0000-0000-00005F2A0000}"/>
    <cellStyle name="Note 18 2 8 2" xfId="11036" xr:uid="{00000000-0005-0000-0000-0000602A0000}"/>
    <cellStyle name="Note 18 2 9" xfId="11037" xr:uid="{00000000-0005-0000-0000-0000612A0000}"/>
    <cellStyle name="Note 18 2 9 2" xfId="11038" xr:uid="{00000000-0005-0000-0000-0000622A0000}"/>
    <cellStyle name="Note 18 3" xfId="1888" xr:uid="{00000000-0005-0000-0000-0000632A0000}"/>
    <cellStyle name="Note 18 3 2" xfId="11039" xr:uid="{00000000-0005-0000-0000-0000642A0000}"/>
    <cellStyle name="Note 18 4" xfId="1889" xr:uid="{00000000-0005-0000-0000-0000652A0000}"/>
    <cellStyle name="Note 18 4 2" xfId="11040" xr:uid="{00000000-0005-0000-0000-0000662A0000}"/>
    <cellStyle name="Note 18 5" xfId="1890" xr:uid="{00000000-0005-0000-0000-0000672A0000}"/>
    <cellStyle name="Note 18 5 2" xfId="11041" xr:uid="{00000000-0005-0000-0000-0000682A0000}"/>
    <cellStyle name="Note 18 6" xfId="11042" xr:uid="{00000000-0005-0000-0000-0000692A0000}"/>
    <cellStyle name="Note 18 6 2" xfId="11043" xr:uid="{00000000-0005-0000-0000-00006A2A0000}"/>
    <cellStyle name="Note 18 7" xfId="11044" xr:uid="{00000000-0005-0000-0000-00006B2A0000}"/>
    <cellStyle name="Note 18 7 2" xfId="11045" xr:uid="{00000000-0005-0000-0000-00006C2A0000}"/>
    <cellStyle name="Note 18 8" xfId="11046" xr:uid="{00000000-0005-0000-0000-00006D2A0000}"/>
    <cellStyle name="Note 18 8 2" xfId="11047" xr:uid="{00000000-0005-0000-0000-00006E2A0000}"/>
    <cellStyle name="Note 18 9" xfId="11048" xr:uid="{00000000-0005-0000-0000-00006F2A0000}"/>
    <cellStyle name="Note 18 9 2" xfId="11049" xr:uid="{00000000-0005-0000-0000-0000702A0000}"/>
    <cellStyle name="Note 19" xfId="1891" xr:uid="{00000000-0005-0000-0000-0000712A0000}"/>
    <cellStyle name="Note 19 10" xfId="11050" xr:uid="{00000000-0005-0000-0000-0000722A0000}"/>
    <cellStyle name="Note 19 10 2" xfId="11051" xr:uid="{00000000-0005-0000-0000-0000732A0000}"/>
    <cellStyle name="Note 19 11" xfId="11052" xr:uid="{00000000-0005-0000-0000-0000742A0000}"/>
    <cellStyle name="Note 19 2" xfId="11053" xr:uid="{00000000-0005-0000-0000-0000752A0000}"/>
    <cellStyle name="Note 19 2 10" xfId="11054" xr:uid="{00000000-0005-0000-0000-0000762A0000}"/>
    <cellStyle name="Note 19 2 2" xfId="11055" xr:uid="{00000000-0005-0000-0000-0000772A0000}"/>
    <cellStyle name="Note 19 2 2 2" xfId="11056" xr:uid="{00000000-0005-0000-0000-0000782A0000}"/>
    <cellStyle name="Note 19 2 3" xfId="11057" xr:uid="{00000000-0005-0000-0000-0000792A0000}"/>
    <cellStyle name="Note 19 2 3 2" xfId="11058" xr:uid="{00000000-0005-0000-0000-00007A2A0000}"/>
    <cellStyle name="Note 19 2 4" xfId="11059" xr:uid="{00000000-0005-0000-0000-00007B2A0000}"/>
    <cellStyle name="Note 19 2 4 2" xfId="11060" xr:uid="{00000000-0005-0000-0000-00007C2A0000}"/>
    <cellStyle name="Note 19 2 5" xfId="11061" xr:uid="{00000000-0005-0000-0000-00007D2A0000}"/>
    <cellStyle name="Note 19 2 5 2" xfId="11062" xr:uid="{00000000-0005-0000-0000-00007E2A0000}"/>
    <cellStyle name="Note 19 2 6" xfId="11063" xr:uid="{00000000-0005-0000-0000-00007F2A0000}"/>
    <cellStyle name="Note 19 2 6 2" xfId="11064" xr:uid="{00000000-0005-0000-0000-0000802A0000}"/>
    <cellStyle name="Note 19 2 7" xfId="11065" xr:uid="{00000000-0005-0000-0000-0000812A0000}"/>
    <cellStyle name="Note 19 2 7 2" xfId="11066" xr:uid="{00000000-0005-0000-0000-0000822A0000}"/>
    <cellStyle name="Note 19 2 8" xfId="11067" xr:uid="{00000000-0005-0000-0000-0000832A0000}"/>
    <cellStyle name="Note 19 2 8 2" xfId="11068" xr:uid="{00000000-0005-0000-0000-0000842A0000}"/>
    <cellStyle name="Note 19 2 9" xfId="11069" xr:uid="{00000000-0005-0000-0000-0000852A0000}"/>
    <cellStyle name="Note 19 2 9 2" xfId="11070" xr:uid="{00000000-0005-0000-0000-0000862A0000}"/>
    <cellStyle name="Note 19 3" xfId="11071" xr:uid="{00000000-0005-0000-0000-0000872A0000}"/>
    <cellStyle name="Note 19 3 2" xfId="11072" xr:uid="{00000000-0005-0000-0000-0000882A0000}"/>
    <cellStyle name="Note 19 4" xfId="11073" xr:uid="{00000000-0005-0000-0000-0000892A0000}"/>
    <cellStyle name="Note 19 4 2" xfId="11074" xr:uid="{00000000-0005-0000-0000-00008A2A0000}"/>
    <cellStyle name="Note 19 5" xfId="11075" xr:uid="{00000000-0005-0000-0000-00008B2A0000}"/>
    <cellStyle name="Note 19 5 2" xfId="11076" xr:uid="{00000000-0005-0000-0000-00008C2A0000}"/>
    <cellStyle name="Note 19 6" xfId="11077" xr:uid="{00000000-0005-0000-0000-00008D2A0000}"/>
    <cellStyle name="Note 19 6 2" xfId="11078" xr:uid="{00000000-0005-0000-0000-00008E2A0000}"/>
    <cellStyle name="Note 19 7" xfId="11079" xr:uid="{00000000-0005-0000-0000-00008F2A0000}"/>
    <cellStyle name="Note 19 7 2" xfId="11080" xr:uid="{00000000-0005-0000-0000-0000902A0000}"/>
    <cellStyle name="Note 19 8" xfId="11081" xr:uid="{00000000-0005-0000-0000-0000912A0000}"/>
    <cellStyle name="Note 19 8 2" xfId="11082" xr:uid="{00000000-0005-0000-0000-0000922A0000}"/>
    <cellStyle name="Note 19 9" xfId="11083" xr:uid="{00000000-0005-0000-0000-0000932A0000}"/>
    <cellStyle name="Note 19 9 2" xfId="11084" xr:uid="{00000000-0005-0000-0000-0000942A0000}"/>
    <cellStyle name="Note 2" xfId="1892" xr:uid="{00000000-0005-0000-0000-0000952A0000}"/>
    <cellStyle name="Note 2 10" xfId="11085" xr:uid="{00000000-0005-0000-0000-0000962A0000}"/>
    <cellStyle name="Note 2 10 2" xfId="11086" xr:uid="{00000000-0005-0000-0000-0000972A0000}"/>
    <cellStyle name="Note 2 11" xfId="11087" xr:uid="{00000000-0005-0000-0000-0000982A0000}"/>
    <cellStyle name="Note 2 12" xfId="11088" xr:uid="{00000000-0005-0000-0000-0000992A0000}"/>
    <cellStyle name="Note 2 12 2" xfId="11089" xr:uid="{00000000-0005-0000-0000-00009A2A0000}"/>
    <cellStyle name="Note 2 12 3" xfId="11090" xr:uid="{00000000-0005-0000-0000-00009B2A0000}"/>
    <cellStyle name="Note 2 12 4" xfId="11091" xr:uid="{00000000-0005-0000-0000-00009C2A0000}"/>
    <cellStyle name="Note 2 13" xfId="11092" xr:uid="{00000000-0005-0000-0000-00009D2A0000}"/>
    <cellStyle name="Note 2 14" xfId="11093" xr:uid="{00000000-0005-0000-0000-00009E2A0000}"/>
    <cellStyle name="Note 2 15" xfId="11094" xr:uid="{00000000-0005-0000-0000-00009F2A0000}"/>
    <cellStyle name="Note 2 16" xfId="11095" xr:uid="{00000000-0005-0000-0000-0000A02A0000}"/>
    <cellStyle name="Note 2 2" xfId="1893" xr:uid="{00000000-0005-0000-0000-0000A12A0000}"/>
    <cellStyle name="Note 2 2 10" xfId="11096" xr:uid="{00000000-0005-0000-0000-0000A22A0000}"/>
    <cellStyle name="Note 2 2 11" xfId="11097" xr:uid="{00000000-0005-0000-0000-0000A32A0000}"/>
    <cellStyle name="Note 2 2 12" xfId="11098" xr:uid="{00000000-0005-0000-0000-0000A42A0000}"/>
    <cellStyle name="Note 2 2 2" xfId="11099" xr:uid="{00000000-0005-0000-0000-0000A52A0000}"/>
    <cellStyle name="Note 2 2 2 2" xfId="11100" xr:uid="{00000000-0005-0000-0000-0000A62A0000}"/>
    <cellStyle name="Note 2 2 2 2 2" xfId="11101" xr:uid="{00000000-0005-0000-0000-0000A72A0000}"/>
    <cellStyle name="Note 2 2 2 2 2 2" xfId="11102" xr:uid="{00000000-0005-0000-0000-0000A82A0000}"/>
    <cellStyle name="Note 2 2 2 2 2 2 2" xfId="11103" xr:uid="{00000000-0005-0000-0000-0000A92A0000}"/>
    <cellStyle name="Note 2 2 2 2 2 3" xfId="11104" xr:uid="{00000000-0005-0000-0000-0000AA2A0000}"/>
    <cellStyle name="Note 2 2 2 2 3" xfId="11105" xr:uid="{00000000-0005-0000-0000-0000AB2A0000}"/>
    <cellStyle name="Note 2 2 2 2 3 2" xfId="11106" xr:uid="{00000000-0005-0000-0000-0000AC2A0000}"/>
    <cellStyle name="Note 2 2 2 2 4" xfId="11107" xr:uid="{00000000-0005-0000-0000-0000AD2A0000}"/>
    <cellStyle name="Note 2 2 2 2 5" xfId="11108" xr:uid="{00000000-0005-0000-0000-0000AE2A0000}"/>
    <cellStyle name="Note 2 2 2 3" xfId="11109" xr:uid="{00000000-0005-0000-0000-0000AF2A0000}"/>
    <cellStyle name="Note 2 2 2 3 2" xfId="11110" xr:uid="{00000000-0005-0000-0000-0000B02A0000}"/>
    <cellStyle name="Note 2 2 2 3 2 2" xfId="11111" xr:uid="{00000000-0005-0000-0000-0000B12A0000}"/>
    <cellStyle name="Note 2 2 2 3 3" xfId="11112" xr:uid="{00000000-0005-0000-0000-0000B22A0000}"/>
    <cellStyle name="Note 2 2 2 3 4" xfId="11113" xr:uid="{00000000-0005-0000-0000-0000B32A0000}"/>
    <cellStyle name="Note 2 2 2 4" xfId="11114" xr:uid="{00000000-0005-0000-0000-0000B42A0000}"/>
    <cellStyle name="Note 2 2 2 4 2" xfId="11115" xr:uid="{00000000-0005-0000-0000-0000B52A0000}"/>
    <cellStyle name="Note 2 2 2 5" xfId="11116" xr:uid="{00000000-0005-0000-0000-0000B62A0000}"/>
    <cellStyle name="Note 2 2 2 6" xfId="11117" xr:uid="{00000000-0005-0000-0000-0000B72A0000}"/>
    <cellStyle name="Note 2 2 2 7" xfId="11118" xr:uid="{00000000-0005-0000-0000-0000B82A0000}"/>
    <cellStyle name="Note 2 2 3" xfId="11119" xr:uid="{00000000-0005-0000-0000-0000B92A0000}"/>
    <cellStyle name="Note 2 2 3 2" xfId="11120" xr:uid="{00000000-0005-0000-0000-0000BA2A0000}"/>
    <cellStyle name="Note 2 2 3 2 2" xfId="11121" xr:uid="{00000000-0005-0000-0000-0000BB2A0000}"/>
    <cellStyle name="Note 2 2 3 2 2 2" xfId="11122" xr:uid="{00000000-0005-0000-0000-0000BC2A0000}"/>
    <cellStyle name="Note 2 2 3 2 3" xfId="11123" xr:uid="{00000000-0005-0000-0000-0000BD2A0000}"/>
    <cellStyle name="Note 2 2 3 2 4" xfId="11124" xr:uid="{00000000-0005-0000-0000-0000BE2A0000}"/>
    <cellStyle name="Note 2 2 3 2 5" xfId="11125" xr:uid="{00000000-0005-0000-0000-0000BF2A0000}"/>
    <cellStyle name="Note 2 2 3 3" xfId="11126" xr:uid="{00000000-0005-0000-0000-0000C02A0000}"/>
    <cellStyle name="Note 2 2 3 3 2" xfId="11127" xr:uid="{00000000-0005-0000-0000-0000C12A0000}"/>
    <cellStyle name="Note 2 2 3 4" xfId="11128" xr:uid="{00000000-0005-0000-0000-0000C22A0000}"/>
    <cellStyle name="Note 2 2 3 5" xfId="11129" xr:uid="{00000000-0005-0000-0000-0000C32A0000}"/>
    <cellStyle name="Note 2 2 3 6" xfId="11130" xr:uid="{00000000-0005-0000-0000-0000C42A0000}"/>
    <cellStyle name="Note 2 2 4" xfId="11131" xr:uid="{00000000-0005-0000-0000-0000C52A0000}"/>
    <cellStyle name="Note 2 2 4 2" xfId="11132" xr:uid="{00000000-0005-0000-0000-0000C62A0000}"/>
    <cellStyle name="Note 2 2 4 2 2" xfId="11133" xr:uid="{00000000-0005-0000-0000-0000C72A0000}"/>
    <cellStyle name="Note 2 2 4 2 3" xfId="11134" xr:uid="{00000000-0005-0000-0000-0000C82A0000}"/>
    <cellStyle name="Note 2 2 4 2 4" xfId="11135" xr:uid="{00000000-0005-0000-0000-0000C92A0000}"/>
    <cellStyle name="Note 2 2 4 3" xfId="11136" xr:uid="{00000000-0005-0000-0000-0000CA2A0000}"/>
    <cellStyle name="Note 2 2 4 4" xfId="11137" xr:uid="{00000000-0005-0000-0000-0000CB2A0000}"/>
    <cellStyle name="Note 2 2 4 5" xfId="11138" xr:uid="{00000000-0005-0000-0000-0000CC2A0000}"/>
    <cellStyle name="Note 2 2 5" xfId="11139" xr:uid="{00000000-0005-0000-0000-0000CD2A0000}"/>
    <cellStyle name="Note 2 2 5 2" xfId="11140" xr:uid="{00000000-0005-0000-0000-0000CE2A0000}"/>
    <cellStyle name="Note 2 2 5 3" xfId="11141" xr:uid="{00000000-0005-0000-0000-0000CF2A0000}"/>
    <cellStyle name="Note 2 2 6" xfId="11142" xr:uid="{00000000-0005-0000-0000-0000D02A0000}"/>
    <cellStyle name="Note 2 2 6 2" xfId="11143" xr:uid="{00000000-0005-0000-0000-0000D12A0000}"/>
    <cellStyle name="Note 2 2 7" xfId="11144" xr:uid="{00000000-0005-0000-0000-0000D22A0000}"/>
    <cellStyle name="Note 2 2 7 2" xfId="11145" xr:uid="{00000000-0005-0000-0000-0000D32A0000}"/>
    <cellStyle name="Note 2 2 8" xfId="11146" xr:uid="{00000000-0005-0000-0000-0000D42A0000}"/>
    <cellStyle name="Note 2 2 8 2" xfId="11147" xr:uid="{00000000-0005-0000-0000-0000D52A0000}"/>
    <cellStyle name="Note 2 2 9" xfId="11148" xr:uid="{00000000-0005-0000-0000-0000D62A0000}"/>
    <cellStyle name="Note 2 2 9 2" xfId="11149" xr:uid="{00000000-0005-0000-0000-0000D72A0000}"/>
    <cellStyle name="Note 2 3" xfId="11150" xr:uid="{00000000-0005-0000-0000-0000D82A0000}"/>
    <cellStyle name="Note 2 3 2" xfId="11151" xr:uid="{00000000-0005-0000-0000-0000D92A0000}"/>
    <cellStyle name="Note 2 3 2 2" xfId="11152" xr:uid="{00000000-0005-0000-0000-0000DA2A0000}"/>
    <cellStyle name="Note 2 3 2 2 2" xfId="11153" xr:uid="{00000000-0005-0000-0000-0000DB2A0000}"/>
    <cellStyle name="Note 2 3 2 2 2 2" xfId="11154" xr:uid="{00000000-0005-0000-0000-0000DC2A0000}"/>
    <cellStyle name="Note 2 3 2 2 3" xfId="11155" xr:uid="{00000000-0005-0000-0000-0000DD2A0000}"/>
    <cellStyle name="Note 2 3 2 2 4" xfId="11156" xr:uid="{00000000-0005-0000-0000-0000DE2A0000}"/>
    <cellStyle name="Note 2 3 2 3" xfId="11157" xr:uid="{00000000-0005-0000-0000-0000DF2A0000}"/>
    <cellStyle name="Note 2 3 2 3 2" xfId="11158" xr:uid="{00000000-0005-0000-0000-0000E02A0000}"/>
    <cellStyle name="Note 2 3 2 4" xfId="11159" xr:uid="{00000000-0005-0000-0000-0000E12A0000}"/>
    <cellStyle name="Note 2 3 2 5" xfId="11160" xr:uid="{00000000-0005-0000-0000-0000E22A0000}"/>
    <cellStyle name="Note 2 3 3" xfId="11161" xr:uid="{00000000-0005-0000-0000-0000E32A0000}"/>
    <cellStyle name="Note 2 3 3 2" xfId="11162" xr:uid="{00000000-0005-0000-0000-0000E42A0000}"/>
    <cellStyle name="Note 2 3 3 2 2" xfId="11163" xr:uid="{00000000-0005-0000-0000-0000E52A0000}"/>
    <cellStyle name="Note 2 3 3 3" xfId="11164" xr:uid="{00000000-0005-0000-0000-0000E62A0000}"/>
    <cellStyle name="Note 2 3 3 4" xfId="11165" xr:uid="{00000000-0005-0000-0000-0000E72A0000}"/>
    <cellStyle name="Note 2 3 3 5" xfId="11166" xr:uid="{00000000-0005-0000-0000-0000E82A0000}"/>
    <cellStyle name="Note 2 3 4" xfId="11167" xr:uid="{00000000-0005-0000-0000-0000E92A0000}"/>
    <cellStyle name="Note 2 3 4 2" xfId="11168" xr:uid="{00000000-0005-0000-0000-0000EA2A0000}"/>
    <cellStyle name="Note 2 3 5" xfId="11169" xr:uid="{00000000-0005-0000-0000-0000EB2A0000}"/>
    <cellStyle name="Note 2 3 6" xfId="11170" xr:uid="{00000000-0005-0000-0000-0000EC2A0000}"/>
    <cellStyle name="Note 2 3 7" xfId="11171" xr:uid="{00000000-0005-0000-0000-0000ED2A0000}"/>
    <cellStyle name="Note 2 4" xfId="11172" xr:uid="{00000000-0005-0000-0000-0000EE2A0000}"/>
    <cellStyle name="Note 2 4 2" xfId="11173" xr:uid="{00000000-0005-0000-0000-0000EF2A0000}"/>
    <cellStyle name="Note 2 4 2 2" xfId="11174" xr:uid="{00000000-0005-0000-0000-0000F02A0000}"/>
    <cellStyle name="Note 2 4 2 2 2" xfId="11175" xr:uid="{00000000-0005-0000-0000-0000F12A0000}"/>
    <cellStyle name="Note 2 4 2 2 3" xfId="11176" xr:uid="{00000000-0005-0000-0000-0000F22A0000}"/>
    <cellStyle name="Note 2 4 2 3" xfId="11177" xr:uid="{00000000-0005-0000-0000-0000F32A0000}"/>
    <cellStyle name="Note 2 4 2 4" xfId="11178" xr:uid="{00000000-0005-0000-0000-0000F42A0000}"/>
    <cellStyle name="Note 2 4 2 5" xfId="11179" xr:uid="{00000000-0005-0000-0000-0000F52A0000}"/>
    <cellStyle name="Note 2 4 3" xfId="11180" xr:uid="{00000000-0005-0000-0000-0000F62A0000}"/>
    <cellStyle name="Note 2 4 3 2" xfId="11181" xr:uid="{00000000-0005-0000-0000-0000F72A0000}"/>
    <cellStyle name="Note 2 4 3 3" xfId="11182" xr:uid="{00000000-0005-0000-0000-0000F82A0000}"/>
    <cellStyle name="Note 2 4 4" xfId="11183" xr:uid="{00000000-0005-0000-0000-0000F92A0000}"/>
    <cellStyle name="Note 2 4 4 2" xfId="11184" xr:uid="{00000000-0005-0000-0000-0000FA2A0000}"/>
    <cellStyle name="Note 2 4 5" xfId="11185" xr:uid="{00000000-0005-0000-0000-0000FB2A0000}"/>
    <cellStyle name="Note 2 4 6" xfId="11186" xr:uid="{00000000-0005-0000-0000-0000FC2A0000}"/>
    <cellStyle name="Note 2 4 7" xfId="11187" xr:uid="{00000000-0005-0000-0000-0000FD2A0000}"/>
    <cellStyle name="Note 2 5" xfId="11188" xr:uid="{00000000-0005-0000-0000-0000FE2A0000}"/>
    <cellStyle name="Note 2 5 2" xfId="11189" xr:uid="{00000000-0005-0000-0000-0000FF2A0000}"/>
    <cellStyle name="Note 2 5 2 2" xfId="11190" xr:uid="{00000000-0005-0000-0000-0000002B0000}"/>
    <cellStyle name="Note 2 5 2 3" xfId="11191" xr:uid="{00000000-0005-0000-0000-0000012B0000}"/>
    <cellStyle name="Note 2 5 2 4" xfId="11192" xr:uid="{00000000-0005-0000-0000-0000022B0000}"/>
    <cellStyle name="Note 2 5 2 5" xfId="11193" xr:uid="{00000000-0005-0000-0000-0000032B0000}"/>
    <cellStyle name="Note 2 5 3" xfId="11194" xr:uid="{00000000-0005-0000-0000-0000042B0000}"/>
    <cellStyle name="Note 2 5 4" xfId="11195" xr:uid="{00000000-0005-0000-0000-0000052B0000}"/>
    <cellStyle name="Note 2 5 5" xfId="11196" xr:uid="{00000000-0005-0000-0000-0000062B0000}"/>
    <cellStyle name="Note 2 6" xfId="11197" xr:uid="{00000000-0005-0000-0000-0000072B0000}"/>
    <cellStyle name="Note 2 6 2" xfId="11198" xr:uid="{00000000-0005-0000-0000-0000082B0000}"/>
    <cellStyle name="Note 2 6 2 2" xfId="11199" xr:uid="{00000000-0005-0000-0000-0000092B0000}"/>
    <cellStyle name="Note 2 6 2 3" xfId="11200" xr:uid="{00000000-0005-0000-0000-00000A2B0000}"/>
    <cellStyle name="Note 2 6 2 4" xfId="11201" xr:uid="{00000000-0005-0000-0000-00000B2B0000}"/>
    <cellStyle name="Note 2 6 3" xfId="11202" xr:uid="{00000000-0005-0000-0000-00000C2B0000}"/>
    <cellStyle name="Note 2 6 4" xfId="11203" xr:uid="{00000000-0005-0000-0000-00000D2B0000}"/>
    <cellStyle name="Note 2 6 5" xfId="11204" xr:uid="{00000000-0005-0000-0000-00000E2B0000}"/>
    <cellStyle name="Note 2 7" xfId="11205" xr:uid="{00000000-0005-0000-0000-00000F2B0000}"/>
    <cellStyle name="Note 2 7 2" xfId="11206" xr:uid="{00000000-0005-0000-0000-0000102B0000}"/>
    <cellStyle name="Note 2 7 2 2" xfId="11207" xr:uid="{00000000-0005-0000-0000-0000112B0000}"/>
    <cellStyle name="Note 2 7 2 3" xfId="11208" xr:uid="{00000000-0005-0000-0000-0000122B0000}"/>
    <cellStyle name="Note 2 7 2 4" xfId="11209" xr:uid="{00000000-0005-0000-0000-0000132B0000}"/>
    <cellStyle name="Note 2 7 3" xfId="11210" xr:uid="{00000000-0005-0000-0000-0000142B0000}"/>
    <cellStyle name="Note 2 7 4" xfId="11211" xr:uid="{00000000-0005-0000-0000-0000152B0000}"/>
    <cellStyle name="Note 2 7 5" xfId="11212" xr:uid="{00000000-0005-0000-0000-0000162B0000}"/>
    <cellStyle name="Note 2 8" xfId="11213" xr:uid="{00000000-0005-0000-0000-0000172B0000}"/>
    <cellStyle name="Note 2 8 2" xfId="11214" xr:uid="{00000000-0005-0000-0000-0000182B0000}"/>
    <cellStyle name="Note 2 9" xfId="11215" xr:uid="{00000000-0005-0000-0000-0000192B0000}"/>
    <cellStyle name="Note 2 9 2" xfId="11216" xr:uid="{00000000-0005-0000-0000-00001A2B0000}"/>
    <cellStyle name="Note 20" xfId="1894" xr:uid="{00000000-0005-0000-0000-00001B2B0000}"/>
    <cellStyle name="Note 20 10" xfId="11217" xr:uid="{00000000-0005-0000-0000-00001C2B0000}"/>
    <cellStyle name="Note 20 10 2" xfId="11218" xr:uid="{00000000-0005-0000-0000-00001D2B0000}"/>
    <cellStyle name="Note 20 11" xfId="11219" xr:uid="{00000000-0005-0000-0000-00001E2B0000}"/>
    <cellStyle name="Note 20 2" xfId="11220" xr:uid="{00000000-0005-0000-0000-00001F2B0000}"/>
    <cellStyle name="Note 20 2 10" xfId="11221" xr:uid="{00000000-0005-0000-0000-0000202B0000}"/>
    <cellStyle name="Note 20 2 2" xfId="11222" xr:uid="{00000000-0005-0000-0000-0000212B0000}"/>
    <cellStyle name="Note 20 2 2 2" xfId="11223" xr:uid="{00000000-0005-0000-0000-0000222B0000}"/>
    <cellStyle name="Note 20 2 3" xfId="11224" xr:uid="{00000000-0005-0000-0000-0000232B0000}"/>
    <cellStyle name="Note 20 2 3 2" xfId="11225" xr:uid="{00000000-0005-0000-0000-0000242B0000}"/>
    <cellStyle name="Note 20 2 4" xfId="11226" xr:uid="{00000000-0005-0000-0000-0000252B0000}"/>
    <cellStyle name="Note 20 2 4 2" xfId="11227" xr:uid="{00000000-0005-0000-0000-0000262B0000}"/>
    <cellStyle name="Note 20 2 5" xfId="11228" xr:uid="{00000000-0005-0000-0000-0000272B0000}"/>
    <cellStyle name="Note 20 2 5 2" xfId="11229" xr:uid="{00000000-0005-0000-0000-0000282B0000}"/>
    <cellStyle name="Note 20 2 6" xfId="11230" xr:uid="{00000000-0005-0000-0000-0000292B0000}"/>
    <cellStyle name="Note 20 2 6 2" xfId="11231" xr:uid="{00000000-0005-0000-0000-00002A2B0000}"/>
    <cellStyle name="Note 20 2 7" xfId="11232" xr:uid="{00000000-0005-0000-0000-00002B2B0000}"/>
    <cellStyle name="Note 20 2 7 2" xfId="11233" xr:uid="{00000000-0005-0000-0000-00002C2B0000}"/>
    <cellStyle name="Note 20 2 8" xfId="11234" xr:uid="{00000000-0005-0000-0000-00002D2B0000}"/>
    <cellStyle name="Note 20 2 8 2" xfId="11235" xr:uid="{00000000-0005-0000-0000-00002E2B0000}"/>
    <cellStyle name="Note 20 2 9" xfId="11236" xr:uid="{00000000-0005-0000-0000-00002F2B0000}"/>
    <cellStyle name="Note 20 2 9 2" xfId="11237" xr:uid="{00000000-0005-0000-0000-0000302B0000}"/>
    <cellStyle name="Note 20 3" xfId="11238" xr:uid="{00000000-0005-0000-0000-0000312B0000}"/>
    <cellStyle name="Note 20 3 2" xfId="11239" xr:uid="{00000000-0005-0000-0000-0000322B0000}"/>
    <cellStyle name="Note 20 4" xfId="11240" xr:uid="{00000000-0005-0000-0000-0000332B0000}"/>
    <cellStyle name="Note 20 4 2" xfId="11241" xr:uid="{00000000-0005-0000-0000-0000342B0000}"/>
    <cellStyle name="Note 20 5" xfId="11242" xr:uid="{00000000-0005-0000-0000-0000352B0000}"/>
    <cellStyle name="Note 20 5 2" xfId="11243" xr:uid="{00000000-0005-0000-0000-0000362B0000}"/>
    <cellStyle name="Note 20 6" xfId="11244" xr:uid="{00000000-0005-0000-0000-0000372B0000}"/>
    <cellStyle name="Note 20 6 2" xfId="11245" xr:uid="{00000000-0005-0000-0000-0000382B0000}"/>
    <cellStyle name="Note 20 7" xfId="11246" xr:uid="{00000000-0005-0000-0000-0000392B0000}"/>
    <cellStyle name="Note 20 7 2" xfId="11247" xr:uid="{00000000-0005-0000-0000-00003A2B0000}"/>
    <cellStyle name="Note 20 8" xfId="11248" xr:uid="{00000000-0005-0000-0000-00003B2B0000}"/>
    <cellStyle name="Note 20 8 2" xfId="11249" xr:uid="{00000000-0005-0000-0000-00003C2B0000}"/>
    <cellStyle name="Note 20 9" xfId="11250" xr:uid="{00000000-0005-0000-0000-00003D2B0000}"/>
    <cellStyle name="Note 20 9 2" xfId="11251" xr:uid="{00000000-0005-0000-0000-00003E2B0000}"/>
    <cellStyle name="Note 21" xfId="1895" xr:uid="{00000000-0005-0000-0000-00003F2B0000}"/>
    <cellStyle name="Note 21 10" xfId="11252" xr:uid="{00000000-0005-0000-0000-0000402B0000}"/>
    <cellStyle name="Note 21 10 2" xfId="11253" xr:uid="{00000000-0005-0000-0000-0000412B0000}"/>
    <cellStyle name="Note 21 11" xfId="11254" xr:uid="{00000000-0005-0000-0000-0000422B0000}"/>
    <cellStyle name="Note 21 2" xfId="11255" xr:uid="{00000000-0005-0000-0000-0000432B0000}"/>
    <cellStyle name="Note 21 2 10" xfId="11256" xr:uid="{00000000-0005-0000-0000-0000442B0000}"/>
    <cellStyle name="Note 21 2 2" xfId="11257" xr:uid="{00000000-0005-0000-0000-0000452B0000}"/>
    <cellStyle name="Note 21 2 2 2" xfId="11258" xr:uid="{00000000-0005-0000-0000-0000462B0000}"/>
    <cellStyle name="Note 21 2 3" xfId="11259" xr:uid="{00000000-0005-0000-0000-0000472B0000}"/>
    <cellStyle name="Note 21 2 3 2" xfId="11260" xr:uid="{00000000-0005-0000-0000-0000482B0000}"/>
    <cellStyle name="Note 21 2 4" xfId="11261" xr:uid="{00000000-0005-0000-0000-0000492B0000}"/>
    <cellStyle name="Note 21 2 4 2" xfId="11262" xr:uid="{00000000-0005-0000-0000-00004A2B0000}"/>
    <cellStyle name="Note 21 2 5" xfId="11263" xr:uid="{00000000-0005-0000-0000-00004B2B0000}"/>
    <cellStyle name="Note 21 2 5 2" xfId="11264" xr:uid="{00000000-0005-0000-0000-00004C2B0000}"/>
    <cellStyle name="Note 21 2 6" xfId="11265" xr:uid="{00000000-0005-0000-0000-00004D2B0000}"/>
    <cellStyle name="Note 21 2 6 2" xfId="11266" xr:uid="{00000000-0005-0000-0000-00004E2B0000}"/>
    <cellStyle name="Note 21 2 7" xfId="11267" xr:uid="{00000000-0005-0000-0000-00004F2B0000}"/>
    <cellStyle name="Note 21 2 7 2" xfId="11268" xr:uid="{00000000-0005-0000-0000-0000502B0000}"/>
    <cellStyle name="Note 21 2 8" xfId="11269" xr:uid="{00000000-0005-0000-0000-0000512B0000}"/>
    <cellStyle name="Note 21 2 8 2" xfId="11270" xr:uid="{00000000-0005-0000-0000-0000522B0000}"/>
    <cellStyle name="Note 21 2 9" xfId="11271" xr:uid="{00000000-0005-0000-0000-0000532B0000}"/>
    <cellStyle name="Note 21 2 9 2" xfId="11272" xr:uid="{00000000-0005-0000-0000-0000542B0000}"/>
    <cellStyle name="Note 21 3" xfId="11273" xr:uid="{00000000-0005-0000-0000-0000552B0000}"/>
    <cellStyle name="Note 21 3 2" xfId="11274" xr:uid="{00000000-0005-0000-0000-0000562B0000}"/>
    <cellStyle name="Note 21 4" xfId="11275" xr:uid="{00000000-0005-0000-0000-0000572B0000}"/>
    <cellStyle name="Note 21 4 2" xfId="11276" xr:uid="{00000000-0005-0000-0000-0000582B0000}"/>
    <cellStyle name="Note 21 5" xfId="11277" xr:uid="{00000000-0005-0000-0000-0000592B0000}"/>
    <cellStyle name="Note 21 5 2" xfId="11278" xr:uid="{00000000-0005-0000-0000-00005A2B0000}"/>
    <cellStyle name="Note 21 6" xfId="11279" xr:uid="{00000000-0005-0000-0000-00005B2B0000}"/>
    <cellStyle name="Note 21 6 2" xfId="11280" xr:uid="{00000000-0005-0000-0000-00005C2B0000}"/>
    <cellStyle name="Note 21 7" xfId="11281" xr:uid="{00000000-0005-0000-0000-00005D2B0000}"/>
    <cellStyle name="Note 21 7 2" xfId="11282" xr:uid="{00000000-0005-0000-0000-00005E2B0000}"/>
    <cellStyle name="Note 21 8" xfId="11283" xr:uid="{00000000-0005-0000-0000-00005F2B0000}"/>
    <cellStyle name="Note 21 8 2" xfId="11284" xr:uid="{00000000-0005-0000-0000-0000602B0000}"/>
    <cellStyle name="Note 21 9" xfId="11285" xr:uid="{00000000-0005-0000-0000-0000612B0000}"/>
    <cellStyle name="Note 21 9 2" xfId="11286" xr:uid="{00000000-0005-0000-0000-0000622B0000}"/>
    <cellStyle name="Note 22" xfId="1896" xr:uid="{00000000-0005-0000-0000-0000632B0000}"/>
    <cellStyle name="Note 22 10" xfId="11287" xr:uid="{00000000-0005-0000-0000-0000642B0000}"/>
    <cellStyle name="Note 22 2" xfId="11288" xr:uid="{00000000-0005-0000-0000-0000652B0000}"/>
    <cellStyle name="Note 22 2 2" xfId="11289" xr:uid="{00000000-0005-0000-0000-0000662B0000}"/>
    <cellStyle name="Note 22 3" xfId="11290" xr:uid="{00000000-0005-0000-0000-0000672B0000}"/>
    <cellStyle name="Note 22 3 2" xfId="11291" xr:uid="{00000000-0005-0000-0000-0000682B0000}"/>
    <cellStyle name="Note 22 4" xfId="11292" xr:uid="{00000000-0005-0000-0000-0000692B0000}"/>
    <cellStyle name="Note 22 4 2" xfId="11293" xr:uid="{00000000-0005-0000-0000-00006A2B0000}"/>
    <cellStyle name="Note 22 5" xfId="11294" xr:uid="{00000000-0005-0000-0000-00006B2B0000}"/>
    <cellStyle name="Note 22 5 2" xfId="11295" xr:uid="{00000000-0005-0000-0000-00006C2B0000}"/>
    <cellStyle name="Note 22 6" xfId="11296" xr:uid="{00000000-0005-0000-0000-00006D2B0000}"/>
    <cellStyle name="Note 22 6 2" xfId="11297" xr:uid="{00000000-0005-0000-0000-00006E2B0000}"/>
    <cellStyle name="Note 22 7" xfId="11298" xr:uid="{00000000-0005-0000-0000-00006F2B0000}"/>
    <cellStyle name="Note 22 7 2" xfId="11299" xr:uid="{00000000-0005-0000-0000-0000702B0000}"/>
    <cellStyle name="Note 22 8" xfId="11300" xr:uid="{00000000-0005-0000-0000-0000712B0000}"/>
    <cellStyle name="Note 22 8 2" xfId="11301" xr:uid="{00000000-0005-0000-0000-0000722B0000}"/>
    <cellStyle name="Note 22 9" xfId="11302" xr:uid="{00000000-0005-0000-0000-0000732B0000}"/>
    <cellStyle name="Note 22 9 2" xfId="11303" xr:uid="{00000000-0005-0000-0000-0000742B0000}"/>
    <cellStyle name="Note 23" xfId="1897" xr:uid="{00000000-0005-0000-0000-0000752B0000}"/>
    <cellStyle name="Note 23 2" xfId="11304" xr:uid="{00000000-0005-0000-0000-0000762B0000}"/>
    <cellStyle name="Note 23 2 2" xfId="11305" xr:uid="{00000000-0005-0000-0000-0000772B0000}"/>
    <cellStyle name="Note 23 3" xfId="11306" xr:uid="{00000000-0005-0000-0000-0000782B0000}"/>
    <cellStyle name="Note 23 4" xfId="11307" xr:uid="{00000000-0005-0000-0000-0000792B0000}"/>
    <cellStyle name="Note 24" xfId="1898" xr:uid="{00000000-0005-0000-0000-00007A2B0000}"/>
    <cellStyle name="Note 25" xfId="1899" xr:uid="{00000000-0005-0000-0000-00007B2B0000}"/>
    <cellStyle name="Note 26" xfId="1900" xr:uid="{00000000-0005-0000-0000-00007C2B0000}"/>
    <cellStyle name="Note 27" xfId="1901" xr:uid="{00000000-0005-0000-0000-00007D2B0000}"/>
    <cellStyle name="Note 28" xfId="1902" xr:uid="{00000000-0005-0000-0000-00007E2B0000}"/>
    <cellStyle name="Note 29" xfId="1903" xr:uid="{00000000-0005-0000-0000-00007F2B0000}"/>
    <cellStyle name="Note 3" xfId="1904" xr:uid="{00000000-0005-0000-0000-0000802B0000}"/>
    <cellStyle name="Note 3 10" xfId="11308" xr:uid="{00000000-0005-0000-0000-0000812B0000}"/>
    <cellStyle name="Note 3 10 2" xfId="11309" xr:uid="{00000000-0005-0000-0000-0000822B0000}"/>
    <cellStyle name="Note 3 11" xfId="11310" xr:uid="{00000000-0005-0000-0000-0000832B0000}"/>
    <cellStyle name="Note 3 12" xfId="11311" xr:uid="{00000000-0005-0000-0000-0000842B0000}"/>
    <cellStyle name="Note 3 2" xfId="11312" xr:uid="{00000000-0005-0000-0000-0000852B0000}"/>
    <cellStyle name="Note 3 2 10" xfId="11313" xr:uid="{00000000-0005-0000-0000-0000862B0000}"/>
    <cellStyle name="Note 3 2 11" xfId="11314" xr:uid="{00000000-0005-0000-0000-0000872B0000}"/>
    <cellStyle name="Note 3 2 12" xfId="11315" xr:uid="{00000000-0005-0000-0000-0000882B0000}"/>
    <cellStyle name="Note 3 2 2" xfId="11316" xr:uid="{00000000-0005-0000-0000-0000892B0000}"/>
    <cellStyle name="Note 3 2 2 2" xfId="11317" xr:uid="{00000000-0005-0000-0000-00008A2B0000}"/>
    <cellStyle name="Note 3 2 2 2 2" xfId="11318" xr:uid="{00000000-0005-0000-0000-00008B2B0000}"/>
    <cellStyle name="Note 3 2 2 2 2 2" xfId="11319" xr:uid="{00000000-0005-0000-0000-00008C2B0000}"/>
    <cellStyle name="Note 3 2 2 2 2 2 2" xfId="11320" xr:uid="{00000000-0005-0000-0000-00008D2B0000}"/>
    <cellStyle name="Note 3 2 2 2 2 3" xfId="11321" xr:uid="{00000000-0005-0000-0000-00008E2B0000}"/>
    <cellStyle name="Note 3 2 2 2 3" xfId="11322" xr:uid="{00000000-0005-0000-0000-00008F2B0000}"/>
    <cellStyle name="Note 3 2 2 2 3 2" xfId="11323" xr:uid="{00000000-0005-0000-0000-0000902B0000}"/>
    <cellStyle name="Note 3 2 2 2 4" xfId="11324" xr:uid="{00000000-0005-0000-0000-0000912B0000}"/>
    <cellStyle name="Note 3 2 2 3" xfId="11325" xr:uid="{00000000-0005-0000-0000-0000922B0000}"/>
    <cellStyle name="Note 3 2 2 3 2" xfId="11326" xr:uid="{00000000-0005-0000-0000-0000932B0000}"/>
    <cellStyle name="Note 3 2 2 3 2 2" xfId="11327" xr:uid="{00000000-0005-0000-0000-0000942B0000}"/>
    <cellStyle name="Note 3 2 2 3 3" xfId="11328" xr:uid="{00000000-0005-0000-0000-0000952B0000}"/>
    <cellStyle name="Note 3 2 2 4" xfId="11329" xr:uid="{00000000-0005-0000-0000-0000962B0000}"/>
    <cellStyle name="Note 3 2 2 4 2" xfId="11330" xr:uid="{00000000-0005-0000-0000-0000972B0000}"/>
    <cellStyle name="Note 3 2 2 5" xfId="11331" xr:uid="{00000000-0005-0000-0000-0000982B0000}"/>
    <cellStyle name="Note 3 2 2 6" xfId="11332" xr:uid="{00000000-0005-0000-0000-0000992B0000}"/>
    <cellStyle name="Note 3 2 3" xfId="11333" xr:uid="{00000000-0005-0000-0000-00009A2B0000}"/>
    <cellStyle name="Note 3 2 3 2" xfId="11334" xr:uid="{00000000-0005-0000-0000-00009B2B0000}"/>
    <cellStyle name="Note 3 2 3 2 2" xfId="11335" xr:uid="{00000000-0005-0000-0000-00009C2B0000}"/>
    <cellStyle name="Note 3 2 3 2 2 2" xfId="11336" xr:uid="{00000000-0005-0000-0000-00009D2B0000}"/>
    <cellStyle name="Note 3 2 3 2 3" xfId="11337" xr:uid="{00000000-0005-0000-0000-00009E2B0000}"/>
    <cellStyle name="Note 3 2 3 3" xfId="11338" xr:uid="{00000000-0005-0000-0000-00009F2B0000}"/>
    <cellStyle name="Note 3 2 3 3 2" xfId="11339" xr:uid="{00000000-0005-0000-0000-0000A02B0000}"/>
    <cellStyle name="Note 3 2 3 4" xfId="11340" xr:uid="{00000000-0005-0000-0000-0000A12B0000}"/>
    <cellStyle name="Note 3 2 3 5" xfId="11341" xr:uid="{00000000-0005-0000-0000-0000A22B0000}"/>
    <cellStyle name="Note 3 2 4" xfId="11342" xr:uid="{00000000-0005-0000-0000-0000A32B0000}"/>
    <cellStyle name="Note 3 2 4 2" xfId="11343" xr:uid="{00000000-0005-0000-0000-0000A42B0000}"/>
    <cellStyle name="Note 3 2 4 2 2" xfId="11344" xr:uid="{00000000-0005-0000-0000-0000A52B0000}"/>
    <cellStyle name="Note 3 2 4 3" xfId="11345" xr:uid="{00000000-0005-0000-0000-0000A62B0000}"/>
    <cellStyle name="Note 3 2 4 4" xfId="11346" xr:uid="{00000000-0005-0000-0000-0000A72B0000}"/>
    <cellStyle name="Note 3 2 5" xfId="11347" xr:uid="{00000000-0005-0000-0000-0000A82B0000}"/>
    <cellStyle name="Note 3 2 5 2" xfId="11348" xr:uid="{00000000-0005-0000-0000-0000A92B0000}"/>
    <cellStyle name="Note 3 2 5 3" xfId="11349" xr:uid="{00000000-0005-0000-0000-0000AA2B0000}"/>
    <cellStyle name="Note 3 2 6" xfId="11350" xr:uid="{00000000-0005-0000-0000-0000AB2B0000}"/>
    <cellStyle name="Note 3 2 6 2" xfId="11351" xr:uid="{00000000-0005-0000-0000-0000AC2B0000}"/>
    <cellStyle name="Note 3 2 7" xfId="11352" xr:uid="{00000000-0005-0000-0000-0000AD2B0000}"/>
    <cellStyle name="Note 3 2 7 2" xfId="11353" xr:uid="{00000000-0005-0000-0000-0000AE2B0000}"/>
    <cellStyle name="Note 3 2 8" xfId="11354" xr:uid="{00000000-0005-0000-0000-0000AF2B0000}"/>
    <cellStyle name="Note 3 2 8 2" xfId="11355" xr:uid="{00000000-0005-0000-0000-0000B02B0000}"/>
    <cellStyle name="Note 3 2 9" xfId="11356" xr:uid="{00000000-0005-0000-0000-0000B12B0000}"/>
    <cellStyle name="Note 3 2 9 2" xfId="11357" xr:uid="{00000000-0005-0000-0000-0000B22B0000}"/>
    <cellStyle name="Note 3 3" xfId="11358" xr:uid="{00000000-0005-0000-0000-0000B32B0000}"/>
    <cellStyle name="Note 3 3 2" xfId="11359" xr:uid="{00000000-0005-0000-0000-0000B42B0000}"/>
    <cellStyle name="Note 3 3 2 2" xfId="11360" xr:uid="{00000000-0005-0000-0000-0000B52B0000}"/>
    <cellStyle name="Note 3 3 2 2 2" xfId="11361" xr:uid="{00000000-0005-0000-0000-0000B62B0000}"/>
    <cellStyle name="Note 3 3 2 2 2 2" xfId="11362" xr:uid="{00000000-0005-0000-0000-0000B72B0000}"/>
    <cellStyle name="Note 3 3 2 2 3" xfId="11363" xr:uid="{00000000-0005-0000-0000-0000B82B0000}"/>
    <cellStyle name="Note 3 3 2 3" xfId="11364" xr:uid="{00000000-0005-0000-0000-0000B92B0000}"/>
    <cellStyle name="Note 3 3 2 3 2" xfId="11365" xr:uid="{00000000-0005-0000-0000-0000BA2B0000}"/>
    <cellStyle name="Note 3 3 2 4" xfId="11366" xr:uid="{00000000-0005-0000-0000-0000BB2B0000}"/>
    <cellStyle name="Note 3 3 3" xfId="11367" xr:uid="{00000000-0005-0000-0000-0000BC2B0000}"/>
    <cellStyle name="Note 3 3 3 2" xfId="11368" xr:uid="{00000000-0005-0000-0000-0000BD2B0000}"/>
    <cellStyle name="Note 3 3 3 2 2" xfId="11369" xr:uid="{00000000-0005-0000-0000-0000BE2B0000}"/>
    <cellStyle name="Note 3 3 3 3" xfId="11370" xr:uid="{00000000-0005-0000-0000-0000BF2B0000}"/>
    <cellStyle name="Note 3 3 4" xfId="11371" xr:uid="{00000000-0005-0000-0000-0000C02B0000}"/>
    <cellStyle name="Note 3 3 4 2" xfId="11372" xr:uid="{00000000-0005-0000-0000-0000C12B0000}"/>
    <cellStyle name="Note 3 3 5" xfId="11373" xr:uid="{00000000-0005-0000-0000-0000C22B0000}"/>
    <cellStyle name="Note 3 3 6" xfId="11374" xr:uid="{00000000-0005-0000-0000-0000C32B0000}"/>
    <cellStyle name="Note 3 3 7" xfId="11375" xr:uid="{00000000-0005-0000-0000-0000C42B0000}"/>
    <cellStyle name="Note 3 4" xfId="11376" xr:uid="{00000000-0005-0000-0000-0000C52B0000}"/>
    <cellStyle name="Note 3 4 2" xfId="11377" xr:uid="{00000000-0005-0000-0000-0000C62B0000}"/>
    <cellStyle name="Note 3 4 2 2" xfId="11378" xr:uid="{00000000-0005-0000-0000-0000C72B0000}"/>
    <cellStyle name="Note 3 4 2 2 2" xfId="11379" xr:uid="{00000000-0005-0000-0000-0000C82B0000}"/>
    <cellStyle name="Note 3 4 2 3" xfId="11380" xr:uid="{00000000-0005-0000-0000-0000C92B0000}"/>
    <cellStyle name="Note 3 4 2 4" xfId="11381" xr:uid="{00000000-0005-0000-0000-0000CA2B0000}"/>
    <cellStyle name="Note 3 4 3" xfId="11382" xr:uid="{00000000-0005-0000-0000-0000CB2B0000}"/>
    <cellStyle name="Note 3 4 3 2" xfId="11383" xr:uid="{00000000-0005-0000-0000-0000CC2B0000}"/>
    <cellStyle name="Note 3 4 4" xfId="11384" xr:uid="{00000000-0005-0000-0000-0000CD2B0000}"/>
    <cellStyle name="Note 3 4 5" xfId="11385" xr:uid="{00000000-0005-0000-0000-0000CE2B0000}"/>
    <cellStyle name="Note 3 5" xfId="11386" xr:uid="{00000000-0005-0000-0000-0000CF2B0000}"/>
    <cellStyle name="Note 3 5 2" xfId="11387" xr:uid="{00000000-0005-0000-0000-0000D02B0000}"/>
    <cellStyle name="Note 3 5 2 2" xfId="11388" xr:uid="{00000000-0005-0000-0000-0000D12B0000}"/>
    <cellStyle name="Note 3 5 3" xfId="11389" xr:uid="{00000000-0005-0000-0000-0000D22B0000}"/>
    <cellStyle name="Note 3 5 4" xfId="11390" xr:uid="{00000000-0005-0000-0000-0000D32B0000}"/>
    <cellStyle name="Note 3 6" xfId="11391" xr:uid="{00000000-0005-0000-0000-0000D42B0000}"/>
    <cellStyle name="Note 3 6 2" xfId="11392" xr:uid="{00000000-0005-0000-0000-0000D52B0000}"/>
    <cellStyle name="Note 3 6 3" xfId="11393" xr:uid="{00000000-0005-0000-0000-0000D62B0000}"/>
    <cellStyle name="Note 3 7" xfId="11394" xr:uid="{00000000-0005-0000-0000-0000D72B0000}"/>
    <cellStyle name="Note 3 7 2" xfId="11395" xr:uid="{00000000-0005-0000-0000-0000D82B0000}"/>
    <cellStyle name="Note 3 8" xfId="11396" xr:uid="{00000000-0005-0000-0000-0000D92B0000}"/>
    <cellStyle name="Note 3 8 2" xfId="11397" xr:uid="{00000000-0005-0000-0000-0000DA2B0000}"/>
    <cellStyle name="Note 3 9" xfId="11398" xr:uid="{00000000-0005-0000-0000-0000DB2B0000}"/>
    <cellStyle name="Note 3 9 2" xfId="11399" xr:uid="{00000000-0005-0000-0000-0000DC2B0000}"/>
    <cellStyle name="Note 30" xfId="1905" xr:uid="{00000000-0005-0000-0000-0000DD2B0000}"/>
    <cellStyle name="Note 31" xfId="1906" xr:uid="{00000000-0005-0000-0000-0000DE2B0000}"/>
    <cellStyle name="Note 32" xfId="1907" xr:uid="{00000000-0005-0000-0000-0000DF2B0000}"/>
    <cellStyle name="Note 33" xfId="1908" xr:uid="{00000000-0005-0000-0000-0000E02B0000}"/>
    <cellStyle name="Note 34" xfId="1909" xr:uid="{00000000-0005-0000-0000-0000E12B0000}"/>
    <cellStyle name="Note 4" xfId="1910" xr:uid="{00000000-0005-0000-0000-0000E22B0000}"/>
    <cellStyle name="Note 4 10" xfId="11400" xr:uid="{00000000-0005-0000-0000-0000E32B0000}"/>
    <cellStyle name="Note 4 10 2" xfId="11401" xr:uid="{00000000-0005-0000-0000-0000E42B0000}"/>
    <cellStyle name="Note 4 11" xfId="11402" xr:uid="{00000000-0005-0000-0000-0000E52B0000}"/>
    <cellStyle name="Note 4 12" xfId="11403" xr:uid="{00000000-0005-0000-0000-0000E62B0000}"/>
    <cellStyle name="Note 4 13" xfId="11404" xr:uid="{00000000-0005-0000-0000-0000E72B0000}"/>
    <cellStyle name="Note 4 2" xfId="11405" xr:uid="{00000000-0005-0000-0000-0000E82B0000}"/>
    <cellStyle name="Note 4 2 10" xfId="11406" xr:uid="{00000000-0005-0000-0000-0000E92B0000}"/>
    <cellStyle name="Note 4 2 11" xfId="11407" xr:uid="{00000000-0005-0000-0000-0000EA2B0000}"/>
    <cellStyle name="Note 4 2 12" xfId="11408" xr:uid="{00000000-0005-0000-0000-0000EB2B0000}"/>
    <cellStyle name="Note 4 2 2" xfId="11409" xr:uid="{00000000-0005-0000-0000-0000EC2B0000}"/>
    <cellStyle name="Note 4 2 2 2" xfId="11410" xr:uid="{00000000-0005-0000-0000-0000ED2B0000}"/>
    <cellStyle name="Note 4 2 2 2 2" xfId="11411" xr:uid="{00000000-0005-0000-0000-0000EE2B0000}"/>
    <cellStyle name="Note 4 2 2 2 2 2" xfId="11412" xr:uid="{00000000-0005-0000-0000-0000EF2B0000}"/>
    <cellStyle name="Note 4 2 2 2 2 2 2" xfId="11413" xr:uid="{00000000-0005-0000-0000-0000F02B0000}"/>
    <cellStyle name="Note 4 2 2 2 2 3" xfId="11414" xr:uid="{00000000-0005-0000-0000-0000F12B0000}"/>
    <cellStyle name="Note 4 2 2 2 3" xfId="11415" xr:uid="{00000000-0005-0000-0000-0000F22B0000}"/>
    <cellStyle name="Note 4 2 2 2 3 2" xfId="11416" xr:uid="{00000000-0005-0000-0000-0000F32B0000}"/>
    <cellStyle name="Note 4 2 2 2 4" xfId="11417" xr:uid="{00000000-0005-0000-0000-0000F42B0000}"/>
    <cellStyle name="Note 4 2 2 3" xfId="11418" xr:uid="{00000000-0005-0000-0000-0000F52B0000}"/>
    <cellStyle name="Note 4 2 2 3 2" xfId="11419" xr:uid="{00000000-0005-0000-0000-0000F62B0000}"/>
    <cellStyle name="Note 4 2 2 3 2 2" xfId="11420" xr:uid="{00000000-0005-0000-0000-0000F72B0000}"/>
    <cellStyle name="Note 4 2 2 3 3" xfId="11421" xr:uid="{00000000-0005-0000-0000-0000F82B0000}"/>
    <cellStyle name="Note 4 2 2 4" xfId="11422" xr:uid="{00000000-0005-0000-0000-0000F92B0000}"/>
    <cellStyle name="Note 4 2 2 4 2" xfId="11423" xr:uid="{00000000-0005-0000-0000-0000FA2B0000}"/>
    <cellStyle name="Note 4 2 2 5" xfId="11424" xr:uid="{00000000-0005-0000-0000-0000FB2B0000}"/>
    <cellStyle name="Note 4 2 2 6" xfId="11425" xr:uid="{00000000-0005-0000-0000-0000FC2B0000}"/>
    <cellStyle name="Note 4 2 3" xfId="11426" xr:uid="{00000000-0005-0000-0000-0000FD2B0000}"/>
    <cellStyle name="Note 4 2 3 2" xfId="11427" xr:uid="{00000000-0005-0000-0000-0000FE2B0000}"/>
    <cellStyle name="Note 4 2 3 2 2" xfId="11428" xr:uid="{00000000-0005-0000-0000-0000FF2B0000}"/>
    <cellStyle name="Note 4 2 3 2 2 2" xfId="11429" xr:uid="{00000000-0005-0000-0000-0000002C0000}"/>
    <cellStyle name="Note 4 2 3 2 3" xfId="11430" xr:uid="{00000000-0005-0000-0000-0000012C0000}"/>
    <cellStyle name="Note 4 2 3 3" xfId="11431" xr:uid="{00000000-0005-0000-0000-0000022C0000}"/>
    <cellStyle name="Note 4 2 3 3 2" xfId="11432" xr:uid="{00000000-0005-0000-0000-0000032C0000}"/>
    <cellStyle name="Note 4 2 3 4" xfId="11433" xr:uid="{00000000-0005-0000-0000-0000042C0000}"/>
    <cellStyle name="Note 4 2 3 5" xfId="11434" xr:uid="{00000000-0005-0000-0000-0000052C0000}"/>
    <cellStyle name="Note 4 2 4" xfId="11435" xr:uid="{00000000-0005-0000-0000-0000062C0000}"/>
    <cellStyle name="Note 4 2 4 2" xfId="11436" xr:uid="{00000000-0005-0000-0000-0000072C0000}"/>
    <cellStyle name="Note 4 2 4 2 2" xfId="11437" xr:uid="{00000000-0005-0000-0000-0000082C0000}"/>
    <cellStyle name="Note 4 2 4 3" xfId="11438" xr:uid="{00000000-0005-0000-0000-0000092C0000}"/>
    <cellStyle name="Note 4 2 4 4" xfId="11439" xr:uid="{00000000-0005-0000-0000-00000A2C0000}"/>
    <cellStyle name="Note 4 2 5" xfId="11440" xr:uid="{00000000-0005-0000-0000-00000B2C0000}"/>
    <cellStyle name="Note 4 2 5 2" xfId="11441" xr:uid="{00000000-0005-0000-0000-00000C2C0000}"/>
    <cellStyle name="Note 4 2 5 3" xfId="11442" xr:uid="{00000000-0005-0000-0000-00000D2C0000}"/>
    <cellStyle name="Note 4 2 6" xfId="11443" xr:uid="{00000000-0005-0000-0000-00000E2C0000}"/>
    <cellStyle name="Note 4 2 6 2" xfId="11444" xr:uid="{00000000-0005-0000-0000-00000F2C0000}"/>
    <cellStyle name="Note 4 2 7" xfId="11445" xr:uid="{00000000-0005-0000-0000-0000102C0000}"/>
    <cellStyle name="Note 4 2 7 2" xfId="11446" xr:uid="{00000000-0005-0000-0000-0000112C0000}"/>
    <cellStyle name="Note 4 2 8" xfId="11447" xr:uid="{00000000-0005-0000-0000-0000122C0000}"/>
    <cellStyle name="Note 4 2 8 2" xfId="11448" xr:uid="{00000000-0005-0000-0000-0000132C0000}"/>
    <cellStyle name="Note 4 2 9" xfId="11449" xr:uid="{00000000-0005-0000-0000-0000142C0000}"/>
    <cellStyle name="Note 4 2 9 2" xfId="11450" xr:uid="{00000000-0005-0000-0000-0000152C0000}"/>
    <cellStyle name="Note 4 3" xfId="11451" xr:uid="{00000000-0005-0000-0000-0000162C0000}"/>
    <cellStyle name="Note 4 3 2" xfId="11452" xr:uid="{00000000-0005-0000-0000-0000172C0000}"/>
    <cellStyle name="Note 4 3 2 2" xfId="11453" xr:uid="{00000000-0005-0000-0000-0000182C0000}"/>
    <cellStyle name="Note 4 3 2 2 2" xfId="11454" xr:uid="{00000000-0005-0000-0000-0000192C0000}"/>
    <cellStyle name="Note 4 3 2 2 2 2" xfId="11455" xr:uid="{00000000-0005-0000-0000-00001A2C0000}"/>
    <cellStyle name="Note 4 3 2 2 3" xfId="11456" xr:uid="{00000000-0005-0000-0000-00001B2C0000}"/>
    <cellStyle name="Note 4 3 2 3" xfId="11457" xr:uid="{00000000-0005-0000-0000-00001C2C0000}"/>
    <cellStyle name="Note 4 3 2 3 2" xfId="11458" xr:uid="{00000000-0005-0000-0000-00001D2C0000}"/>
    <cellStyle name="Note 4 3 2 4" xfId="11459" xr:uid="{00000000-0005-0000-0000-00001E2C0000}"/>
    <cellStyle name="Note 4 3 3" xfId="11460" xr:uid="{00000000-0005-0000-0000-00001F2C0000}"/>
    <cellStyle name="Note 4 3 3 2" xfId="11461" xr:uid="{00000000-0005-0000-0000-0000202C0000}"/>
    <cellStyle name="Note 4 3 3 2 2" xfId="11462" xr:uid="{00000000-0005-0000-0000-0000212C0000}"/>
    <cellStyle name="Note 4 3 3 3" xfId="11463" xr:uid="{00000000-0005-0000-0000-0000222C0000}"/>
    <cellStyle name="Note 4 3 4" xfId="11464" xr:uid="{00000000-0005-0000-0000-0000232C0000}"/>
    <cellStyle name="Note 4 3 4 2" xfId="11465" xr:uid="{00000000-0005-0000-0000-0000242C0000}"/>
    <cellStyle name="Note 4 3 5" xfId="11466" xr:uid="{00000000-0005-0000-0000-0000252C0000}"/>
    <cellStyle name="Note 4 3 6" xfId="11467" xr:uid="{00000000-0005-0000-0000-0000262C0000}"/>
    <cellStyle name="Note 4 3 7" xfId="11468" xr:uid="{00000000-0005-0000-0000-0000272C0000}"/>
    <cellStyle name="Note 4 4" xfId="11469" xr:uid="{00000000-0005-0000-0000-0000282C0000}"/>
    <cellStyle name="Note 4 4 2" xfId="11470" xr:uid="{00000000-0005-0000-0000-0000292C0000}"/>
    <cellStyle name="Note 4 4 2 2" xfId="11471" xr:uid="{00000000-0005-0000-0000-00002A2C0000}"/>
    <cellStyle name="Note 4 4 2 2 2" xfId="11472" xr:uid="{00000000-0005-0000-0000-00002B2C0000}"/>
    <cellStyle name="Note 4 4 2 3" xfId="11473" xr:uid="{00000000-0005-0000-0000-00002C2C0000}"/>
    <cellStyle name="Note 4 4 3" xfId="11474" xr:uid="{00000000-0005-0000-0000-00002D2C0000}"/>
    <cellStyle name="Note 4 4 3 2" xfId="11475" xr:uid="{00000000-0005-0000-0000-00002E2C0000}"/>
    <cellStyle name="Note 4 4 4" xfId="11476" xr:uid="{00000000-0005-0000-0000-00002F2C0000}"/>
    <cellStyle name="Note 4 4 5" xfId="11477" xr:uid="{00000000-0005-0000-0000-0000302C0000}"/>
    <cellStyle name="Note 4 5" xfId="11478" xr:uid="{00000000-0005-0000-0000-0000312C0000}"/>
    <cellStyle name="Note 4 5 2" xfId="11479" xr:uid="{00000000-0005-0000-0000-0000322C0000}"/>
    <cellStyle name="Note 4 5 2 2" xfId="11480" xr:uid="{00000000-0005-0000-0000-0000332C0000}"/>
    <cellStyle name="Note 4 5 3" xfId="11481" xr:uid="{00000000-0005-0000-0000-0000342C0000}"/>
    <cellStyle name="Note 4 5 4" xfId="11482" xr:uid="{00000000-0005-0000-0000-0000352C0000}"/>
    <cellStyle name="Note 4 6" xfId="11483" xr:uid="{00000000-0005-0000-0000-0000362C0000}"/>
    <cellStyle name="Note 4 6 2" xfId="11484" xr:uid="{00000000-0005-0000-0000-0000372C0000}"/>
    <cellStyle name="Note 4 6 3" xfId="11485" xr:uid="{00000000-0005-0000-0000-0000382C0000}"/>
    <cellStyle name="Note 4 7" xfId="11486" xr:uid="{00000000-0005-0000-0000-0000392C0000}"/>
    <cellStyle name="Note 4 7 2" xfId="11487" xr:uid="{00000000-0005-0000-0000-00003A2C0000}"/>
    <cellStyle name="Note 4 8" xfId="11488" xr:uid="{00000000-0005-0000-0000-00003B2C0000}"/>
    <cellStyle name="Note 4 8 2" xfId="11489" xr:uid="{00000000-0005-0000-0000-00003C2C0000}"/>
    <cellStyle name="Note 4 9" xfId="11490" xr:uid="{00000000-0005-0000-0000-00003D2C0000}"/>
    <cellStyle name="Note 4 9 2" xfId="11491" xr:uid="{00000000-0005-0000-0000-00003E2C0000}"/>
    <cellStyle name="Note 5" xfId="1911" xr:uid="{00000000-0005-0000-0000-00003F2C0000}"/>
    <cellStyle name="Note 5 10" xfId="11492" xr:uid="{00000000-0005-0000-0000-0000402C0000}"/>
    <cellStyle name="Note 5 10 2" xfId="11493" xr:uid="{00000000-0005-0000-0000-0000412C0000}"/>
    <cellStyle name="Note 5 11" xfId="11494" xr:uid="{00000000-0005-0000-0000-0000422C0000}"/>
    <cellStyle name="Note 5 12" xfId="11495" xr:uid="{00000000-0005-0000-0000-0000432C0000}"/>
    <cellStyle name="Note 5 13" xfId="11496" xr:uid="{00000000-0005-0000-0000-0000442C0000}"/>
    <cellStyle name="Note 5 2" xfId="11497" xr:uid="{00000000-0005-0000-0000-0000452C0000}"/>
    <cellStyle name="Note 5 2 10" xfId="11498" xr:uid="{00000000-0005-0000-0000-0000462C0000}"/>
    <cellStyle name="Note 5 2 11" xfId="11499" xr:uid="{00000000-0005-0000-0000-0000472C0000}"/>
    <cellStyle name="Note 5 2 12" xfId="11500" xr:uid="{00000000-0005-0000-0000-0000482C0000}"/>
    <cellStyle name="Note 5 2 2" xfId="11501" xr:uid="{00000000-0005-0000-0000-0000492C0000}"/>
    <cellStyle name="Note 5 2 2 2" xfId="11502" xr:uid="{00000000-0005-0000-0000-00004A2C0000}"/>
    <cellStyle name="Note 5 2 2 3" xfId="11503" xr:uid="{00000000-0005-0000-0000-00004B2C0000}"/>
    <cellStyle name="Note 5 2 3" xfId="11504" xr:uid="{00000000-0005-0000-0000-00004C2C0000}"/>
    <cellStyle name="Note 5 2 3 2" xfId="11505" xr:uid="{00000000-0005-0000-0000-00004D2C0000}"/>
    <cellStyle name="Note 5 2 4" xfId="11506" xr:uid="{00000000-0005-0000-0000-00004E2C0000}"/>
    <cellStyle name="Note 5 2 4 2" xfId="11507" xr:uid="{00000000-0005-0000-0000-00004F2C0000}"/>
    <cellStyle name="Note 5 2 5" xfId="11508" xr:uid="{00000000-0005-0000-0000-0000502C0000}"/>
    <cellStyle name="Note 5 2 5 2" xfId="11509" xr:uid="{00000000-0005-0000-0000-0000512C0000}"/>
    <cellStyle name="Note 5 2 6" xfId="11510" xr:uid="{00000000-0005-0000-0000-0000522C0000}"/>
    <cellStyle name="Note 5 2 6 2" xfId="11511" xr:uid="{00000000-0005-0000-0000-0000532C0000}"/>
    <cellStyle name="Note 5 2 7" xfId="11512" xr:uid="{00000000-0005-0000-0000-0000542C0000}"/>
    <cellStyle name="Note 5 2 7 2" xfId="11513" xr:uid="{00000000-0005-0000-0000-0000552C0000}"/>
    <cellStyle name="Note 5 2 8" xfId="11514" xr:uid="{00000000-0005-0000-0000-0000562C0000}"/>
    <cellStyle name="Note 5 2 8 2" xfId="11515" xr:uid="{00000000-0005-0000-0000-0000572C0000}"/>
    <cellStyle name="Note 5 2 9" xfId="11516" xr:uid="{00000000-0005-0000-0000-0000582C0000}"/>
    <cellStyle name="Note 5 2 9 2" xfId="11517" xr:uid="{00000000-0005-0000-0000-0000592C0000}"/>
    <cellStyle name="Note 5 3" xfId="11518" xr:uid="{00000000-0005-0000-0000-00005A2C0000}"/>
    <cellStyle name="Note 5 3 2" xfId="11519" xr:uid="{00000000-0005-0000-0000-00005B2C0000}"/>
    <cellStyle name="Note 5 3 3" xfId="11520" xr:uid="{00000000-0005-0000-0000-00005C2C0000}"/>
    <cellStyle name="Note 5 3 4" xfId="11521" xr:uid="{00000000-0005-0000-0000-00005D2C0000}"/>
    <cellStyle name="Note 5 4" xfId="11522" xr:uid="{00000000-0005-0000-0000-00005E2C0000}"/>
    <cellStyle name="Note 5 4 2" xfId="11523" xr:uid="{00000000-0005-0000-0000-00005F2C0000}"/>
    <cellStyle name="Note 5 5" xfId="11524" xr:uid="{00000000-0005-0000-0000-0000602C0000}"/>
    <cellStyle name="Note 5 5 2" xfId="11525" xr:uid="{00000000-0005-0000-0000-0000612C0000}"/>
    <cellStyle name="Note 5 6" xfId="11526" xr:uid="{00000000-0005-0000-0000-0000622C0000}"/>
    <cellStyle name="Note 5 6 2" xfId="11527" xr:uid="{00000000-0005-0000-0000-0000632C0000}"/>
    <cellStyle name="Note 5 7" xfId="11528" xr:uid="{00000000-0005-0000-0000-0000642C0000}"/>
    <cellStyle name="Note 5 7 2" xfId="11529" xr:uid="{00000000-0005-0000-0000-0000652C0000}"/>
    <cellStyle name="Note 5 8" xfId="11530" xr:uid="{00000000-0005-0000-0000-0000662C0000}"/>
    <cellStyle name="Note 5 8 2" xfId="11531" xr:uid="{00000000-0005-0000-0000-0000672C0000}"/>
    <cellStyle name="Note 5 9" xfId="11532" xr:uid="{00000000-0005-0000-0000-0000682C0000}"/>
    <cellStyle name="Note 5 9 2" xfId="11533" xr:uid="{00000000-0005-0000-0000-0000692C0000}"/>
    <cellStyle name="Note 6" xfId="1912" xr:uid="{00000000-0005-0000-0000-00006A2C0000}"/>
    <cellStyle name="Note 6 10" xfId="11534" xr:uid="{00000000-0005-0000-0000-00006B2C0000}"/>
    <cellStyle name="Note 6 10 2" xfId="11535" xr:uid="{00000000-0005-0000-0000-00006C2C0000}"/>
    <cellStyle name="Note 6 11" xfId="11536" xr:uid="{00000000-0005-0000-0000-00006D2C0000}"/>
    <cellStyle name="Note 6 12" xfId="11537" xr:uid="{00000000-0005-0000-0000-00006E2C0000}"/>
    <cellStyle name="Note 6 13" xfId="11538" xr:uid="{00000000-0005-0000-0000-00006F2C0000}"/>
    <cellStyle name="Note 6 2" xfId="11539" xr:uid="{00000000-0005-0000-0000-0000702C0000}"/>
    <cellStyle name="Note 6 2 10" xfId="11540" xr:uid="{00000000-0005-0000-0000-0000712C0000}"/>
    <cellStyle name="Note 6 2 11" xfId="11541" xr:uid="{00000000-0005-0000-0000-0000722C0000}"/>
    <cellStyle name="Note 6 2 12" xfId="11542" xr:uid="{00000000-0005-0000-0000-0000732C0000}"/>
    <cellStyle name="Note 6 2 2" xfId="11543" xr:uid="{00000000-0005-0000-0000-0000742C0000}"/>
    <cellStyle name="Note 6 2 2 2" xfId="11544" xr:uid="{00000000-0005-0000-0000-0000752C0000}"/>
    <cellStyle name="Note 6 2 2 3" xfId="11545" xr:uid="{00000000-0005-0000-0000-0000762C0000}"/>
    <cellStyle name="Note 6 2 3" xfId="11546" xr:uid="{00000000-0005-0000-0000-0000772C0000}"/>
    <cellStyle name="Note 6 2 3 2" xfId="11547" xr:uid="{00000000-0005-0000-0000-0000782C0000}"/>
    <cellStyle name="Note 6 2 4" xfId="11548" xr:uid="{00000000-0005-0000-0000-0000792C0000}"/>
    <cellStyle name="Note 6 2 4 2" xfId="11549" xr:uid="{00000000-0005-0000-0000-00007A2C0000}"/>
    <cellStyle name="Note 6 2 5" xfId="11550" xr:uid="{00000000-0005-0000-0000-00007B2C0000}"/>
    <cellStyle name="Note 6 2 5 2" xfId="11551" xr:uid="{00000000-0005-0000-0000-00007C2C0000}"/>
    <cellStyle name="Note 6 2 6" xfId="11552" xr:uid="{00000000-0005-0000-0000-00007D2C0000}"/>
    <cellStyle name="Note 6 2 6 2" xfId="11553" xr:uid="{00000000-0005-0000-0000-00007E2C0000}"/>
    <cellStyle name="Note 6 2 7" xfId="11554" xr:uid="{00000000-0005-0000-0000-00007F2C0000}"/>
    <cellStyle name="Note 6 2 7 2" xfId="11555" xr:uid="{00000000-0005-0000-0000-0000802C0000}"/>
    <cellStyle name="Note 6 2 8" xfId="11556" xr:uid="{00000000-0005-0000-0000-0000812C0000}"/>
    <cellStyle name="Note 6 2 8 2" xfId="11557" xr:uid="{00000000-0005-0000-0000-0000822C0000}"/>
    <cellStyle name="Note 6 2 9" xfId="11558" xr:uid="{00000000-0005-0000-0000-0000832C0000}"/>
    <cellStyle name="Note 6 2 9 2" xfId="11559" xr:uid="{00000000-0005-0000-0000-0000842C0000}"/>
    <cellStyle name="Note 6 3" xfId="11560" xr:uid="{00000000-0005-0000-0000-0000852C0000}"/>
    <cellStyle name="Note 6 3 2" xfId="11561" xr:uid="{00000000-0005-0000-0000-0000862C0000}"/>
    <cellStyle name="Note 6 3 3" xfId="11562" xr:uid="{00000000-0005-0000-0000-0000872C0000}"/>
    <cellStyle name="Note 6 3 4" xfId="11563" xr:uid="{00000000-0005-0000-0000-0000882C0000}"/>
    <cellStyle name="Note 6 4" xfId="11564" xr:uid="{00000000-0005-0000-0000-0000892C0000}"/>
    <cellStyle name="Note 6 4 2" xfId="11565" xr:uid="{00000000-0005-0000-0000-00008A2C0000}"/>
    <cellStyle name="Note 6 5" xfId="11566" xr:uid="{00000000-0005-0000-0000-00008B2C0000}"/>
    <cellStyle name="Note 6 5 2" xfId="11567" xr:uid="{00000000-0005-0000-0000-00008C2C0000}"/>
    <cellStyle name="Note 6 6" xfId="11568" xr:uid="{00000000-0005-0000-0000-00008D2C0000}"/>
    <cellStyle name="Note 6 6 2" xfId="11569" xr:uid="{00000000-0005-0000-0000-00008E2C0000}"/>
    <cellStyle name="Note 6 7" xfId="11570" xr:uid="{00000000-0005-0000-0000-00008F2C0000}"/>
    <cellStyle name="Note 6 7 2" xfId="11571" xr:uid="{00000000-0005-0000-0000-0000902C0000}"/>
    <cellStyle name="Note 6 8" xfId="11572" xr:uid="{00000000-0005-0000-0000-0000912C0000}"/>
    <cellStyle name="Note 6 8 2" xfId="11573" xr:uid="{00000000-0005-0000-0000-0000922C0000}"/>
    <cellStyle name="Note 6 9" xfId="11574" xr:uid="{00000000-0005-0000-0000-0000932C0000}"/>
    <cellStyle name="Note 6 9 2" xfId="11575" xr:uid="{00000000-0005-0000-0000-0000942C0000}"/>
    <cellStyle name="Note 7" xfId="1913" xr:uid="{00000000-0005-0000-0000-0000952C0000}"/>
    <cellStyle name="Note 7 10" xfId="11576" xr:uid="{00000000-0005-0000-0000-0000962C0000}"/>
    <cellStyle name="Note 7 10 2" xfId="11577" xr:uid="{00000000-0005-0000-0000-0000972C0000}"/>
    <cellStyle name="Note 7 11" xfId="11578" xr:uid="{00000000-0005-0000-0000-0000982C0000}"/>
    <cellStyle name="Note 7 12" xfId="11579" xr:uid="{00000000-0005-0000-0000-0000992C0000}"/>
    <cellStyle name="Note 7 13" xfId="11580" xr:uid="{00000000-0005-0000-0000-00009A2C0000}"/>
    <cellStyle name="Note 7 2" xfId="11581" xr:uid="{00000000-0005-0000-0000-00009B2C0000}"/>
    <cellStyle name="Note 7 2 10" xfId="11582" xr:uid="{00000000-0005-0000-0000-00009C2C0000}"/>
    <cellStyle name="Note 7 2 11" xfId="11583" xr:uid="{00000000-0005-0000-0000-00009D2C0000}"/>
    <cellStyle name="Note 7 2 12" xfId="11584" xr:uid="{00000000-0005-0000-0000-00009E2C0000}"/>
    <cellStyle name="Note 7 2 2" xfId="11585" xr:uid="{00000000-0005-0000-0000-00009F2C0000}"/>
    <cellStyle name="Note 7 2 2 2" xfId="11586" xr:uid="{00000000-0005-0000-0000-0000A02C0000}"/>
    <cellStyle name="Note 7 2 3" xfId="11587" xr:uid="{00000000-0005-0000-0000-0000A12C0000}"/>
    <cellStyle name="Note 7 2 3 2" xfId="11588" xr:uid="{00000000-0005-0000-0000-0000A22C0000}"/>
    <cellStyle name="Note 7 2 4" xfId="11589" xr:uid="{00000000-0005-0000-0000-0000A32C0000}"/>
    <cellStyle name="Note 7 2 4 2" xfId="11590" xr:uid="{00000000-0005-0000-0000-0000A42C0000}"/>
    <cellStyle name="Note 7 2 5" xfId="11591" xr:uid="{00000000-0005-0000-0000-0000A52C0000}"/>
    <cellStyle name="Note 7 2 5 2" xfId="11592" xr:uid="{00000000-0005-0000-0000-0000A62C0000}"/>
    <cellStyle name="Note 7 2 6" xfId="11593" xr:uid="{00000000-0005-0000-0000-0000A72C0000}"/>
    <cellStyle name="Note 7 2 6 2" xfId="11594" xr:uid="{00000000-0005-0000-0000-0000A82C0000}"/>
    <cellStyle name="Note 7 2 7" xfId="11595" xr:uid="{00000000-0005-0000-0000-0000A92C0000}"/>
    <cellStyle name="Note 7 2 7 2" xfId="11596" xr:uid="{00000000-0005-0000-0000-0000AA2C0000}"/>
    <cellStyle name="Note 7 2 8" xfId="11597" xr:uid="{00000000-0005-0000-0000-0000AB2C0000}"/>
    <cellStyle name="Note 7 2 8 2" xfId="11598" xr:uid="{00000000-0005-0000-0000-0000AC2C0000}"/>
    <cellStyle name="Note 7 2 9" xfId="11599" xr:uid="{00000000-0005-0000-0000-0000AD2C0000}"/>
    <cellStyle name="Note 7 2 9 2" xfId="11600" xr:uid="{00000000-0005-0000-0000-0000AE2C0000}"/>
    <cellStyle name="Note 7 3" xfId="11601" xr:uid="{00000000-0005-0000-0000-0000AF2C0000}"/>
    <cellStyle name="Note 7 3 2" xfId="11602" xr:uid="{00000000-0005-0000-0000-0000B02C0000}"/>
    <cellStyle name="Note 7 3 3" xfId="11603" xr:uid="{00000000-0005-0000-0000-0000B12C0000}"/>
    <cellStyle name="Note 7 4" xfId="11604" xr:uid="{00000000-0005-0000-0000-0000B22C0000}"/>
    <cellStyle name="Note 7 4 2" xfId="11605" xr:uid="{00000000-0005-0000-0000-0000B32C0000}"/>
    <cellStyle name="Note 7 5" xfId="11606" xr:uid="{00000000-0005-0000-0000-0000B42C0000}"/>
    <cellStyle name="Note 7 5 2" xfId="11607" xr:uid="{00000000-0005-0000-0000-0000B52C0000}"/>
    <cellStyle name="Note 7 6" xfId="11608" xr:uid="{00000000-0005-0000-0000-0000B62C0000}"/>
    <cellStyle name="Note 7 6 2" xfId="11609" xr:uid="{00000000-0005-0000-0000-0000B72C0000}"/>
    <cellStyle name="Note 7 7" xfId="11610" xr:uid="{00000000-0005-0000-0000-0000B82C0000}"/>
    <cellStyle name="Note 7 7 2" xfId="11611" xr:uid="{00000000-0005-0000-0000-0000B92C0000}"/>
    <cellStyle name="Note 7 8" xfId="11612" xr:uid="{00000000-0005-0000-0000-0000BA2C0000}"/>
    <cellStyle name="Note 7 8 2" xfId="11613" xr:uid="{00000000-0005-0000-0000-0000BB2C0000}"/>
    <cellStyle name="Note 7 9" xfId="11614" xr:uid="{00000000-0005-0000-0000-0000BC2C0000}"/>
    <cellStyle name="Note 7 9 2" xfId="11615" xr:uid="{00000000-0005-0000-0000-0000BD2C0000}"/>
    <cellStyle name="Note 8" xfId="1914" xr:uid="{00000000-0005-0000-0000-0000BE2C0000}"/>
    <cellStyle name="Note 8 10" xfId="11616" xr:uid="{00000000-0005-0000-0000-0000BF2C0000}"/>
    <cellStyle name="Note 8 10 2" xfId="11617" xr:uid="{00000000-0005-0000-0000-0000C02C0000}"/>
    <cellStyle name="Note 8 11" xfId="11618" xr:uid="{00000000-0005-0000-0000-0000C12C0000}"/>
    <cellStyle name="Note 8 12" xfId="11619" xr:uid="{00000000-0005-0000-0000-0000C22C0000}"/>
    <cellStyle name="Note 8 13" xfId="11620" xr:uid="{00000000-0005-0000-0000-0000C32C0000}"/>
    <cellStyle name="Note 8 2" xfId="11621" xr:uid="{00000000-0005-0000-0000-0000C42C0000}"/>
    <cellStyle name="Note 8 2 10" xfId="11622" xr:uid="{00000000-0005-0000-0000-0000C52C0000}"/>
    <cellStyle name="Note 8 2 11" xfId="11623" xr:uid="{00000000-0005-0000-0000-0000C62C0000}"/>
    <cellStyle name="Note 8 2 12" xfId="11624" xr:uid="{00000000-0005-0000-0000-0000C72C0000}"/>
    <cellStyle name="Note 8 2 2" xfId="11625" xr:uid="{00000000-0005-0000-0000-0000C82C0000}"/>
    <cellStyle name="Note 8 2 2 2" xfId="11626" xr:uid="{00000000-0005-0000-0000-0000C92C0000}"/>
    <cellStyle name="Note 8 2 3" xfId="11627" xr:uid="{00000000-0005-0000-0000-0000CA2C0000}"/>
    <cellStyle name="Note 8 2 3 2" xfId="11628" xr:uid="{00000000-0005-0000-0000-0000CB2C0000}"/>
    <cellStyle name="Note 8 2 4" xfId="11629" xr:uid="{00000000-0005-0000-0000-0000CC2C0000}"/>
    <cellStyle name="Note 8 2 4 2" xfId="11630" xr:uid="{00000000-0005-0000-0000-0000CD2C0000}"/>
    <cellStyle name="Note 8 2 5" xfId="11631" xr:uid="{00000000-0005-0000-0000-0000CE2C0000}"/>
    <cellStyle name="Note 8 2 5 2" xfId="11632" xr:uid="{00000000-0005-0000-0000-0000CF2C0000}"/>
    <cellStyle name="Note 8 2 6" xfId="11633" xr:uid="{00000000-0005-0000-0000-0000D02C0000}"/>
    <cellStyle name="Note 8 2 6 2" xfId="11634" xr:uid="{00000000-0005-0000-0000-0000D12C0000}"/>
    <cellStyle name="Note 8 2 7" xfId="11635" xr:uid="{00000000-0005-0000-0000-0000D22C0000}"/>
    <cellStyle name="Note 8 2 7 2" xfId="11636" xr:uid="{00000000-0005-0000-0000-0000D32C0000}"/>
    <cellStyle name="Note 8 2 8" xfId="11637" xr:uid="{00000000-0005-0000-0000-0000D42C0000}"/>
    <cellStyle name="Note 8 2 8 2" xfId="11638" xr:uid="{00000000-0005-0000-0000-0000D52C0000}"/>
    <cellStyle name="Note 8 2 9" xfId="11639" xr:uid="{00000000-0005-0000-0000-0000D62C0000}"/>
    <cellStyle name="Note 8 2 9 2" xfId="11640" xr:uid="{00000000-0005-0000-0000-0000D72C0000}"/>
    <cellStyle name="Note 8 3" xfId="11641" xr:uid="{00000000-0005-0000-0000-0000D82C0000}"/>
    <cellStyle name="Note 8 3 2" xfId="11642" xr:uid="{00000000-0005-0000-0000-0000D92C0000}"/>
    <cellStyle name="Note 8 3 3" xfId="11643" xr:uid="{00000000-0005-0000-0000-0000DA2C0000}"/>
    <cellStyle name="Note 8 4" xfId="11644" xr:uid="{00000000-0005-0000-0000-0000DB2C0000}"/>
    <cellStyle name="Note 8 4 2" xfId="11645" xr:uid="{00000000-0005-0000-0000-0000DC2C0000}"/>
    <cellStyle name="Note 8 5" xfId="11646" xr:uid="{00000000-0005-0000-0000-0000DD2C0000}"/>
    <cellStyle name="Note 8 5 2" xfId="11647" xr:uid="{00000000-0005-0000-0000-0000DE2C0000}"/>
    <cellStyle name="Note 8 6" xfId="11648" xr:uid="{00000000-0005-0000-0000-0000DF2C0000}"/>
    <cellStyle name="Note 8 6 2" xfId="11649" xr:uid="{00000000-0005-0000-0000-0000E02C0000}"/>
    <cellStyle name="Note 8 7" xfId="11650" xr:uid="{00000000-0005-0000-0000-0000E12C0000}"/>
    <cellStyle name="Note 8 7 2" xfId="11651" xr:uid="{00000000-0005-0000-0000-0000E22C0000}"/>
    <cellStyle name="Note 8 8" xfId="11652" xr:uid="{00000000-0005-0000-0000-0000E32C0000}"/>
    <cellStyle name="Note 8 8 2" xfId="11653" xr:uid="{00000000-0005-0000-0000-0000E42C0000}"/>
    <cellStyle name="Note 8 9" xfId="11654" xr:uid="{00000000-0005-0000-0000-0000E52C0000}"/>
    <cellStyle name="Note 8 9 2" xfId="11655" xr:uid="{00000000-0005-0000-0000-0000E62C0000}"/>
    <cellStyle name="Note 9" xfId="1915" xr:uid="{00000000-0005-0000-0000-0000E72C0000}"/>
    <cellStyle name="Note 9 10" xfId="11656" xr:uid="{00000000-0005-0000-0000-0000E82C0000}"/>
    <cellStyle name="Note 9 10 2" xfId="11657" xr:uid="{00000000-0005-0000-0000-0000E92C0000}"/>
    <cellStyle name="Note 9 11" xfId="11658" xr:uid="{00000000-0005-0000-0000-0000EA2C0000}"/>
    <cellStyle name="Note 9 12" xfId="11659" xr:uid="{00000000-0005-0000-0000-0000EB2C0000}"/>
    <cellStyle name="Note 9 13" xfId="11660" xr:uid="{00000000-0005-0000-0000-0000EC2C0000}"/>
    <cellStyle name="Note 9 2" xfId="1916" xr:uid="{00000000-0005-0000-0000-0000ED2C0000}"/>
    <cellStyle name="Note 9 2 10" xfId="11661" xr:uid="{00000000-0005-0000-0000-0000EE2C0000}"/>
    <cellStyle name="Note 9 2 11" xfId="11662" xr:uid="{00000000-0005-0000-0000-0000EF2C0000}"/>
    <cellStyle name="Note 9 2 2" xfId="11663" xr:uid="{00000000-0005-0000-0000-0000F02C0000}"/>
    <cellStyle name="Note 9 2 2 2" xfId="11664" xr:uid="{00000000-0005-0000-0000-0000F12C0000}"/>
    <cellStyle name="Note 9 2 3" xfId="11665" xr:uid="{00000000-0005-0000-0000-0000F22C0000}"/>
    <cellStyle name="Note 9 2 3 2" xfId="11666" xr:uid="{00000000-0005-0000-0000-0000F32C0000}"/>
    <cellStyle name="Note 9 2 4" xfId="11667" xr:uid="{00000000-0005-0000-0000-0000F42C0000}"/>
    <cellStyle name="Note 9 2 4 2" xfId="11668" xr:uid="{00000000-0005-0000-0000-0000F52C0000}"/>
    <cellStyle name="Note 9 2 5" xfId="11669" xr:uid="{00000000-0005-0000-0000-0000F62C0000}"/>
    <cellStyle name="Note 9 2 5 2" xfId="11670" xr:uid="{00000000-0005-0000-0000-0000F72C0000}"/>
    <cellStyle name="Note 9 2 6" xfId="11671" xr:uid="{00000000-0005-0000-0000-0000F82C0000}"/>
    <cellStyle name="Note 9 2 6 2" xfId="11672" xr:uid="{00000000-0005-0000-0000-0000F92C0000}"/>
    <cellStyle name="Note 9 2 7" xfId="11673" xr:uid="{00000000-0005-0000-0000-0000FA2C0000}"/>
    <cellStyle name="Note 9 2 7 2" xfId="11674" xr:uid="{00000000-0005-0000-0000-0000FB2C0000}"/>
    <cellStyle name="Note 9 2 8" xfId="11675" xr:uid="{00000000-0005-0000-0000-0000FC2C0000}"/>
    <cellStyle name="Note 9 2 8 2" xfId="11676" xr:uid="{00000000-0005-0000-0000-0000FD2C0000}"/>
    <cellStyle name="Note 9 2 9" xfId="11677" xr:uid="{00000000-0005-0000-0000-0000FE2C0000}"/>
    <cellStyle name="Note 9 2 9 2" xfId="11678" xr:uid="{00000000-0005-0000-0000-0000FF2C0000}"/>
    <cellStyle name="Note 9 3" xfId="1917" xr:uid="{00000000-0005-0000-0000-0000002D0000}"/>
    <cellStyle name="Note 9 3 2" xfId="11679" xr:uid="{00000000-0005-0000-0000-0000012D0000}"/>
    <cellStyle name="Note 9 4" xfId="1918" xr:uid="{00000000-0005-0000-0000-0000022D0000}"/>
    <cellStyle name="Note 9 4 2" xfId="11680" xr:uid="{00000000-0005-0000-0000-0000032D0000}"/>
    <cellStyle name="Note 9 5" xfId="1919" xr:uid="{00000000-0005-0000-0000-0000042D0000}"/>
    <cellStyle name="Note 9 5 2" xfId="11681" xr:uid="{00000000-0005-0000-0000-0000052D0000}"/>
    <cellStyle name="Note 9 6" xfId="11682" xr:uid="{00000000-0005-0000-0000-0000062D0000}"/>
    <cellStyle name="Note 9 6 2" xfId="11683" xr:uid="{00000000-0005-0000-0000-0000072D0000}"/>
    <cellStyle name="Note 9 7" xfId="11684" xr:uid="{00000000-0005-0000-0000-0000082D0000}"/>
    <cellStyle name="Note 9 7 2" xfId="11685" xr:uid="{00000000-0005-0000-0000-0000092D0000}"/>
    <cellStyle name="Note 9 8" xfId="11686" xr:uid="{00000000-0005-0000-0000-00000A2D0000}"/>
    <cellStyle name="Note 9 8 2" xfId="11687" xr:uid="{00000000-0005-0000-0000-00000B2D0000}"/>
    <cellStyle name="Note 9 9" xfId="11688" xr:uid="{00000000-0005-0000-0000-00000C2D0000}"/>
    <cellStyle name="Note 9 9 2" xfId="11689" xr:uid="{00000000-0005-0000-0000-00000D2D0000}"/>
    <cellStyle name="Output 10" xfId="1920" xr:uid="{00000000-0005-0000-0000-00000E2D0000}"/>
    <cellStyle name="Output 11" xfId="1921" xr:uid="{00000000-0005-0000-0000-00000F2D0000}"/>
    <cellStyle name="Output 12" xfId="1922" xr:uid="{00000000-0005-0000-0000-0000102D0000}"/>
    <cellStyle name="Output 13" xfId="1923" xr:uid="{00000000-0005-0000-0000-0000112D0000}"/>
    <cellStyle name="Output 14" xfId="1924" xr:uid="{00000000-0005-0000-0000-0000122D0000}"/>
    <cellStyle name="Output 15" xfId="1925" xr:uid="{00000000-0005-0000-0000-0000132D0000}"/>
    <cellStyle name="Output 16" xfId="1926" xr:uid="{00000000-0005-0000-0000-0000142D0000}"/>
    <cellStyle name="Output 17" xfId="1927" xr:uid="{00000000-0005-0000-0000-0000152D0000}"/>
    <cellStyle name="Output 17 2" xfId="11690" xr:uid="{00000000-0005-0000-0000-0000162D0000}"/>
    <cellStyle name="Output 18" xfId="1928" xr:uid="{00000000-0005-0000-0000-0000172D0000}"/>
    <cellStyle name="Output 19" xfId="1929" xr:uid="{00000000-0005-0000-0000-0000182D0000}"/>
    <cellStyle name="Output 2" xfId="1930" xr:uid="{00000000-0005-0000-0000-0000192D0000}"/>
    <cellStyle name="Output 2 2" xfId="1931" xr:uid="{00000000-0005-0000-0000-00001A2D0000}"/>
    <cellStyle name="Output 2 2 2" xfId="1932" xr:uid="{00000000-0005-0000-0000-00001B2D0000}"/>
    <cellStyle name="Output 2 2 2 2" xfId="1933" xr:uid="{00000000-0005-0000-0000-00001C2D0000}"/>
    <cellStyle name="Output 2 2 2 3" xfId="1934" xr:uid="{00000000-0005-0000-0000-00001D2D0000}"/>
    <cellStyle name="Output 2 2 2 4" xfId="1935" xr:uid="{00000000-0005-0000-0000-00001E2D0000}"/>
    <cellStyle name="Output 2 2 2 5" xfId="1936" xr:uid="{00000000-0005-0000-0000-00001F2D0000}"/>
    <cellStyle name="Output 2 2 3" xfId="1937" xr:uid="{00000000-0005-0000-0000-0000202D0000}"/>
    <cellStyle name="Output 2 2 4" xfId="1938" xr:uid="{00000000-0005-0000-0000-0000212D0000}"/>
    <cellStyle name="Output 2 2 5" xfId="1939" xr:uid="{00000000-0005-0000-0000-0000222D0000}"/>
    <cellStyle name="Output 2 3" xfId="1940" xr:uid="{00000000-0005-0000-0000-0000232D0000}"/>
    <cellStyle name="Output 2 3 2" xfId="11691" xr:uid="{00000000-0005-0000-0000-0000242D0000}"/>
    <cellStyle name="Output 2 4" xfId="1941" xr:uid="{00000000-0005-0000-0000-0000252D0000}"/>
    <cellStyle name="Output 2 4 2" xfId="11692" xr:uid="{00000000-0005-0000-0000-0000262D0000}"/>
    <cellStyle name="Output 2 5" xfId="1942" xr:uid="{00000000-0005-0000-0000-0000272D0000}"/>
    <cellStyle name="Output 2 5 2" xfId="11693" xr:uid="{00000000-0005-0000-0000-0000282D0000}"/>
    <cellStyle name="Output 2 6" xfId="1943" xr:uid="{00000000-0005-0000-0000-0000292D0000}"/>
    <cellStyle name="Output 2 6 2" xfId="11694" xr:uid="{00000000-0005-0000-0000-00002A2D0000}"/>
    <cellStyle name="Output 2 7" xfId="1944" xr:uid="{00000000-0005-0000-0000-00002B2D0000}"/>
    <cellStyle name="Output 2 8" xfId="1945" xr:uid="{00000000-0005-0000-0000-00002C2D0000}"/>
    <cellStyle name="Output 2 9" xfId="1946" xr:uid="{00000000-0005-0000-0000-00002D2D0000}"/>
    <cellStyle name="Output 20" xfId="1947" xr:uid="{00000000-0005-0000-0000-00002E2D0000}"/>
    <cellStyle name="Output 21" xfId="1948" xr:uid="{00000000-0005-0000-0000-00002F2D0000}"/>
    <cellStyle name="Output 22" xfId="1949" xr:uid="{00000000-0005-0000-0000-0000302D0000}"/>
    <cellStyle name="Output 3" xfId="1950" xr:uid="{00000000-0005-0000-0000-0000312D0000}"/>
    <cellStyle name="Output 3 2" xfId="11695" xr:uid="{00000000-0005-0000-0000-0000322D0000}"/>
    <cellStyle name="Output 3 3" xfId="11696" xr:uid="{00000000-0005-0000-0000-0000332D0000}"/>
    <cellStyle name="Output 4" xfId="1951" xr:uid="{00000000-0005-0000-0000-0000342D0000}"/>
    <cellStyle name="Output 5" xfId="1952" xr:uid="{00000000-0005-0000-0000-0000352D0000}"/>
    <cellStyle name="Output 6" xfId="1953" xr:uid="{00000000-0005-0000-0000-0000362D0000}"/>
    <cellStyle name="Output 7" xfId="1954" xr:uid="{00000000-0005-0000-0000-0000372D0000}"/>
    <cellStyle name="Output 8" xfId="1955" xr:uid="{00000000-0005-0000-0000-0000382D0000}"/>
    <cellStyle name="Output 9" xfId="1956" xr:uid="{00000000-0005-0000-0000-0000392D0000}"/>
    <cellStyle name="Output Amounts" xfId="1957" xr:uid="{00000000-0005-0000-0000-00003A2D0000}"/>
    <cellStyle name="OUTPUT AMOUNTS 10" xfId="11697" xr:uid="{00000000-0005-0000-0000-00003B2D0000}"/>
    <cellStyle name="Output Amounts 11" xfId="11698" xr:uid="{00000000-0005-0000-0000-00003C2D0000}"/>
    <cellStyle name="Output Amounts 2" xfId="11699" xr:uid="{00000000-0005-0000-0000-00003D2D0000}"/>
    <cellStyle name="Output Amounts 2 10" xfId="11700" xr:uid="{00000000-0005-0000-0000-00003E2D0000}"/>
    <cellStyle name="OUTPUT AMOUNTS 2 11" xfId="11701" xr:uid="{00000000-0005-0000-0000-00003F2D0000}"/>
    <cellStyle name="OUTPUT AMOUNTS 2 2" xfId="11702" xr:uid="{00000000-0005-0000-0000-0000402D0000}"/>
    <cellStyle name="OUTPUT AMOUNTS 2 3" xfId="11703" xr:uid="{00000000-0005-0000-0000-0000412D0000}"/>
    <cellStyle name="Output Amounts 2 3 2" xfId="11704" xr:uid="{00000000-0005-0000-0000-0000422D0000}"/>
    <cellStyle name="Output Amounts 2 4" xfId="11705" xr:uid="{00000000-0005-0000-0000-0000432D0000}"/>
    <cellStyle name="Output Amounts 2 5" xfId="11706" xr:uid="{00000000-0005-0000-0000-0000442D0000}"/>
    <cellStyle name="Output Amounts 2 6" xfId="11707" xr:uid="{00000000-0005-0000-0000-0000452D0000}"/>
    <cellStyle name="Output Amounts 2 7" xfId="11708" xr:uid="{00000000-0005-0000-0000-0000462D0000}"/>
    <cellStyle name="Output Amounts 2 8" xfId="11709" xr:uid="{00000000-0005-0000-0000-0000472D0000}"/>
    <cellStyle name="Output Amounts 2 9" xfId="11710" xr:uid="{00000000-0005-0000-0000-0000482D0000}"/>
    <cellStyle name="Output Amounts 3" xfId="11711" xr:uid="{00000000-0005-0000-0000-0000492D0000}"/>
    <cellStyle name="OUTPUT AMOUNTS 3 2" xfId="11712" xr:uid="{00000000-0005-0000-0000-00004A2D0000}"/>
    <cellStyle name="Output Amounts 3 3" xfId="11713" xr:uid="{00000000-0005-0000-0000-00004B2D0000}"/>
    <cellStyle name="Output Amounts 3 4" xfId="11714" xr:uid="{00000000-0005-0000-0000-00004C2D0000}"/>
    <cellStyle name="Output Amounts 3 5" xfId="11715" xr:uid="{00000000-0005-0000-0000-00004D2D0000}"/>
    <cellStyle name="Output Amounts 3 6" xfId="11716" xr:uid="{00000000-0005-0000-0000-00004E2D0000}"/>
    <cellStyle name="Output Amounts 3 7" xfId="11717" xr:uid="{00000000-0005-0000-0000-00004F2D0000}"/>
    <cellStyle name="Output Amounts 3 8" xfId="11718" xr:uid="{00000000-0005-0000-0000-0000502D0000}"/>
    <cellStyle name="Output Amounts 3 9" xfId="11719" xr:uid="{00000000-0005-0000-0000-0000512D0000}"/>
    <cellStyle name="Output Amounts 4" xfId="11720" xr:uid="{00000000-0005-0000-0000-0000522D0000}"/>
    <cellStyle name="OUTPUT AMOUNTS 5" xfId="11721" xr:uid="{00000000-0005-0000-0000-0000532D0000}"/>
    <cellStyle name="OUTPUT AMOUNTS 6" xfId="11722" xr:uid="{00000000-0005-0000-0000-0000542D0000}"/>
    <cellStyle name="OUTPUT AMOUNTS 7" xfId="11723" xr:uid="{00000000-0005-0000-0000-0000552D0000}"/>
    <cellStyle name="OUTPUT AMOUNTS 8" xfId="11724" xr:uid="{00000000-0005-0000-0000-0000562D0000}"/>
    <cellStyle name="OUTPUT AMOUNTS 9" xfId="11725" xr:uid="{00000000-0005-0000-0000-0000572D0000}"/>
    <cellStyle name="Output Amounts_d1" xfId="11726" xr:uid="{00000000-0005-0000-0000-0000582D0000}"/>
    <cellStyle name="Output Column Headings" xfId="1958" xr:uid="{00000000-0005-0000-0000-0000592D0000}"/>
    <cellStyle name="OUTPUT COLUMN HEADINGS 10" xfId="11727" xr:uid="{00000000-0005-0000-0000-00005A2D0000}"/>
    <cellStyle name="OUTPUT COLUMN HEADINGS 10 2" xfId="11728" xr:uid="{00000000-0005-0000-0000-00005B2D0000}"/>
    <cellStyle name="OUTPUT COLUMN HEADINGS 10 3" xfId="11729" xr:uid="{00000000-0005-0000-0000-00005C2D0000}"/>
    <cellStyle name="Output Column Headings 11" xfId="11730" xr:uid="{00000000-0005-0000-0000-00005D2D0000}"/>
    <cellStyle name="Output Column Headings 2" xfId="1959" xr:uid="{00000000-0005-0000-0000-00005E2D0000}"/>
    <cellStyle name="Output Column Headings 2 2" xfId="11731" xr:uid="{00000000-0005-0000-0000-00005F2D0000}"/>
    <cellStyle name="OUTPUT COLUMN HEADINGS 2 2 2" xfId="11732" xr:uid="{00000000-0005-0000-0000-0000602D0000}"/>
    <cellStyle name="Output Column Headings 2 2 3" xfId="11733" xr:uid="{00000000-0005-0000-0000-0000612D0000}"/>
    <cellStyle name="Output Column Headings 2 2 4" xfId="11734" xr:uid="{00000000-0005-0000-0000-0000622D0000}"/>
    <cellStyle name="Output Column Headings 2 2 5" xfId="11735" xr:uid="{00000000-0005-0000-0000-0000632D0000}"/>
    <cellStyle name="Output Column Headings 2 2 6" xfId="11736" xr:uid="{00000000-0005-0000-0000-0000642D0000}"/>
    <cellStyle name="Output Column Headings 2 2 7" xfId="11737" xr:uid="{00000000-0005-0000-0000-0000652D0000}"/>
    <cellStyle name="OUTPUT COLUMN HEADINGS 2 3" xfId="11738" xr:uid="{00000000-0005-0000-0000-0000662D0000}"/>
    <cellStyle name="OUTPUT COLUMN HEADINGS 2 3 2" xfId="11739" xr:uid="{00000000-0005-0000-0000-0000672D0000}"/>
    <cellStyle name="Output Column Headings 2 4" xfId="11740" xr:uid="{00000000-0005-0000-0000-0000682D0000}"/>
    <cellStyle name="Output Column Headings 2 5" xfId="11741" xr:uid="{00000000-0005-0000-0000-0000692D0000}"/>
    <cellStyle name="Output Column Headings 2 6" xfId="11742" xr:uid="{00000000-0005-0000-0000-00006A2D0000}"/>
    <cellStyle name="Output Column Headings 3" xfId="1960" xr:uid="{00000000-0005-0000-0000-00006B2D0000}"/>
    <cellStyle name="Output Column Headings 4" xfId="1961" xr:uid="{00000000-0005-0000-0000-00006C2D0000}"/>
    <cellStyle name="Output Column Headings 4 2" xfId="11743" xr:uid="{00000000-0005-0000-0000-00006D2D0000}"/>
    <cellStyle name="Output Column Headings 5" xfId="1962" xr:uid="{00000000-0005-0000-0000-00006E2D0000}"/>
    <cellStyle name="Output Column Headings 6" xfId="1963" xr:uid="{00000000-0005-0000-0000-00006F2D0000}"/>
    <cellStyle name="Output Column Headings 7" xfId="1964" xr:uid="{00000000-0005-0000-0000-0000702D0000}"/>
    <cellStyle name="Output Column Headings 8" xfId="11744" xr:uid="{00000000-0005-0000-0000-0000712D0000}"/>
    <cellStyle name="Output Column Headings 9" xfId="11745" xr:uid="{00000000-0005-0000-0000-0000722D0000}"/>
    <cellStyle name="Output Column Headings_d1" xfId="11746" xr:uid="{00000000-0005-0000-0000-0000732D0000}"/>
    <cellStyle name="Output Line Items" xfId="1965" xr:uid="{00000000-0005-0000-0000-0000742D0000}"/>
    <cellStyle name="OUTPUT LINE ITEMS 10" xfId="11747" xr:uid="{00000000-0005-0000-0000-0000752D0000}"/>
    <cellStyle name="OUTPUT LINE ITEMS 10 2" xfId="11748" xr:uid="{00000000-0005-0000-0000-0000762D0000}"/>
    <cellStyle name="OUTPUT LINE ITEMS 10 3" xfId="11749" xr:uid="{00000000-0005-0000-0000-0000772D0000}"/>
    <cellStyle name="Output Line Items 11" xfId="11750" xr:uid="{00000000-0005-0000-0000-0000782D0000}"/>
    <cellStyle name="Output Line Items 2" xfId="1966" xr:uid="{00000000-0005-0000-0000-0000792D0000}"/>
    <cellStyle name="Output Line Items 2 2" xfId="11751" xr:uid="{00000000-0005-0000-0000-00007A2D0000}"/>
    <cellStyle name="Output Line Items 2 2 2" xfId="11752" xr:uid="{00000000-0005-0000-0000-00007B2D0000}"/>
    <cellStyle name="Output Line Items 2 2 3" xfId="11753" xr:uid="{00000000-0005-0000-0000-00007C2D0000}"/>
    <cellStyle name="Output Line Items 2 3" xfId="11754" xr:uid="{00000000-0005-0000-0000-00007D2D0000}"/>
    <cellStyle name="OUTPUT LINE ITEMS 2 3 2" xfId="11755" xr:uid="{00000000-0005-0000-0000-00007E2D0000}"/>
    <cellStyle name="Output Line Items 2 3 3" xfId="11756" xr:uid="{00000000-0005-0000-0000-00007F2D0000}"/>
    <cellStyle name="Output Line Items 2 3 4" xfId="11757" xr:uid="{00000000-0005-0000-0000-0000802D0000}"/>
    <cellStyle name="Output Line Items 2 3 5" xfId="11758" xr:uid="{00000000-0005-0000-0000-0000812D0000}"/>
    <cellStyle name="Output Line Items 2 3 6" xfId="11759" xr:uid="{00000000-0005-0000-0000-0000822D0000}"/>
    <cellStyle name="Output Line Items 2 3 7" xfId="11760" xr:uid="{00000000-0005-0000-0000-0000832D0000}"/>
    <cellStyle name="OUTPUT LINE ITEMS 2 4" xfId="11761" xr:uid="{00000000-0005-0000-0000-0000842D0000}"/>
    <cellStyle name="Output Line Items 2 5" xfId="11762" xr:uid="{00000000-0005-0000-0000-0000852D0000}"/>
    <cellStyle name="Output Line Items 2 6" xfId="11763" xr:uid="{00000000-0005-0000-0000-0000862D0000}"/>
    <cellStyle name="Output Line Items 2 7" xfId="11764" xr:uid="{00000000-0005-0000-0000-0000872D0000}"/>
    <cellStyle name="Output Line Items 3" xfId="1967" xr:uid="{00000000-0005-0000-0000-0000882D0000}"/>
    <cellStyle name="Output Line Items 4" xfId="1968" xr:uid="{00000000-0005-0000-0000-0000892D0000}"/>
    <cellStyle name="Output Line Items 4 2" xfId="11765" xr:uid="{00000000-0005-0000-0000-00008A2D0000}"/>
    <cellStyle name="Output Line Items 5" xfId="1969" xr:uid="{00000000-0005-0000-0000-00008B2D0000}"/>
    <cellStyle name="Output Line Items 6" xfId="1970" xr:uid="{00000000-0005-0000-0000-00008C2D0000}"/>
    <cellStyle name="Output Line Items 7" xfId="1971" xr:uid="{00000000-0005-0000-0000-00008D2D0000}"/>
    <cellStyle name="Output Line Items 8" xfId="11766" xr:uid="{00000000-0005-0000-0000-00008E2D0000}"/>
    <cellStyle name="Output Line Items 9" xfId="11767" xr:uid="{00000000-0005-0000-0000-00008F2D0000}"/>
    <cellStyle name="Output Line Items_d1" xfId="11768" xr:uid="{00000000-0005-0000-0000-0000902D0000}"/>
    <cellStyle name="Output Report Heading" xfId="1972" xr:uid="{00000000-0005-0000-0000-0000912D0000}"/>
    <cellStyle name="OUTPUT REPORT HEADING 10" xfId="11769" xr:uid="{00000000-0005-0000-0000-0000922D0000}"/>
    <cellStyle name="OUTPUT REPORT HEADING 10 2" xfId="11770" xr:uid="{00000000-0005-0000-0000-0000932D0000}"/>
    <cellStyle name="OUTPUT REPORT HEADING 10 3" xfId="11771" xr:uid="{00000000-0005-0000-0000-0000942D0000}"/>
    <cellStyle name="Output Report Heading 11" xfId="11772" xr:uid="{00000000-0005-0000-0000-0000952D0000}"/>
    <cellStyle name="Output Report Heading 2" xfId="1973" xr:uid="{00000000-0005-0000-0000-0000962D0000}"/>
    <cellStyle name="Output Report Heading 2 2" xfId="11773" xr:uid="{00000000-0005-0000-0000-0000972D0000}"/>
    <cellStyle name="OUTPUT REPORT HEADING 2 2 2" xfId="11774" xr:uid="{00000000-0005-0000-0000-0000982D0000}"/>
    <cellStyle name="Output Report Heading 2 2 3" xfId="11775" xr:uid="{00000000-0005-0000-0000-0000992D0000}"/>
    <cellStyle name="Output Report Heading 2 2 4" xfId="11776" xr:uid="{00000000-0005-0000-0000-00009A2D0000}"/>
    <cellStyle name="Output Report Heading 2 2 5" xfId="11777" xr:uid="{00000000-0005-0000-0000-00009B2D0000}"/>
    <cellStyle name="Output Report Heading 2 2 6" xfId="11778" xr:uid="{00000000-0005-0000-0000-00009C2D0000}"/>
    <cellStyle name="Output Report Heading 2 2 7" xfId="11779" xr:uid="{00000000-0005-0000-0000-00009D2D0000}"/>
    <cellStyle name="OUTPUT REPORT HEADING 2 3" xfId="11780" xr:uid="{00000000-0005-0000-0000-00009E2D0000}"/>
    <cellStyle name="OUTPUT REPORT HEADING 2 3 2" xfId="11781" xr:uid="{00000000-0005-0000-0000-00009F2D0000}"/>
    <cellStyle name="Output Report Heading 2 4" xfId="11782" xr:uid="{00000000-0005-0000-0000-0000A02D0000}"/>
    <cellStyle name="Output Report Heading 2 5" xfId="11783" xr:uid="{00000000-0005-0000-0000-0000A12D0000}"/>
    <cellStyle name="Output Report Heading 2 6" xfId="11784" xr:uid="{00000000-0005-0000-0000-0000A22D0000}"/>
    <cellStyle name="Output Report Heading 3" xfId="1974" xr:uid="{00000000-0005-0000-0000-0000A32D0000}"/>
    <cellStyle name="Output Report Heading 4" xfId="1975" xr:uid="{00000000-0005-0000-0000-0000A42D0000}"/>
    <cellStyle name="Output Report Heading 4 2" xfId="11785" xr:uid="{00000000-0005-0000-0000-0000A52D0000}"/>
    <cellStyle name="Output Report Heading 5" xfId="1976" xr:uid="{00000000-0005-0000-0000-0000A62D0000}"/>
    <cellStyle name="Output Report Heading 6" xfId="1977" xr:uid="{00000000-0005-0000-0000-0000A72D0000}"/>
    <cellStyle name="Output Report Heading 7" xfId="1978" xr:uid="{00000000-0005-0000-0000-0000A82D0000}"/>
    <cellStyle name="Output Report Heading 8" xfId="11786" xr:uid="{00000000-0005-0000-0000-0000A92D0000}"/>
    <cellStyle name="Output Report Heading 9" xfId="11787" xr:uid="{00000000-0005-0000-0000-0000AA2D0000}"/>
    <cellStyle name="Output Report Heading_d1" xfId="11788" xr:uid="{00000000-0005-0000-0000-0000AB2D0000}"/>
    <cellStyle name="Output Report Title" xfId="1979" xr:uid="{00000000-0005-0000-0000-0000AC2D0000}"/>
    <cellStyle name="OUTPUT REPORT TITLE 10" xfId="11789" xr:uid="{00000000-0005-0000-0000-0000AD2D0000}"/>
    <cellStyle name="OUTPUT REPORT TITLE 10 2" xfId="11790" xr:uid="{00000000-0005-0000-0000-0000AE2D0000}"/>
    <cellStyle name="OUTPUT REPORT TITLE 10 3" xfId="11791" xr:uid="{00000000-0005-0000-0000-0000AF2D0000}"/>
    <cellStyle name="OUTPUT REPORT TITLE 11" xfId="11792" xr:uid="{00000000-0005-0000-0000-0000B02D0000}"/>
    <cellStyle name="Output Report Title 12" xfId="11793" xr:uid="{00000000-0005-0000-0000-0000B12D0000}"/>
    <cellStyle name="Output Report Title 2" xfId="1980" xr:uid="{00000000-0005-0000-0000-0000B22D0000}"/>
    <cellStyle name="Output Report Title 2 2" xfId="11794" xr:uid="{00000000-0005-0000-0000-0000B32D0000}"/>
    <cellStyle name="OUTPUT REPORT TITLE 2 2 2" xfId="11795" xr:uid="{00000000-0005-0000-0000-0000B42D0000}"/>
    <cellStyle name="Output Report Title 2 2 3" xfId="11796" xr:uid="{00000000-0005-0000-0000-0000B52D0000}"/>
    <cellStyle name="Output Report Title 2 2 4" xfId="11797" xr:uid="{00000000-0005-0000-0000-0000B62D0000}"/>
    <cellStyle name="Output Report Title 2 2 5" xfId="11798" xr:uid="{00000000-0005-0000-0000-0000B72D0000}"/>
    <cellStyle name="Output Report Title 2 2 6" xfId="11799" xr:uid="{00000000-0005-0000-0000-0000B82D0000}"/>
    <cellStyle name="Output Report Title 2 2 7" xfId="11800" xr:uid="{00000000-0005-0000-0000-0000B92D0000}"/>
    <cellStyle name="OUTPUT REPORT TITLE 2 3" xfId="11801" xr:uid="{00000000-0005-0000-0000-0000BA2D0000}"/>
    <cellStyle name="OUTPUT REPORT TITLE 2 3 2" xfId="11802" xr:uid="{00000000-0005-0000-0000-0000BB2D0000}"/>
    <cellStyle name="Output Report Title 2 4" xfId="11803" xr:uid="{00000000-0005-0000-0000-0000BC2D0000}"/>
    <cellStyle name="Output Report Title 2 5" xfId="11804" xr:uid="{00000000-0005-0000-0000-0000BD2D0000}"/>
    <cellStyle name="Output Report Title 2 6" xfId="11805" xr:uid="{00000000-0005-0000-0000-0000BE2D0000}"/>
    <cellStyle name="Output Report Title 3" xfId="1981" xr:uid="{00000000-0005-0000-0000-0000BF2D0000}"/>
    <cellStyle name="Output Report Title 4" xfId="1982" xr:uid="{00000000-0005-0000-0000-0000C02D0000}"/>
    <cellStyle name="Output Report Title 4 2" xfId="11806" xr:uid="{00000000-0005-0000-0000-0000C12D0000}"/>
    <cellStyle name="Output Report Title 5" xfId="1983" xr:uid="{00000000-0005-0000-0000-0000C22D0000}"/>
    <cellStyle name="Output Report Title 6" xfId="1984" xr:uid="{00000000-0005-0000-0000-0000C32D0000}"/>
    <cellStyle name="Output Report Title 7" xfId="1985" xr:uid="{00000000-0005-0000-0000-0000C42D0000}"/>
    <cellStyle name="Output Report Title 8" xfId="11807" xr:uid="{00000000-0005-0000-0000-0000C52D0000}"/>
    <cellStyle name="Output Report Title 9" xfId="11808" xr:uid="{00000000-0005-0000-0000-0000C62D0000}"/>
    <cellStyle name="Output Report Title_d1" xfId="11809" xr:uid="{00000000-0005-0000-0000-0000C72D0000}"/>
    <cellStyle name="Percent" xfId="3" builtinId="5"/>
    <cellStyle name="Percent 10" xfId="11810" xr:uid="{00000000-0005-0000-0000-0000C92D0000}"/>
    <cellStyle name="Percent 10 2" xfId="11811" xr:uid="{00000000-0005-0000-0000-0000CA2D0000}"/>
    <cellStyle name="Percent 10 2 2" xfId="11812" xr:uid="{00000000-0005-0000-0000-0000CB2D0000}"/>
    <cellStyle name="Percent 10 2 3" xfId="11813" xr:uid="{00000000-0005-0000-0000-0000CC2D0000}"/>
    <cellStyle name="Percent 10 3" xfId="11814" xr:uid="{00000000-0005-0000-0000-0000CD2D0000}"/>
    <cellStyle name="Percent 10 3 2" xfId="11815" xr:uid="{00000000-0005-0000-0000-0000CE2D0000}"/>
    <cellStyle name="Percent 10 4" xfId="11816" xr:uid="{00000000-0005-0000-0000-0000CF2D0000}"/>
    <cellStyle name="Percent 10 5" xfId="11817" xr:uid="{00000000-0005-0000-0000-0000D02D0000}"/>
    <cellStyle name="Percent 10 6" xfId="11818" xr:uid="{00000000-0005-0000-0000-0000D12D0000}"/>
    <cellStyle name="Percent 11" xfId="11819" xr:uid="{00000000-0005-0000-0000-0000D22D0000}"/>
    <cellStyle name="Percent 11 2" xfId="11820" xr:uid="{00000000-0005-0000-0000-0000D32D0000}"/>
    <cellStyle name="Percent 11 3" xfId="11821" xr:uid="{00000000-0005-0000-0000-0000D42D0000}"/>
    <cellStyle name="Percent 12" xfId="11822" xr:uid="{00000000-0005-0000-0000-0000D52D0000}"/>
    <cellStyle name="Percent 13" xfId="11823" xr:uid="{00000000-0005-0000-0000-0000D62D0000}"/>
    <cellStyle name="Percent 13 2" xfId="11824" xr:uid="{00000000-0005-0000-0000-0000D72D0000}"/>
    <cellStyle name="Percent 14" xfId="11825" xr:uid="{00000000-0005-0000-0000-0000D82D0000}"/>
    <cellStyle name="Percent 15" xfId="11826" xr:uid="{00000000-0005-0000-0000-0000D92D0000}"/>
    <cellStyle name="Percent 16" xfId="15122" xr:uid="{00000000-0005-0000-0000-0000DA2D0000}"/>
    <cellStyle name="Percent 17" xfId="15132" xr:uid="{00000000-0005-0000-0000-0000DB2D0000}"/>
    <cellStyle name="Percent 17 2" xfId="15138" xr:uid="{00000000-0005-0000-0000-0000DC2D0000}"/>
    <cellStyle name="Percent 2" xfId="1986" xr:uid="{00000000-0005-0000-0000-0000DD2D0000}"/>
    <cellStyle name="Percent 2 2" xfId="1987" xr:uid="{00000000-0005-0000-0000-0000DE2D0000}"/>
    <cellStyle name="Percent 2 2 2" xfId="11827" xr:uid="{00000000-0005-0000-0000-0000DF2D0000}"/>
    <cellStyle name="Percent 2 2 2 2" xfId="11828" xr:uid="{00000000-0005-0000-0000-0000E02D0000}"/>
    <cellStyle name="Percent 2 2 2 2 2" xfId="11829" xr:uid="{00000000-0005-0000-0000-0000E12D0000}"/>
    <cellStyle name="Percent 2 2 2 2 2 2" xfId="11830" xr:uid="{00000000-0005-0000-0000-0000E22D0000}"/>
    <cellStyle name="Percent 2 2 2 2 2 2 2" xfId="11831" xr:uid="{00000000-0005-0000-0000-0000E32D0000}"/>
    <cellStyle name="Percent 2 2 2 2 2 3" xfId="11832" xr:uid="{00000000-0005-0000-0000-0000E42D0000}"/>
    <cellStyle name="Percent 2 2 2 2 3" xfId="11833" xr:uid="{00000000-0005-0000-0000-0000E52D0000}"/>
    <cellStyle name="Percent 2 2 2 2 3 2" xfId="11834" xr:uid="{00000000-0005-0000-0000-0000E62D0000}"/>
    <cellStyle name="Percent 2 2 2 2 4" xfId="11835" xr:uid="{00000000-0005-0000-0000-0000E72D0000}"/>
    <cellStyle name="Percent 2 2 2 3" xfId="11836" xr:uid="{00000000-0005-0000-0000-0000E82D0000}"/>
    <cellStyle name="Percent 2 2 2 3 2" xfId="11837" xr:uid="{00000000-0005-0000-0000-0000E92D0000}"/>
    <cellStyle name="Percent 2 2 2 3 2 2" xfId="11838" xr:uid="{00000000-0005-0000-0000-0000EA2D0000}"/>
    <cellStyle name="Percent 2 2 2 3 3" xfId="11839" xr:uid="{00000000-0005-0000-0000-0000EB2D0000}"/>
    <cellStyle name="Percent 2 2 2 4" xfId="11840" xr:uid="{00000000-0005-0000-0000-0000EC2D0000}"/>
    <cellStyle name="Percent 2 2 2 4 2" xfId="11841" xr:uid="{00000000-0005-0000-0000-0000ED2D0000}"/>
    <cellStyle name="Percent 2 2 2 5" xfId="11842" xr:uid="{00000000-0005-0000-0000-0000EE2D0000}"/>
    <cellStyle name="Percent 2 2 3" xfId="11843" xr:uid="{00000000-0005-0000-0000-0000EF2D0000}"/>
    <cellStyle name="Percent 2 2 3 2" xfId="11844" xr:uid="{00000000-0005-0000-0000-0000F02D0000}"/>
    <cellStyle name="Percent 2 2 3 2 2" xfId="11845" xr:uid="{00000000-0005-0000-0000-0000F12D0000}"/>
    <cellStyle name="Percent 2 2 3 2 2 2" xfId="11846" xr:uid="{00000000-0005-0000-0000-0000F22D0000}"/>
    <cellStyle name="Percent 2 2 3 2 3" xfId="11847" xr:uid="{00000000-0005-0000-0000-0000F32D0000}"/>
    <cellStyle name="Percent 2 2 3 3" xfId="11848" xr:uid="{00000000-0005-0000-0000-0000F42D0000}"/>
    <cellStyle name="Percent 2 2 3 3 2" xfId="11849" xr:uid="{00000000-0005-0000-0000-0000F52D0000}"/>
    <cellStyle name="Percent 2 2 3 4" xfId="11850" xr:uid="{00000000-0005-0000-0000-0000F62D0000}"/>
    <cellStyle name="Percent 2 2 4" xfId="11851" xr:uid="{00000000-0005-0000-0000-0000F72D0000}"/>
    <cellStyle name="Percent 2 2 4 2" xfId="11852" xr:uid="{00000000-0005-0000-0000-0000F82D0000}"/>
    <cellStyle name="Percent 2 2 4 2 2" xfId="11853" xr:uid="{00000000-0005-0000-0000-0000F92D0000}"/>
    <cellStyle name="Percent 2 2 4 3" xfId="11854" xr:uid="{00000000-0005-0000-0000-0000FA2D0000}"/>
    <cellStyle name="Percent 2 2 5" xfId="11855" xr:uid="{00000000-0005-0000-0000-0000FB2D0000}"/>
    <cellStyle name="Percent 2 2 5 2" xfId="11856" xr:uid="{00000000-0005-0000-0000-0000FC2D0000}"/>
    <cellStyle name="Percent 2 2 6" xfId="11857" xr:uid="{00000000-0005-0000-0000-0000FD2D0000}"/>
    <cellStyle name="Percent 2 2 7" xfId="11858" xr:uid="{00000000-0005-0000-0000-0000FE2D0000}"/>
    <cellStyle name="Percent 2 3" xfId="1988" xr:uid="{00000000-0005-0000-0000-0000FF2D0000}"/>
    <cellStyle name="Percent 2 3 2" xfId="11859" xr:uid="{00000000-0005-0000-0000-0000002E0000}"/>
    <cellStyle name="Percent 2 3 2 2" xfId="11860" xr:uid="{00000000-0005-0000-0000-0000012E0000}"/>
    <cellStyle name="Percent 2 3 2 2 2" xfId="11861" xr:uid="{00000000-0005-0000-0000-0000022E0000}"/>
    <cellStyle name="Percent 2 3 2 3" xfId="11862" xr:uid="{00000000-0005-0000-0000-0000032E0000}"/>
    <cellStyle name="Percent 2 3 2 4" xfId="11863" xr:uid="{00000000-0005-0000-0000-0000042E0000}"/>
    <cellStyle name="Percent 2 3 3" xfId="11864" xr:uid="{00000000-0005-0000-0000-0000052E0000}"/>
    <cellStyle name="Percent 2 3 3 2" xfId="11865" xr:uid="{00000000-0005-0000-0000-0000062E0000}"/>
    <cellStyle name="Percent 2 3 4" xfId="11866" xr:uid="{00000000-0005-0000-0000-0000072E0000}"/>
    <cellStyle name="Percent 2 3 5" xfId="11867" xr:uid="{00000000-0005-0000-0000-0000082E0000}"/>
    <cellStyle name="Percent 2 4" xfId="1989" xr:uid="{00000000-0005-0000-0000-0000092E0000}"/>
    <cellStyle name="Percent 2 4 2" xfId="11868" xr:uid="{00000000-0005-0000-0000-00000A2E0000}"/>
    <cellStyle name="Percent 2 5" xfId="1990" xr:uid="{00000000-0005-0000-0000-00000B2E0000}"/>
    <cellStyle name="Percent 3" xfId="2104" xr:uid="{00000000-0005-0000-0000-00000C2E0000}"/>
    <cellStyle name="Percent 3 10" xfId="11869" xr:uid="{00000000-0005-0000-0000-00000D2E0000}"/>
    <cellStyle name="Percent 3 2" xfId="11870" xr:uid="{00000000-0005-0000-0000-00000E2E0000}"/>
    <cellStyle name="Percent 3 2 2" xfId="11871" xr:uid="{00000000-0005-0000-0000-00000F2E0000}"/>
    <cellStyle name="Percent 3 2 2 2" xfId="11872" xr:uid="{00000000-0005-0000-0000-0000102E0000}"/>
    <cellStyle name="Percent 3 2 2 2 2" xfId="11873" xr:uid="{00000000-0005-0000-0000-0000112E0000}"/>
    <cellStyle name="Percent 3 2 2 2 2 2" xfId="11874" xr:uid="{00000000-0005-0000-0000-0000122E0000}"/>
    <cellStyle name="Percent 3 2 2 2 2 2 2" xfId="11875" xr:uid="{00000000-0005-0000-0000-0000132E0000}"/>
    <cellStyle name="Percent 3 2 2 2 2 2 2 2" xfId="11876" xr:uid="{00000000-0005-0000-0000-0000142E0000}"/>
    <cellStyle name="Percent 3 2 2 2 2 2 3" xfId="11877" xr:uid="{00000000-0005-0000-0000-0000152E0000}"/>
    <cellStyle name="Percent 3 2 2 2 2 3" xfId="11878" xr:uid="{00000000-0005-0000-0000-0000162E0000}"/>
    <cellStyle name="Percent 3 2 2 2 2 3 2" xfId="11879" xr:uid="{00000000-0005-0000-0000-0000172E0000}"/>
    <cellStyle name="Percent 3 2 2 2 2 4" xfId="11880" xr:uid="{00000000-0005-0000-0000-0000182E0000}"/>
    <cellStyle name="Percent 3 2 2 2 3" xfId="11881" xr:uid="{00000000-0005-0000-0000-0000192E0000}"/>
    <cellStyle name="Percent 3 2 2 2 3 2" xfId="11882" xr:uid="{00000000-0005-0000-0000-00001A2E0000}"/>
    <cellStyle name="Percent 3 2 2 2 3 2 2" xfId="11883" xr:uid="{00000000-0005-0000-0000-00001B2E0000}"/>
    <cellStyle name="Percent 3 2 2 2 3 3" xfId="11884" xr:uid="{00000000-0005-0000-0000-00001C2E0000}"/>
    <cellStyle name="Percent 3 2 2 2 4" xfId="11885" xr:uid="{00000000-0005-0000-0000-00001D2E0000}"/>
    <cellStyle name="Percent 3 2 2 2 4 2" xfId="11886" xr:uid="{00000000-0005-0000-0000-00001E2E0000}"/>
    <cellStyle name="Percent 3 2 2 2 5" xfId="11887" xr:uid="{00000000-0005-0000-0000-00001F2E0000}"/>
    <cellStyle name="Percent 3 2 2 2 6" xfId="11888" xr:uid="{00000000-0005-0000-0000-0000202E0000}"/>
    <cellStyle name="Percent 3 2 2 3" xfId="11889" xr:uid="{00000000-0005-0000-0000-0000212E0000}"/>
    <cellStyle name="Percent 3 2 2 3 2" xfId="11890" xr:uid="{00000000-0005-0000-0000-0000222E0000}"/>
    <cellStyle name="Percent 3 2 2 3 2 2" xfId="11891" xr:uid="{00000000-0005-0000-0000-0000232E0000}"/>
    <cellStyle name="Percent 3 2 2 3 2 2 2" xfId="11892" xr:uid="{00000000-0005-0000-0000-0000242E0000}"/>
    <cellStyle name="Percent 3 2 2 3 2 3" xfId="11893" xr:uid="{00000000-0005-0000-0000-0000252E0000}"/>
    <cellStyle name="Percent 3 2 2 3 3" xfId="11894" xr:uid="{00000000-0005-0000-0000-0000262E0000}"/>
    <cellStyle name="Percent 3 2 2 3 3 2" xfId="11895" xr:uid="{00000000-0005-0000-0000-0000272E0000}"/>
    <cellStyle name="Percent 3 2 2 3 4" xfId="11896" xr:uid="{00000000-0005-0000-0000-0000282E0000}"/>
    <cellStyle name="Percent 3 2 2 4" xfId="11897" xr:uid="{00000000-0005-0000-0000-0000292E0000}"/>
    <cellStyle name="Percent 3 2 2 4 2" xfId="11898" xr:uid="{00000000-0005-0000-0000-00002A2E0000}"/>
    <cellStyle name="Percent 3 2 2 4 2 2" xfId="11899" xr:uid="{00000000-0005-0000-0000-00002B2E0000}"/>
    <cellStyle name="Percent 3 2 2 4 3" xfId="11900" xr:uid="{00000000-0005-0000-0000-00002C2E0000}"/>
    <cellStyle name="Percent 3 2 2 5" xfId="11901" xr:uid="{00000000-0005-0000-0000-00002D2E0000}"/>
    <cellStyle name="Percent 3 2 2 5 2" xfId="11902" xr:uid="{00000000-0005-0000-0000-00002E2E0000}"/>
    <cellStyle name="Percent 3 2 2 6" xfId="11903" xr:uid="{00000000-0005-0000-0000-00002F2E0000}"/>
    <cellStyle name="Percent 3 2 2 7" xfId="11904" xr:uid="{00000000-0005-0000-0000-0000302E0000}"/>
    <cellStyle name="Percent 3 2 3" xfId="11905" xr:uid="{00000000-0005-0000-0000-0000312E0000}"/>
    <cellStyle name="Percent 3 2 3 2" xfId="11906" xr:uid="{00000000-0005-0000-0000-0000322E0000}"/>
    <cellStyle name="Percent 3 2 3 2 2" xfId="11907" xr:uid="{00000000-0005-0000-0000-0000332E0000}"/>
    <cellStyle name="Percent 3 2 3 2 2 2" xfId="11908" xr:uid="{00000000-0005-0000-0000-0000342E0000}"/>
    <cellStyle name="Percent 3 2 3 2 2 2 2" xfId="11909" xr:uid="{00000000-0005-0000-0000-0000352E0000}"/>
    <cellStyle name="Percent 3 2 3 2 2 3" xfId="11910" xr:uid="{00000000-0005-0000-0000-0000362E0000}"/>
    <cellStyle name="Percent 3 2 3 2 3" xfId="11911" xr:uid="{00000000-0005-0000-0000-0000372E0000}"/>
    <cellStyle name="Percent 3 2 3 2 3 2" xfId="11912" xr:uid="{00000000-0005-0000-0000-0000382E0000}"/>
    <cellStyle name="Percent 3 2 3 2 4" xfId="11913" xr:uid="{00000000-0005-0000-0000-0000392E0000}"/>
    <cellStyle name="Percent 3 2 3 3" xfId="11914" xr:uid="{00000000-0005-0000-0000-00003A2E0000}"/>
    <cellStyle name="Percent 3 2 3 3 2" xfId="11915" xr:uid="{00000000-0005-0000-0000-00003B2E0000}"/>
    <cellStyle name="Percent 3 2 3 3 2 2" xfId="11916" xr:uid="{00000000-0005-0000-0000-00003C2E0000}"/>
    <cellStyle name="Percent 3 2 3 3 3" xfId="11917" xr:uid="{00000000-0005-0000-0000-00003D2E0000}"/>
    <cellStyle name="Percent 3 2 3 4" xfId="11918" xr:uid="{00000000-0005-0000-0000-00003E2E0000}"/>
    <cellStyle name="Percent 3 2 3 4 2" xfId="11919" xr:uid="{00000000-0005-0000-0000-00003F2E0000}"/>
    <cellStyle name="Percent 3 2 3 5" xfId="11920" xr:uid="{00000000-0005-0000-0000-0000402E0000}"/>
    <cellStyle name="Percent 3 2 3 6" xfId="11921" xr:uid="{00000000-0005-0000-0000-0000412E0000}"/>
    <cellStyle name="Percent 3 2 4" xfId="11922" xr:uid="{00000000-0005-0000-0000-0000422E0000}"/>
    <cellStyle name="Percent 3 2 4 2" xfId="11923" xr:uid="{00000000-0005-0000-0000-0000432E0000}"/>
    <cellStyle name="Percent 3 2 4 2 2" xfId="11924" xr:uid="{00000000-0005-0000-0000-0000442E0000}"/>
    <cellStyle name="Percent 3 2 4 2 2 2" xfId="11925" xr:uid="{00000000-0005-0000-0000-0000452E0000}"/>
    <cellStyle name="Percent 3 2 4 2 2 2 2" xfId="11926" xr:uid="{00000000-0005-0000-0000-0000462E0000}"/>
    <cellStyle name="Percent 3 2 4 2 2 3" xfId="11927" xr:uid="{00000000-0005-0000-0000-0000472E0000}"/>
    <cellStyle name="Percent 3 2 4 2 3" xfId="11928" xr:uid="{00000000-0005-0000-0000-0000482E0000}"/>
    <cellStyle name="Percent 3 2 4 2 3 2" xfId="11929" xr:uid="{00000000-0005-0000-0000-0000492E0000}"/>
    <cellStyle name="Percent 3 2 4 2 4" xfId="11930" xr:uid="{00000000-0005-0000-0000-00004A2E0000}"/>
    <cellStyle name="Percent 3 2 4 3" xfId="11931" xr:uid="{00000000-0005-0000-0000-00004B2E0000}"/>
    <cellStyle name="Percent 3 2 4 3 2" xfId="11932" xr:uid="{00000000-0005-0000-0000-00004C2E0000}"/>
    <cellStyle name="Percent 3 2 4 3 2 2" xfId="11933" xr:uid="{00000000-0005-0000-0000-00004D2E0000}"/>
    <cellStyle name="Percent 3 2 4 3 3" xfId="11934" xr:uid="{00000000-0005-0000-0000-00004E2E0000}"/>
    <cellStyle name="Percent 3 2 4 4" xfId="11935" xr:uid="{00000000-0005-0000-0000-00004F2E0000}"/>
    <cellStyle name="Percent 3 2 4 4 2" xfId="11936" xr:uid="{00000000-0005-0000-0000-0000502E0000}"/>
    <cellStyle name="Percent 3 2 4 5" xfId="11937" xr:uid="{00000000-0005-0000-0000-0000512E0000}"/>
    <cellStyle name="Percent 3 2 5" xfId="11938" xr:uid="{00000000-0005-0000-0000-0000522E0000}"/>
    <cellStyle name="Percent 3 2 5 2" xfId="11939" xr:uid="{00000000-0005-0000-0000-0000532E0000}"/>
    <cellStyle name="Percent 3 2 5 2 2" xfId="11940" xr:uid="{00000000-0005-0000-0000-0000542E0000}"/>
    <cellStyle name="Percent 3 2 5 2 2 2" xfId="11941" xr:uid="{00000000-0005-0000-0000-0000552E0000}"/>
    <cellStyle name="Percent 3 2 5 2 3" xfId="11942" xr:uid="{00000000-0005-0000-0000-0000562E0000}"/>
    <cellStyle name="Percent 3 2 5 3" xfId="11943" xr:uid="{00000000-0005-0000-0000-0000572E0000}"/>
    <cellStyle name="Percent 3 2 5 3 2" xfId="11944" xr:uid="{00000000-0005-0000-0000-0000582E0000}"/>
    <cellStyle name="Percent 3 2 5 4" xfId="11945" xr:uid="{00000000-0005-0000-0000-0000592E0000}"/>
    <cellStyle name="Percent 3 2 6" xfId="11946" xr:uid="{00000000-0005-0000-0000-00005A2E0000}"/>
    <cellStyle name="Percent 3 2 6 2" xfId="11947" xr:uid="{00000000-0005-0000-0000-00005B2E0000}"/>
    <cellStyle name="Percent 3 2 6 2 2" xfId="11948" xr:uid="{00000000-0005-0000-0000-00005C2E0000}"/>
    <cellStyle name="Percent 3 2 6 3" xfId="11949" xr:uid="{00000000-0005-0000-0000-00005D2E0000}"/>
    <cellStyle name="Percent 3 2 7" xfId="11950" xr:uid="{00000000-0005-0000-0000-00005E2E0000}"/>
    <cellStyle name="Percent 3 2 7 2" xfId="11951" xr:uid="{00000000-0005-0000-0000-00005F2E0000}"/>
    <cellStyle name="Percent 3 2 8" xfId="11952" xr:uid="{00000000-0005-0000-0000-0000602E0000}"/>
    <cellStyle name="Percent 3 2 9" xfId="11953" xr:uid="{00000000-0005-0000-0000-0000612E0000}"/>
    <cellStyle name="Percent 3 3" xfId="11954" xr:uid="{00000000-0005-0000-0000-0000622E0000}"/>
    <cellStyle name="Percent 3 3 2" xfId="11955" xr:uid="{00000000-0005-0000-0000-0000632E0000}"/>
    <cellStyle name="Percent 3 3 2 2" xfId="11956" xr:uid="{00000000-0005-0000-0000-0000642E0000}"/>
    <cellStyle name="Percent 3 3 2 2 2" xfId="11957" xr:uid="{00000000-0005-0000-0000-0000652E0000}"/>
    <cellStyle name="Percent 3 3 2 2 2 2" xfId="11958" xr:uid="{00000000-0005-0000-0000-0000662E0000}"/>
    <cellStyle name="Percent 3 3 2 2 2 2 2" xfId="11959" xr:uid="{00000000-0005-0000-0000-0000672E0000}"/>
    <cellStyle name="Percent 3 3 2 2 2 3" xfId="11960" xr:uid="{00000000-0005-0000-0000-0000682E0000}"/>
    <cellStyle name="Percent 3 3 2 2 3" xfId="11961" xr:uid="{00000000-0005-0000-0000-0000692E0000}"/>
    <cellStyle name="Percent 3 3 2 2 3 2" xfId="11962" xr:uid="{00000000-0005-0000-0000-00006A2E0000}"/>
    <cellStyle name="Percent 3 3 2 2 4" xfId="11963" xr:uid="{00000000-0005-0000-0000-00006B2E0000}"/>
    <cellStyle name="Percent 3 3 2 3" xfId="11964" xr:uid="{00000000-0005-0000-0000-00006C2E0000}"/>
    <cellStyle name="Percent 3 3 2 3 2" xfId="11965" xr:uid="{00000000-0005-0000-0000-00006D2E0000}"/>
    <cellStyle name="Percent 3 3 2 3 2 2" xfId="11966" xr:uid="{00000000-0005-0000-0000-00006E2E0000}"/>
    <cellStyle name="Percent 3 3 2 3 3" xfId="11967" xr:uid="{00000000-0005-0000-0000-00006F2E0000}"/>
    <cellStyle name="Percent 3 3 2 4" xfId="11968" xr:uid="{00000000-0005-0000-0000-0000702E0000}"/>
    <cellStyle name="Percent 3 3 2 4 2" xfId="11969" xr:uid="{00000000-0005-0000-0000-0000712E0000}"/>
    <cellStyle name="Percent 3 3 2 5" xfId="11970" xr:uid="{00000000-0005-0000-0000-0000722E0000}"/>
    <cellStyle name="Percent 3 3 3" xfId="11971" xr:uid="{00000000-0005-0000-0000-0000732E0000}"/>
    <cellStyle name="Percent 3 3 3 2" xfId="11972" xr:uid="{00000000-0005-0000-0000-0000742E0000}"/>
    <cellStyle name="Percent 3 3 3 2 2" xfId="11973" xr:uid="{00000000-0005-0000-0000-0000752E0000}"/>
    <cellStyle name="Percent 3 3 3 2 2 2" xfId="11974" xr:uid="{00000000-0005-0000-0000-0000762E0000}"/>
    <cellStyle name="Percent 3 3 3 2 3" xfId="11975" xr:uid="{00000000-0005-0000-0000-0000772E0000}"/>
    <cellStyle name="Percent 3 3 3 3" xfId="11976" xr:uid="{00000000-0005-0000-0000-0000782E0000}"/>
    <cellStyle name="Percent 3 3 3 3 2" xfId="11977" xr:uid="{00000000-0005-0000-0000-0000792E0000}"/>
    <cellStyle name="Percent 3 3 3 4" xfId="11978" xr:uid="{00000000-0005-0000-0000-00007A2E0000}"/>
    <cellStyle name="Percent 3 3 4" xfId="11979" xr:uid="{00000000-0005-0000-0000-00007B2E0000}"/>
    <cellStyle name="Percent 3 3 4 2" xfId="11980" xr:uid="{00000000-0005-0000-0000-00007C2E0000}"/>
    <cellStyle name="Percent 3 3 4 2 2" xfId="11981" xr:uid="{00000000-0005-0000-0000-00007D2E0000}"/>
    <cellStyle name="Percent 3 3 4 3" xfId="11982" xr:uid="{00000000-0005-0000-0000-00007E2E0000}"/>
    <cellStyle name="Percent 3 3 5" xfId="11983" xr:uid="{00000000-0005-0000-0000-00007F2E0000}"/>
    <cellStyle name="Percent 3 3 5 2" xfId="11984" xr:uid="{00000000-0005-0000-0000-0000802E0000}"/>
    <cellStyle name="Percent 3 3 6" xfId="11985" xr:uid="{00000000-0005-0000-0000-0000812E0000}"/>
    <cellStyle name="Percent 3 3 7" xfId="11986" xr:uid="{00000000-0005-0000-0000-0000822E0000}"/>
    <cellStyle name="Percent 3 4" xfId="11987" xr:uid="{00000000-0005-0000-0000-0000832E0000}"/>
    <cellStyle name="Percent 3 4 2" xfId="11988" xr:uid="{00000000-0005-0000-0000-0000842E0000}"/>
    <cellStyle name="Percent 3 4 2 2" xfId="11989" xr:uid="{00000000-0005-0000-0000-0000852E0000}"/>
    <cellStyle name="Percent 3 4 2 2 2" xfId="11990" xr:uid="{00000000-0005-0000-0000-0000862E0000}"/>
    <cellStyle name="Percent 3 4 2 2 2 2" xfId="11991" xr:uid="{00000000-0005-0000-0000-0000872E0000}"/>
    <cellStyle name="Percent 3 4 2 2 3" xfId="11992" xr:uid="{00000000-0005-0000-0000-0000882E0000}"/>
    <cellStyle name="Percent 3 4 2 3" xfId="11993" xr:uid="{00000000-0005-0000-0000-0000892E0000}"/>
    <cellStyle name="Percent 3 4 2 3 2" xfId="11994" xr:uid="{00000000-0005-0000-0000-00008A2E0000}"/>
    <cellStyle name="Percent 3 4 2 4" xfId="11995" xr:uid="{00000000-0005-0000-0000-00008B2E0000}"/>
    <cellStyle name="Percent 3 4 2 5" xfId="11996" xr:uid="{00000000-0005-0000-0000-00008C2E0000}"/>
    <cellStyle name="Percent 3 4 3" xfId="11997" xr:uid="{00000000-0005-0000-0000-00008D2E0000}"/>
    <cellStyle name="Percent 3 4 3 2" xfId="11998" xr:uid="{00000000-0005-0000-0000-00008E2E0000}"/>
    <cellStyle name="Percent 3 4 3 2 2" xfId="11999" xr:uid="{00000000-0005-0000-0000-00008F2E0000}"/>
    <cellStyle name="Percent 3 4 3 3" xfId="12000" xr:uid="{00000000-0005-0000-0000-0000902E0000}"/>
    <cellStyle name="Percent 3 4 4" xfId="12001" xr:uid="{00000000-0005-0000-0000-0000912E0000}"/>
    <cellStyle name="Percent 3 4 4 2" xfId="12002" xr:uid="{00000000-0005-0000-0000-0000922E0000}"/>
    <cellStyle name="Percent 3 4 5" xfId="12003" xr:uid="{00000000-0005-0000-0000-0000932E0000}"/>
    <cellStyle name="Percent 3 4 6" xfId="12004" xr:uid="{00000000-0005-0000-0000-0000942E0000}"/>
    <cellStyle name="Percent 3 5" xfId="12005" xr:uid="{00000000-0005-0000-0000-0000952E0000}"/>
    <cellStyle name="Percent 3 5 2" xfId="12006" xr:uid="{00000000-0005-0000-0000-0000962E0000}"/>
    <cellStyle name="Percent 3 5 2 2" xfId="12007" xr:uid="{00000000-0005-0000-0000-0000972E0000}"/>
    <cellStyle name="Percent 3 5 2 2 2" xfId="12008" xr:uid="{00000000-0005-0000-0000-0000982E0000}"/>
    <cellStyle name="Percent 3 5 2 2 2 2" xfId="12009" xr:uid="{00000000-0005-0000-0000-0000992E0000}"/>
    <cellStyle name="Percent 3 5 2 2 3" xfId="12010" xr:uid="{00000000-0005-0000-0000-00009A2E0000}"/>
    <cellStyle name="Percent 3 5 2 3" xfId="12011" xr:uid="{00000000-0005-0000-0000-00009B2E0000}"/>
    <cellStyle name="Percent 3 5 2 3 2" xfId="12012" xr:uid="{00000000-0005-0000-0000-00009C2E0000}"/>
    <cellStyle name="Percent 3 5 2 4" xfId="12013" xr:uid="{00000000-0005-0000-0000-00009D2E0000}"/>
    <cellStyle name="Percent 3 5 3" xfId="12014" xr:uid="{00000000-0005-0000-0000-00009E2E0000}"/>
    <cellStyle name="Percent 3 5 3 2" xfId="12015" xr:uid="{00000000-0005-0000-0000-00009F2E0000}"/>
    <cellStyle name="Percent 3 5 3 2 2" xfId="12016" xr:uid="{00000000-0005-0000-0000-0000A02E0000}"/>
    <cellStyle name="Percent 3 5 3 3" xfId="12017" xr:uid="{00000000-0005-0000-0000-0000A12E0000}"/>
    <cellStyle name="Percent 3 5 4" xfId="12018" xr:uid="{00000000-0005-0000-0000-0000A22E0000}"/>
    <cellStyle name="Percent 3 5 4 2" xfId="12019" xr:uid="{00000000-0005-0000-0000-0000A32E0000}"/>
    <cellStyle name="Percent 3 5 5" xfId="12020" xr:uid="{00000000-0005-0000-0000-0000A42E0000}"/>
    <cellStyle name="Percent 3 5 6" xfId="12021" xr:uid="{00000000-0005-0000-0000-0000A52E0000}"/>
    <cellStyle name="Percent 3 6" xfId="12022" xr:uid="{00000000-0005-0000-0000-0000A62E0000}"/>
    <cellStyle name="Percent 3 6 2" xfId="12023" xr:uid="{00000000-0005-0000-0000-0000A72E0000}"/>
    <cellStyle name="Percent 3 6 2 2" xfId="12024" xr:uid="{00000000-0005-0000-0000-0000A82E0000}"/>
    <cellStyle name="Percent 3 6 2 2 2" xfId="12025" xr:uid="{00000000-0005-0000-0000-0000A92E0000}"/>
    <cellStyle name="Percent 3 6 2 3" xfId="12026" xr:uid="{00000000-0005-0000-0000-0000AA2E0000}"/>
    <cellStyle name="Percent 3 6 3" xfId="12027" xr:uid="{00000000-0005-0000-0000-0000AB2E0000}"/>
    <cellStyle name="Percent 3 6 3 2" xfId="12028" xr:uid="{00000000-0005-0000-0000-0000AC2E0000}"/>
    <cellStyle name="Percent 3 6 4" xfId="12029" xr:uid="{00000000-0005-0000-0000-0000AD2E0000}"/>
    <cellStyle name="Percent 3 7" xfId="12030" xr:uid="{00000000-0005-0000-0000-0000AE2E0000}"/>
    <cellStyle name="Percent 3 7 2" xfId="12031" xr:uid="{00000000-0005-0000-0000-0000AF2E0000}"/>
    <cellStyle name="Percent 3 7 2 2" xfId="12032" xr:uid="{00000000-0005-0000-0000-0000B02E0000}"/>
    <cellStyle name="Percent 3 7 3" xfId="12033" xr:uid="{00000000-0005-0000-0000-0000B12E0000}"/>
    <cellStyle name="Percent 3 8" xfId="12034" xr:uid="{00000000-0005-0000-0000-0000B22E0000}"/>
    <cellStyle name="Percent 3 8 2" xfId="12035" xr:uid="{00000000-0005-0000-0000-0000B32E0000}"/>
    <cellStyle name="Percent 3 9" xfId="12036" xr:uid="{00000000-0005-0000-0000-0000B42E0000}"/>
    <cellStyle name="Percent 4" xfId="12037" xr:uid="{00000000-0005-0000-0000-0000B52E0000}"/>
    <cellStyle name="Percent 4 2" xfId="12038" xr:uid="{00000000-0005-0000-0000-0000B62E0000}"/>
    <cellStyle name="Percent 4 2 2" xfId="12039" xr:uid="{00000000-0005-0000-0000-0000B72E0000}"/>
    <cellStyle name="Percent 4 2 2 2" xfId="12040" xr:uid="{00000000-0005-0000-0000-0000B82E0000}"/>
    <cellStyle name="Percent 4 2 2 2 2" xfId="12041" xr:uid="{00000000-0005-0000-0000-0000B92E0000}"/>
    <cellStyle name="Percent 4 2 2 2 2 2" xfId="12042" xr:uid="{00000000-0005-0000-0000-0000BA2E0000}"/>
    <cellStyle name="Percent 4 2 2 2 3" xfId="12043" xr:uid="{00000000-0005-0000-0000-0000BB2E0000}"/>
    <cellStyle name="Percent 4 2 2 2 4" xfId="12044" xr:uid="{00000000-0005-0000-0000-0000BC2E0000}"/>
    <cellStyle name="Percent 4 2 2 3" xfId="12045" xr:uid="{00000000-0005-0000-0000-0000BD2E0000}"/>
    <cellStyle name="Percent 4 2 2 3 2" xfId="12046" xr:uid="{00000000-0005-0000-0000-0000BE2E0000}"/>
    <cellStyle name="Percent 4 2 2 4" xfId="12047" xr:uid="{00000000-0005-0000-0000-0000BF2E0000}"/>
    <cellStyle name="Percent 4 2 2 5" xfId="12048" xr:uid="{00000000-0005-0000-0000-0000C02E0000}"/>
    <cellStyle name="Percent 4 2 3" xfId="12049" xr:uid="{00000000-0005-0000-0000-0000C12E0000}"/>
    <cellStyle name="Percent 4 2 3 2" xfId="12050" xr:uid="{00000000-0005-0000-0000-0000C22E0000}"/>
    <cellStyle name="Percent 4 2 3 2 2" xfId="12051" xr:uid="{00000000-0005-0000-0000-0000C32E0000}"/>
    <cellStyle name="Percent 4 2 3 3" xfId="12052" xr:uid="{00000000-0005-0000-0000-0000C42E0000}"/>
    <cellStyle name="Percent 4 2 3 4" xfId="12053" xr:uid="{00000000-0005-0000-0000-0000C52E0000}"/>
    <cellStyle name="Percent 4 2 4" xfId="12054" xr:uid="{00000000-0005-0000-0000-0000C62E0000}"/>
    <cellStyle name="Percent 4 2 4 2" xfId="12055" xr:uid="{00000000-0005-0000-0000-0000C72E0000}"/>
    <cellStyle name="Percent 4 2 5" xfId="12056" xr:uid="{00000000-0005-0000-0000-0000C82E0000}"/>
    <cellStyle name="Percent 4 2 6" xfId="12057" xr:uid="{00000000-0005-0000-0000-0000C92E0000}"/>
    <cellStyle name="Percent 4 3" xfId="12058" xr:uid="{00000000-0005-0000-0000-0000CA2E0000}"/>
    <cellStyle name="Percent 4 3 2" xfId="12059" xr:uid="{00000000-0005-0000-0000-0000CB2E0000}"/>
    <cellStyle name="Percent 4 3 2 2" xfId="12060" xr:uid="{00000000-0005-0000-0000-0000CC2E0000}"/>
    <cellStyle name="Percent 4 3 2 2 2" xfId="12061" xr:uid="{00000000-0005-0000-0000-0000CD2E0000}"/>
    <cellStyle name="Percent 4 3 2 3" xfId="12062" xr:uid="{00000000-0005-0000-0000-0000CE2E0000}"/>
    <cellStyle name="Percent 4 3 3" xfId="12063" xr:uid="{00000000-0005-0000-0000-0000CF2E0000}"/>
    <cellStyle name="Percent 4 3 3 2" xfId="12064" xr:uid="{00000000-0005-0000-0000-0000D02E0000}"/>
    <cellStyle name="Percent 4 3 4" xfId="12065" xr:uid="{00000000-0005-0000-0000-0000D12E0000}"/>
    <cellStyle name="Percent 4 3 5" xfId="12066" xr:uid="{00000000-0005-0000-0000-0000D22E0000}"/>
    <cellStyle name="Percent 4 4" xfId="12067" xr:uid="{00000000-0005-0000-0000-0000D32E0000}"/>
    <cellStyle name="Percent 4 4 2" xfId="12068" xr:uid="{00000000-0005-0000-0000-0000D42E0000}"/>
    <cellStyle name="Percent 4 4 2 2" xfId="12069" xr:uid="{00000000-0005-0000-0000-0000D52E0000}"/>
    <cellStyle name="Percent 4 4 3" xfId="12070" xr:uid="{00000000-0005-0000-0000-0000D62E0000}"/>
    <cellStyle name="Percent 4 5" xfId="12071" xr:uid="{00000000-0005-0000-0000-0000D72E0000}"/>
    <cellStyle name="Percent 4 5 2" xfId="12072" xr:uid="{00000000-0005-0000-0000-0000D82E0000}"/>
    <cellStyle name="Percent 4 6" xfId="12073" xr:uid="{00000000-0005-0000-0000-0000D92E0000}"/>
    <cellStyle name="Percent 4 7" xfId="12074" xr:uid="{00000000-0005-0000-0000-0000DA2E0000}"/>
    <cellStyle name="Percent 4 8" xfId="12075" xr:uid="{00000000-0005-0000-0000-0000DB2E0000}"/>
    <cellStyle name="Percent 5" xfId="12076" xr:uid="{00000000-0005-0000-0000-0000DC2E0000}"/>
    <cellStyle name="Percent 5 2" xfId="12077" xr:uid="{00000000-0005-0000-0000-0000DD2E0000}"/>
    <cellStyle name="Percent 5 2 2" xfId="12078" xr:uid="{00000000-0005-0000-0000-0000DE2E0000}"/>
    <cellStyle name="Percent 5 3" xfId="12079" xr:uid="{00000000-0005-0000-0000-0000DF2E0000}"/>
    <cellStyle name="Percent 6" xfId="12080" xr:uid="{00000000-0005-0000-0000-0000E02E0000}"/>
    <cellStyle name="Percent 6 2" xfId="12081" xr:uid="{00000000-0005-0000-0000-0000E12E0000}"/>
    <cellStyle name="Percent 6 3" xfId="12082" xr:uid="{00000000-0005-0000-0000-0000E22E0000}"/>
    <cellStyle name="Percent 7" xfId="12083" xr:uid="{00000000-0005-0000-0000-0000E32E0000}"/>
    <cellStyle name="Percent 7 2" xfId="12084" xr:uid="{00000000-0005-0000-0000-0000E42E0000}"/>
    <cellStyle name="Percent 7 2 2" xfId="12085" xr:uid="{00000000-0005-0000-0000-0000E52E0000}"/>
    <cellStyle name="Percent 7 2 2 2" xfId="12086" xr:uid="{00000000-0005-0000-0000-0000E62E0000}"/>
    <cellStyle name="Percent 7 2 2 3" xfId="12087" xr:uid="{00000000-0005-0000-0000-0000E72E0000}"/>
    <cellStyle name="Percent 7 2 3" xfId="12088" xr:uid="{00000000-0005-0000-0000-0000E82E0000}"/>
    <cellStyle name="Percent 7 2 4" xfId="12089" xr:uid="{00000000-0005-0000-0000-0000E92E0000}"/>
    <cellStyle name="Percent 7 3" xfId="12090" xr:uid="{00000000-0005-0000-0000-0000EA2E0000}"/>
    <cellStyle name="Percent 7 3 2" xfId="12091" xr:uid="{00000000-0005-0000-0000-0000EB2E0000}"/>
    <cellStyle name="Percent 7 3 3" xfId="12092" xr:uid="{00000000-0005-0000-0000-0000EC2E0000}"/>
    <cellStyle name="Percent 7 4" xfId="12093" xr:uid="{00000000-0005-0000-0000-0000ED2E0000}"/>
    <cellStyle name="Percent 7 5" xfId="12094" xr:uid="{00000000-0005-0000-0000-0000EE2E0000}"/>
    <cellStyle name="Percent 7 6" xfId="12095" xr:uid="{00000000-0005-0000-0000-0000EF2E0000}"/>
    <cellStyle name="Percent 8" xfId="12096" xr:uid="{00000000-0005-0000-0000-0000F02E0000}"/>
    <cellStyle name="Percent 8 2" xfId="12097" xr:uid="{00000000-0005-0000-0000-0000F12E0000}"/>
    <cellStyle name="Percent 8 2 2" xfId="12098" xr:uid="{00000000-0005-0000-0000-0000F22E0000}"/>
    <cellStyle name="Percent 8 2 2 2" xfId="12099" xr:uid="{00000000-0005-0000-0000-0000F32E0000}"/>
    <cellStyle name="Percent 8 2 3" xfId="12100" xr:uid="{00000000-0005-0000-0000-0000F42E0000}"/>
    <cellStyle name="Percent 8 3" xfId="12101" xr:uid="{00000000-0005-0000-0000-0000F52E0000}"/>
    <cellStyle name="Percent 8 3 2" xfId="12102" xr:uid="{00000000-0005-0000-0000-0000F62E0000}"/>
    <cellStyle name="Percent 8 4" xfId="12103" xr:uid="{00000000-0005-0000-0000-0000F72E0000}"/>
    <cellStyle name="Percent 8 5" xfId="12104" xr:uid="{00000000-0005-0000-0000-0000F82E0000}"/>
    <cellStyle name="Percent 8 6" xfId="12105" xr:uid="{00000000-0005-0000-0000-0000F92E0000}"/>
    <cellStyle name="Percent 9" xfId="12106" xr:uid="{00000000-0005-0000-0000-0000FA2E0000}"/>
    <cellStyle name="Percent 9 2" xfId="12107" xr:uid="{00000000-0005-0000-0000-0000FB2E0000}"/>
    <cellStyle name="Percent 9 2 2" xfId="12108" xr:uid="{00000000-0005-0000-0000-0000FC2E0000}"/>
    <cellStyle name="Percent 9 2 3" xfId="12109" xr:uid="{00000000-0005-0000-0000-0000FD2E0000}"/>
    <cellStyle name="Percent 9 3" xfId="12110" xr:uid="{00000000-0005-0000-0000-0000FE2E0000}"/>
    <cellStyle name="Percent 9 3 2" xfId="12111" xr:uid="{00000000-0005-0000-0000-0000FF2E0000}"/>
    <cellStyle name="Percent 9 4" xfId="12112" xr:uid="{00000000-0005-0000-0000-0000002F0000}"/>
    <cellStyle name="Percent 9 5" xfId="12113" xr:uid="{00000000-0005-0000-0000-0000012F0000}"/>
    <cellStyle name="Percent 9 6" xfId="12114" xr:uid="{00000000-0005-0000-0000-0000022F0000}"/>
    <cellStyle name="Project Overview Data Entry" xfId="12115" xr:uid="{00000000-0005-0000-0000-0000032F0000}"/>
    <cellStyle name="Project Overview Data Entry 2" xfId="12116" xr:uid="{00000000-0005-0000-0000-0000042F0000}"/>
    <cellStyle name="PSChar" xfId="12117" xr:uid="{00000000-0005-0000-0000-0000052F0000}"/>
    <cellStyle name="PSDate" xfId="12118" xr:uid="{00000000-0005-0000-0000-0000062F0000}"/>
    <cellStyle name="PSDec" xfId="12119" xr:uid="{00000000-0005-0000-0000-0000072F0000}"/>
    <cellStyle name="PSHeading" xfId="12120" xr:uid="{00000000-0005-0000-0000-0000082F0000}"/>
    <cellStyle name="PSInt" xfId="12121" xr:uid="{00000000-0005-0000-0000-0000092F0000}"/>
    <cellStyle name="PSSpacer" xfId="12122" xr:uid="{00000000-0005-0000-0000-00000A2F0000}"/>
    <cellStyle name="ReportTitlePrompt" xfId="12123" xr:uid="{00000000-0005-0000-0000-00000B2F0000}"/>
    <cellStyle name="ReportTitlePrompt 2" xfId="12124" xr:uid="{00000000-0005-0000-0000-00000C2F0000}"/>
    <cellStyle name="ReportTitlePrompt 2 2" xfId="12125" xr:uid="{00000000-0005-0000-0000-00000D2F0000}"/>
    <cellStyle name="ReportTitlePrompt 2 3" xfId="12126" xr:uid="{00000000-0005-0000-0000-00000E2F0000}"/>
    <cellStyle name="ReportTitlePrompt 3" xfId="12127" xr:uid="{00000000-0005-0000-0000-00000F2F0000}"/>
    <cellStyle name="ReportTitlePrompt 4" xfId="12128" xr:uid="{00000000-0005-0000-0000-0000102F0000}"/>
    <cellStyle name="ReportTitleValue" xfId="12129" xr:uid="{00000000-0005-0000-0000-0000112F0000}"/>
    <cellStyle name="ReportTitleValue 2" xfId="12130" xr:uid="{00000000-0005-0000-0000-0000122F0000}"/>
    <cellStyle name="ReportTitleValue 2 2" xfId="12131" xr:uid="{00000000-0005-0000-0000-0000132F0000}"/>
    <cellStyle name="Reset  - Style4" xfId="12132" xr:uid="{00000000-0005-0000-0000-0000142F0000}"/>
    <cellStyle name="RowAcctAbovePrompt" xfId="12133" xr:uid="{00000000-0005-0000-0000-0000152F0000}"/>
    <cellStyle name="RowAcctAbovePrompt 2" xfId="12134" xr:uid="{00000000-0005-0000-0000-0000162F0000}"/>
    <cellStyle name="RowAcctAbovePrompt 2 2" xfId="12135" xr:uid="{00000000-0005-0000-0000-0000172F0000}"/>
    <cellStyle name="RowAcctAbovePrompt 2 3" xfId="12136" xr:uid="{00000000-0005-0000-0000-0000182F0000}"/>
    <cellStyle name="RowAcctAbovePrompt 3" xfId="12137" xr:uid="{00000000-0005-0000-0000-0000192F0000}"/>
    <cellStyle name="RowAcctSOBAbovePrompt" xfId="12138" xr:uid="{00000000-0005-0000-0000-00001A2F0000}"/>
    <cellStyle name="RowAcctSOBAbovePrompt 2" xfId="12139" xr:uid="{00000000-0005-0000-0000-00001B2F0000}"/>
    <cellStyle name="RowAcctSOBAbovePrompt 2 2" xfId="12140" xr:uid="{00000000-0005-0000-0000-00001C2F0000}"/>
    <cellStyle name="RowAcctSOBAbovePrompt 2 3" xfId="12141" xr:uid="{00000000-0005-0000-0000-00001D2F0000}"/>
    <cellStyle name="RowAcctSOBAbovePrompt 3" xfId="12142" xr:uid="{00000000-0005-0000-0000-00001E2F0000}"/>
    <cellStyle name="RowAcctSOBValue" xfId="12143" xr:uid="{00000000-0005-0000-0000-00001F2F0000}"/>
    <cellStyle name="RowAcctSOBValue 2" xfId="12144" xr:uid="{00000000-0005-0000-0000-0000202F0000}"/>
    <cellStyle name="RowAcctSOBValue 2 2" xfId="12145" xr:uid="{00000000-0005-0000-0000-0000212F0000}"/>
    <cellStyle name="RowAcctSOBValue 2 3" xfId="12146" xr:uid="{00000000-0005-0000-0000-0000222F0000}"/>
    <cellStyle name="RowAcctSOBValue 3" xfId="12147" xr:uid="{00000000-0005-0000-0000-0000232F0000}"/>
    <cellStyle name="RowAcctValue" xfId="12148" xr:uid="{00000000-0005-0000-0000-0000242F0000}"/>
    <cellStyle name="RowAcctValue 2" xfId="12149" xr:uid="{00000000-0005-0000-0000-0000252F0000}"/>
    <cellStyle name="RowAcctValue 2 2" xfId="12150" xr:uid="{00000000-0005-0000-0000-0000262F0000}"/>
    <cellStyle name="RowAttrAbovePrompt" xfId="12151" xr:uid="{00000000-0005-0000-0000-0000272F0000}"/>
    <cellStyle name="RowAttrAbovePrompt 2" xfId="12152" xr:uid="{00000000-0005-0000-0000-0000282F0000}"/>
    <cellStyle name="RowAttrAbovePrompt 2 2" xfId="12153" xr:uid="{00000000-0005-0000-0000-0000292F0000}"/>
    <cellStyle name="RowAttrAbovePrompt 2 3" xfId="12154" xr:uid="{00000000-0005-0000-0000-00002A2F0000}"/>
    <cellStyle name="RowAttrAbovePrompt 3" xfId="12155" xr:uid="{00000000-0005-0000-0000-00002B2F0000}"/>
    <cellStyle name="RowAttrValue" xfId="12156" xr:uid="{00000000-0005-0000-0000-00002C2F0000}"/>
    <cellStyle name="RowAttrValue 2" xfId="12157" xr:uid="{00000000-0005-0000-0000-00002D2F0000}"/>
    <cellStyle name="RowAttrValue 2 2" xfId="12158" xr:uid="{00000000-0005-0000-0000-00002E2F0000}"/>
    <cellStyle name="RowColSetAbovePrompt" xfId="12159" xr:uid="{00000000-0005-0000-0000-00002F2F0000}"/>
    <cellStyle name="RowColSetAbovePrompt 2" xfId="12160" xr:uid="{00000000-0005-0000-0000-0000302F0000}"/>
    <cellStyle name="RowColSetAbovePrompt 2 2" xfId="12161" xr:uid="{00000000-0005-0000-0000-0000312F0000}"/>
    <cellStyle name="RowColSetAbovePrompt 2 3" xfId="12162" xr:uid="{00000000-0005-0000-0000-0000322F0000}"/>
    <cellStyle name="RowColSetAbovePrompt 3" xfId="12163" xr:uid="{00000000-0005-0000-0000-0000332F0000}"/>
    <cellStyle name="RowColSetLeftPrompt" xfId="12164" xr:uid="{00000000-0005-0000-0000-0000342F0000}"/>
    <cellStyle name="RowColSetLeftPrompt 2" xfId="12165" xr:uid="{00000000-0005-0000-0000-0000352F0000}"/>
    <cellStyle name="RowColSetLeftPrompt 2 2" xfId="12166" xr:uid="{00000000-0005-0000-0000-0000362F0000}"/>
    <cellStyle name="RowColSetLeftPrompt 2 3" xfId="12167" xr:uid="{00000000-0005-0000-0000-0000372F0000}"/>
    <cellStyle name="RowColSetLeftPrompt 3" xfId="12168" xr:uid="{00000000-0005-0000-0000-0000382F0000}"/>
    <cellStyle name="RowColSetValue" xfId="12169" xr:uid="{00000000-0005-0000-0000-0000392F0000}"/>
    <cellStyle name="RowColSetValue 2" xfId="12170" xr:uid="{00000000-0005-0000-0000-00003A2F0000}"/>
    <cellStyle name="RowColSetValue 2 2" xfId="12171" xr:uid="{00000000-0005-0000-0000-00003B2F0000}"/>
    <cellStyle name="RowColSetValue 3" xfId="12172" xr:uid="{00000000-0005-0000-0000-00003C2F0000}"/>
    <cellStyle name="RowLeftPrompt" xfId="12173" xr:uid="{00000000-0005-0000-0000-00003D2F0000}"/>
    <cellStyle name="RowLeftPrompt 2" xfId="12174" xr:uid="{00000000-0005-0000-0000-00003E2F0000}"/>
    <cellStyle name="RowLeftPrompt 2 2" xfId="12175" xr:uid="{00000000-0005-0000-0000-00003F2F0000}"/>
    <cellStyle name="RowLeftPrompt 2 3" xfId="12176" xr:uid="{00000000-0005-0000-0000-0000402F0000}"/>
    <cellStyle name="RowLeftPrompt 3" xfId="12177" xr:uid="{00000000-0005-0000-0000-0000412F0000}"/>
    <cellStyle name="SampleUsingFormatMask" xfId="12178" xr:uid="{00000000-0005-0000-0000-0000422F0000}"/>
    <cellStyle name="SampleUsingFormatMask 2" xfId="12179" xr:uid="{00000000-0005-0000-0000-0000432F0000}"/>
    <cellStyle name="SampleUsingFormatMask 2 2" xfId="12180" xr:uid="{00000000-0005-0000-0000-0000442F0000}"/>
    <cellStyle name="SampleUsingFormatMask 2 3" xfId="12181" xr:uid="{00000000-0005-0000-0000-0000452F0000}"/>
    <cellStyle name="SampleUsingFormatMask 3" xfId="12182" xr:uid="{00000000-0005-0000-0000-0000462F0000}"/>
    <cellStyle name="SampleWithNoFormatMask" xfId="12183" xr:uid="{00000000-0005-0000-0000-0000472F0000}"/>
    <cellStyle name="SampleWithNoFormatMask 2" xfId="12184" xr:uid="{00000000-0005-0000-0000-0000482F0000}"/>
    <cellStyle name="SampleWithNoFormatMask 2 2" xfId="12185" xr:uid="{00000000-0005-0000-0000-0000492F0000}"/>
    <cellStyle name="SampleWithNoFormatMask 2 3" xfId="12186" xr:uid="{00000000-0005-0000-0000-00004A2F0000}"/>
    <cellStyle name="SampleWithNoFormatMask 3" xfId="12187" xr:uid="{00000000-0005-0000-0000-00004B2F0000}"/>
    <cellStyle name="SAPBEXaggData" xfId="12188" xr:uid="{00000000-0005-0000-0000-00004C2F0000}"/>
    <cellStyle name="SAPBEXaggData 10" xfId="12189" xr:uid="{00000000-0005-0000-0000-00004D2F0000}"/>
    <cellStyle name="SAPBEXaggData 10 2" xfId="12190" xr:uid="{00000000-0005-0000-0000-00004E2F0000}"/>
    <cellStyle name="SAPBEXaggData 11" xfId="12191" xr:uid="{00000000-0005-0000-0000-00004F2F0000}"/>
    <cellStyle name="SAPBEXaggData 11 2" xfId="12192" xr:uid="{00000000-0005-0000-0000-0000502F0000}"/>
    <cellStyle name="SAPBEXaggData 12" xfId="12193" xr:uid="{00000000-0005-0000-0000-0000512F0000}"/>
    <cellStyle name="SAPBEXaggData 2" xfId="12194" xr:uid="{00000000-0005-0000-0000-0000522F0000}"/>
    <cellStyle name="SAPBEXaggData 2 10" xfId="12195" xr:uid="{00000000-0005-0000-0000-0000532F0000}"/>
    <cellStyle name="SAPBEXaggData 2 10 2" xfId="12196" xr:uid="{00000000-0005-0000-0000-0000542F0000}"/>
    <cellStyle name="SAPBEXaggData 2 11" xfId="12197" xr:uid="{00000000-0005-0000-0000-0000552F0000}"/>
    <cellStyle name="SAPBEXaggData 2 2" xfId="12198" xr:uid="{00000000-0005-0000-0000-0000562F0000}"/>
    <cellStyle name="SAPBEXaggData 2 2 2" xfId="12199" xr:uid="{00000000-0005-0000-0000-0000572F0000}"/>
    <cellStyle name="SAPBEXaggData 2 3" xfId="12200" xr:uid="{00000000-0005-0000-0000-0000582F0000}"/>
    <cellStyle name="SAPBEXaggData 2 3 2" xfId="12201" xr:uid="{00000000-0005-0000-0000-0000592F0000}"/>
    <cellStyle name="SAPBEXaggData 2 4" xfId="12202" xr:uid="{00000000-0005-0000-0000-00005A2F0000}"/>
    <cellStyle name="SAPBEXaggData 2 4 2" xfId="12203" xr:uid="{00000000-0005-0000-0000-00005B2F0000}"/>
    <cellStyle name="SAPBEXaggData 2 5" xfId="12204" xr:uid="{00000000-0005-0000-0000-00005C2F0000}"/>
    <cellStyle name="SAPBEXaggData 2 5 2" xfId="12205" xr:uid="{00000000-0005-0000-0000-00005D2F0000}"/>
    <cellStyle name="SAPBEXaggData 2 6" xfId="12206" xr:uid="{00000000-0005-0000-0000-00005E2F0000}"/>
    <cellStyle name="SAPBEXaggData 2 6 2" xfId="12207" xr:uid="{00000000-0005-0000-0000-00005F2F0000}"/>
    <cellStyle name="SAPBEXaggData 2 7" xfId="12208" xr:uid="{00000000-0005-0000-0000-0000602F0000}"/>
    <cellStyle name="SAPBEXaggData 2 7 2" xfId="12209" xr:uid="{00000000-0005-0000-0000-0000612F0000}"/>
    <cellStyle name="SAPBEXaggData 2 8" xfId="12210" xr:uid="{00000000-0005-0000-0000-0000622F0000}"/>
    <cellStyle name="SAPBEXaggData 2 8 2" xfId="12211" xr:uid="{00000000-0005-0000-0000-0000632F0000}"/>
    <cellStyle name="SAPBEXaggData 2 9" xfId="12212" xr:uid="{00000000-0005-0000-0000-0000642F0000}"/>
    <cellStyle name="SAPBEXaggData 2 9 2" xfId="12213" xr:uid="{00000000-0005-0000-0000-0000652F0000}"/>
    <cellStyle name="SAPBEXaggData 3" xfId="12214" xr:uid="{00000000-0005-0000-0000-0000662F0000}"/>
    <cellStyle name="SAPBEXaggData 3 2" xfId="12215" xr:uid="{00000000-0005-0000-0000-0000672F0000}"/>
    <cellStyle name="SAPBEXaggData 4" xfId="12216" xr:uid="{00000000-0005-0000-0000-0000682F0000}"/>
    <cellStyle name="SAPBEXaggData 4 2" xfId="12217" xr:uid="{00000000-0005-0000-0000-0000692F0000}"/>
    <cellStyle name="SAPBEXaggData 5" xfId="12218" xr:uid="{00000000-0005-0000-0000-00006A2F0000}"/>
    <cellStyle name="SAPBEXaggData 5 2" xfId="12219" xr:uid="{00000000-0005-0000-0000-00006B2F0000}"/>
    <cellStyle name="SAPBEXaggData 6" xfId="12220" xr:uid="{00000000-0005-0000-0000-00006C2F0000}"/>
    <cellStyle name="SAPBEXaggData 6 2" xfId="12221" xr:uid="{00000000-0005-0000-0000-00006D2F0000}"/>
    <cellStyle name="SAPBEXaggData 7" xfId="12222" xr:uid="{00000000-0005-0000-0000-00006E2F0000}"/>
    <cellStyle name="SAPBEXaggData 7 2" xfId="12223" xr:uid="{00000000-0005-0000-0000-00006F2F0000}"/>
    <cellStyle name="SAPBEXaggData 8" xfId="12224" xr:uid="{00000000-0005-0000-0000-0000702F0000}"/>
    <cellStyle name="SAPBEXaggData 8 2" xfId="12225" xr:uid="{00000000-0005-0000-0000-0000712F0000}"/>
    <cellStyle name="SAPBEXaggData 9" xfId="12226" xr:uid="{00000000-0005-0000-0000-0000722F0000}"/>
    <cellStyle name="SAPBEXaggData 9 2" xfId="12227" xr:uid="{00000000-0005-0000-0000-0000732F0000}"/>
    <cellStyle name="SAPBEXaggDataEmph" xfId="12228" xr:uid="{00000000-0005-0000-0000-0000742F0000}"/>
    <cellStyle name="SAPBEXaggDataEmph 10" xfId="12229" xr:uid="{00000000-0005-0000-0000-0000752F0000}"/>
    <cellStyle name="SAPBEXaggDataEmph 10 2" xfId="12230" xr:uid="{00000000-0005-0000-0000-0000762F0000}"/>
    <cellStyle name="SAPBEXaggDataEmph 11" xfId="12231" xr:uid="{00000000-0005-0000-0000-0000772F0000}"/>
    <cellStyle name="SAPBEXaggDataEmph 2" xfId="12232" xr:uid="{00000000-0005-0000-0000-0000782F0000}"/>
    <cellStyle name="SAPBEXaggDataEmph 2 2" xfId="12233" xr:uid="{00000000-0005-0000-0000-0000792F0000}"/>
    <cellStyle name="SAPBEXaggDataEmph 3" xfId="12234" xr:uid="{00000000-0005-0000-0000-00007A2F0000}"/>
    <cellStyle name="SAPBEXaggDataEmph 3 2" xfId="12235" xr:uid="{00000000-0005-0000-0000-00007B2F0000}"/>
    <cellStyle name="SAPBEXaggDataEmph 4" xfId="12236" xr:uid="{00000000-0005-0000-0000-00007C2F0000}"/>
    <cellStyle name="SAPBEXaggDataEmph 4 2" xfId="12237" xr:uid="{00000000-0005-0000-0000-00007D2F0000}"/>
    <cellStyle name="SAPBEXaggDataEmph 5" xfId="12238" xr:uid="{00000000-0005-0000-0000-00007E2F0000}"/>
    <cellStyle name="SAPBEXaggDataEmph 5 2" xfId="12239" xr:uid="{00000000-0005-0000-0000-00007F2F0000}"/>
    <cellStyle name="SAPBEXaggDataEmph 6" xfId="12240" xr:uid="{00000000-0005-0000-0000-0000802F0000}"/>
    <cellStyle name="SAPBEXaggDataEmph 6 2" xfId="12241" xr:uid="{00000000-0005-0000-0000-0000812F0000}"/>
    <cellStyle name="SAPBEXaggDataEmph 7" xfId="12242" xr:uid="{00000000-0005-0000-0000-0000822F0000}"/>
    <cellStyle name="SAPBEXaggDataEmph 7 2" xfId="12243" xr:uid="{00000000-0005-0000-0000-0000832F0000}"/>
    <cellStyle name="SAPBEXaggDataEmph 8" xfId="12244" xr:uid="{00000000-0005-0000-0000-0000842F0000}"/>
    <cellStyle name="SAPBEXaggDataEmph 8 2" xfId="12245" xr:uid="{00000000-0005-0000-0000-0000852F0000}"/>
    <cellStyle name="SAPBEXaggDataEmph 9" xfId="12246" xr:uid="{00000000-0005-0000-0000-0000862F0000}"/>
    <cellStyle name="SAPBEXaggDataEmph 9 2" xfId="12247" xr:uid="{00000000-0005-0000-0000-0000872F0000}"/>
    <cellStyle name="SAPBEXaggItem" xfId="12248" xr:uid="{00000000-0005-0000-0000-0000882F0000}"/>
    <cellStyle name="SAPBEXaggItem 10" xfId="12249" xr:uid="{00000000-0005-0000-0000-0000892F0000}"/>
    <cellStyle name="SAPBEXaggItem 10 2" xfId="12250" xr:uid="{00000000-0005-0000-0000-00008A2F0000}"/>
    <cellStyle name="SAPBEXaggItem 11" xfId="12251" xr:uid="{00000000-0005-0000-0000-00008B2F0000}"/>
    <cellStyle name="SAPBEXaggItem 11 2" xfId="12252" xr:uid="{00000000-0005-0000-0000-00008C2F0000}"/>
    <cellStyle name="SAPBEXaggItem 12" xfId="12253" xr:uid="{00000000-0005-0000-0000-00008D2F0000}"/>
    <cellStyle name="SAPBEXaggItem 2" xfId="12254" xr:uid="{00000000-0005-0000-0000-00008E2F0000}"/>
    <cellStyle name="SAPBEXaggItem 2 10" xfId="12255" xr:uid="{00000000-0005-0000-0000-00008F2F0000}"/>
    <cellStyle name="SAPBEXaggItem 2 10 2" xfId="12256" xr:uid="{00000000-0005-0000-0000-0000902F0000}"/>
    <cellStyle name="SAPBEXaggItem 2 11" xfId="12257" xr:uid="{00000000-0005-0000-0000-0000912F0000}"/>
    <cellStyle name="SAPBEXaggItem 2 2" xfId="12258" xr:uid="{00000000-0005-0000-0000-0000922F0000}"/>
    <cellStyle name="SAPBEXaggItem 2 2 2" xfId="12259" xr:uid="{00000000-0005-0000-0000-0000932F0000}"/>
    <cellStyle name="SAPBEXaggItem 2 3" xfId="12260" xr:uid="{00000000-0005-0000-0000-0000942F0000}"/>
    <cellStyle name="SAPBEXaggItem 2 3 2" xfId="12261" xr:uid="{00000000-0005-0000-0000-0000952F0000}"/>
    <cellStyle name="SAPBEXaggItem 2 4" xfId="12262" xr:uid="{00000000-0005-0000-0000-0000962F0000}"/>
    <cellStyle name="SAPBEXaggItem 2 4 2" xfId="12263" xr:uid="{00000000-0005-0000-0000-0000972F0000}"/>
    <cellStyle name="SAPBEXaggItem 2 5" xfId="12264" xr:uid="{00000000-0005-0000-0000-0000982F0000}"/>
    <cellStyle name="SAPBEXaggItem 2 5 2" xfId="12265" xr:uid="{00000000-0005-0000-0000-0000992F0000}"/>
    <cellStyle name="SAPBEXaggItem 2 6" xfId="12266" xr:uid="{00000000-0005-0000-0000-00009A2F0000}"/>
    <cellStyle name="SAPBEXaggItem 2 6 2" xfId="12267" xr:uid="{00000000-0005-0000-0000-00009B2F0000}"/>
    <cellStyle name="SAPBEXaggItem 2 7" xfId="12268" xr:uid="{00000000-0005-0000-0000-00009C2F0000}"/>
    <cellStyle name="SAPBEXaggItem 2 7 2" xfId="12269" xr:uid="{00000000-0005-0000-0000-00009D2F0000}"/>
    <cellStyle name="SAPBEXaggItem 2 8" xfId="12270" xr:uid="{00000000-0005-0000-0000-00009E2F0000}"/>
    <cellStyle name="SAPBEXaggItem 2 8 2" xfId="12271" xr:uid="{00000000-0005-0000-0000-00009F2F0000}"/>
    <cellStyle name="SAPBEXaggItem 2 9" xfId="12272" xr:uid="{00000000-0005-0000-0000-0000A02F0000}"/>
    <cellStyle name="SAPBEXaggItem 2 9 2" xfId="12273" xr:uid="{00000000-0005-0000-0000-0000A12F0000}"/>
    <cellStyle name="SAPBEXaggItem 3" xfId="12274" xr:uid="{00000000-0005-0000-0000-0000A22F0000}"/>
    <cellStyle name="SAPBEXaggItem 3 2" xfId="12275" xr:uid="{00000000-0005-0000-0000-0000A32F0000}"/>
    <cellStyle name="SAPBEXaggItem 4" xfId="12276" xr:uid="{00000000-0005-0000-0000-0000A42F0000}"/>
    <cellStyle name="SAPBEXaggItem 4 2" xfId="12277" xr:uid="{00000000-0005-0000-0000-0000A52F0000}"/>
    <cellStyle name="SAPBEXaggItem 5" xfId="12278" xr:uid="{00000000-0005-0000-0000-0000A62F0000}"/>
    <cellStyle name="SAPBEXaggItem 5 2" xfId="12279" xr:uid="{00000000-0005-0000-0000-0000A72F0000}"/>
    <cellStyle name="SAPBEXaggItem 6" xfId="12280" xr:uid="{00000000-0005-0000-0000-0000A82F0000}"/>
    <cellStyle name="SAPBEXaggItem 6 2" xfId="12281" xr:uid="{00000000-0005-0000-0000-0000A92F0000}"/>
    <cellStyle name="SAPBEXaggItem 7" xfId="12282" xr:uid="{00000000-0005-0000-0000-0000AA2F0000}"/>
    <cellStyle name="SAPBEXaggItem 7 2" xfId="12283" xr:uid="{00000000-0005-0000-0000-0000AB2F0000}"/>
    <cellStyle name="SAPBEXaggItem 8" xfId="12284" xr:uid="{00000000-0005-0000-0000-0000AC2F0000}"/>
    <cellStyle name="SAPBEXaggItem 8 2" xfId="12285" xr:uid="{00000000-0005-0000-0000-0000AD2F0000}"/>
    <cellStyle name="SAPBEXaggItem 9" xfId="12286" xr:uid="{00000000-0005-0000-0000-0000AE2F0000}"/>
    <cellStyle name="SAPBEXaggItem 9 2" xfId="12287" xr:uid="{00000000-0005-0000-0000-0000AF2F0000}"/>
    <cellStyle name="SAPBEXaggItemX" xfId="12288" xr:uid="{00000000-0005-0000-0000-0000B02F0000}"/>
    <cellStyle name="SAPBEXaggItemX 10" xfId="12289" xr:uid="{00000000-0005-0000-0000-0000B12F0000}"/>
    <cellStyle name="SAPBEXaggItemX 10 2" xfId="12290" xr:uid="{00000000-0005-0000-0000-0000B22F0000}"/>
    <cellStyle name="SAPBEXaggItemX 11" xfId="12291" xr:uid="{00000000-0005-0000-0000-0000B32F0000}"/>
    <cellStyle name="SAPBEXaggItemX 11 2" xfId="12292" xr:uid="{00000000-0005-0000-0000-0000B42F0000}"/>
    <cellStyle name="SAPBEXaggItemX 12" xfId="12293" xr:uid="{00000000-0005-0000-0000-0000B52F0000}"/>
    <cellStyle name="SAPBEXaggItemX 2" xfId="12294" xr:uid="{00000000-0005-0000-0000-0000B62F0000}"/>
    <cellStyle name="SAPBEXaggItemX 2 10" xfId="12295" xr:uid="{00000000-0005-0000-0000-0000B72F0000}"/>
    <cellStyle name="SAPBEXaggItemX 2 10 2" xfId="12296" xr:uid="{00000000-0005-0000-0000-0000B82F0000}"/>
    <cellStyle name="SAPBEXaggItemX 2 11" xfId="12297" xr:uid="{00000000-0005-0000-0000-0000B92F0000}"/>
    <cellStyle name="SAPBEXaggItemX 2 2" xfId="12298" xr:uid="{00000000-0005-0000-0000-0000BA2F0000}"/>
    <cellStyle name="SAPBEXaggItemX 2 2 2" xfId="12299" xr:uid="{00000000-0005-0000-0000-0000BB2F0000}"/>
    <cellStyle name="SAPBEXaggItemX 2 3" xfId="12300" xr:uid="{00000000-0005-0000-0000-0000BC2F0000}"/>
    <cellStyle name="SAPBEXaggItemX 2 3 2" xfId="12301" xr:uid="{00000000-0005-0000-0000-0000BD2F0000}"/>
    <cellStyle name="SAPBEXaggItemX 2 4" xfId="12302" xr:uid="{00000000-0005-0000-0000-0000BE2F0000}"/>
    <cellStyle name="SAPBEXaggItemX 2 4 2" xfId="12303" xr:uid="{00000000-0005-0000-0000-0000BF2F0000}"/>
    <cellStyle name="SAPBEXaggItemX 2 5" xfId="12304" xr:uid="{00000000-0005-0000-0000-0000C02F0000}"/>
    <cellStyle name="SAPBEXaggItemX 2 5 2" xfId="12305" xr:uid="{00000000-0005-0000-0000-0000C12F0000}"/>
    <cellStyle name="SAPBEXaggItemX 2 6" xfId="12306" xr:uid="{00000000-0005-0000-0000-0000C22F0000}"/>
    <cellStyle name="SAPBEXaggItemX 2 6 2" xfId="12307" xr:uid="{00000000-0005-0000-0000-0000C32F0000}"/>
    <cellStyle name="SAPBEXaggItemX 2 7" xfId="12308" xr:uid="{00000000-0005-0000-0000-0000C42F0000}"/>
    <cellStyle name="SAPBEXaggItemX 2 7 2" xfId="12309" xr:uid="{00000000-0005-0000-0000-0000C52F0000}"/>
    <cellStyle name="SAPBEXaggItemX 2 8" xfId="12310" xr:uid="{00000000-0005-0000-0000-0000C62F0000}"/>
    <cellStyle name="SAPBEXaggItemX 2 8 2" xfId="12311" xr:uid="{00000000-0005-0000-0000-0000C72F0000}"/>
    <cellStyle name="SAPBEXaggItemX 2 9" xfId="12312" xr:uid="{00000000-0005-0000-0000-0000C82F0000}"/>
    <cellStyle name="SAPBEXaggItemX 2 9 2" xfId="12313" xr:uid="{00000000-0005-0000-0000-0000C92F0000}"/>
    <cellStyle name="SAPBEXaggItemX 3" xfId="12314" xr:uid="{00000000-0005-0000-0000-0000CA2F0000}"/>
    <cellStyle name="SAPBEXaggItemX 3 2" xfId="12315" xr:uid="{00000000-0005-0000-0000-0000CB2F0000}"/>
    <cellStyle name="SAPBEXaggItemX 4" xfId="12316" xr:uid="{00000000-0005-0000-0000-0000CC2F0000}"/>
    <cellStyle name="SAPBEXaggItemX 4 2" xfId="12317" xr:uid="{00000000-0005-0000-0000-0000CD2F0000}"/>
    <cellStyle name="SAPBEXaggItemX 5" xfId="12318" xr:uid="{00000000-0005-0000-0000-0000CE2F0000}"/>
    <cellStyle name="SAPBEXaggItemX 5 2" xfId="12319" xr:uid="{00000000-0005-0000-0000-0000CF2F0000}"/>
    <cellStyle name="SAPBEXaggItemX 6" xfId="12320" xr:uid="{00000000-0005-0000-0000-0000D02F0000}"/>
    <cellStyle name="SAPBEXaggItemX 6 2" xfId="12321" xr:uid="{00000000-0005-0000-0000-0000D12F0000}"/>
    <cellStyle name="SAPBEXaggItemX 7" xfId="12322" xr:uid="{00000000-0005-0000-0000-0000D22F0000}"/>
    <cellStyle name="SAPBEXaggItemX 7 2" xfId="12323" xr:uid="{00000000-0005-0000-0000-0000D32F0000}"/>
    <cellStyle name="SAPBEXaggItemX 8" xfId="12324" xr:uid="{00000000-0005-0000-0000-0000D42F0000}"/>
    <cellStyle name="SAPBEXaggItemX 8 2" xfId="12325" xr:uid="{00000000-0005-0000-0000-0000D52F0000}"/>
    <cellStyle name="SAPBEXaggItemX 9" xfId="12326" xr:uid="{00000000-0005-0000-0000-0000D62F0000}"/>
    <cellStyle name="SAPBEXaggItemX 9 2" xfId="12327" xr:uid="{00000000-0005-0000-0000-0000D72F0000}"/>
    <cellStyle name="SAPBEXchaText" xfId="12328" xr:uid="{00000000-0005-0000-0000-0000D82F0000}"/>
    <cellStyle name="SAPBEXchaText 2" xfId="12329" xr:uid="{00000000-0005-0000-0000-0000D92F0000}"/>
    <cellStyle name="SAPBEXexcBad7" xfId="12330" xr:uid="{00000000-0005-0000-0000-0000DA2F0000}"/>
    <cellStyle name="SAPBEXexcBad7 10" xfId="12331" xr:uid="{00000000-0005-0000-0000-0000DB2F0000}"/>
    <cellStyle name="SAPBEXexcBad7 10 2" xfId="12332" xr:uid="{00000000-0005-0000-0000-0000DC2F0000}"/>
    <cellStyle name="SAPBEXexcBad7 11" xfId="12333" xr:uid="{00000000-0005-0000-0000-0000DD2F0000}"/>
    <cellStyle name="SAPBEXexcBad7 11 2" xfId="12334" xr:uid="{00000000-0005-0000-0000-0000DE2F0000}"/>
    <cellStyle name="SAPBEXexcBad7 12" xfId="12335" xr:uid="{00000000-0005-0000-0000-0000DF2F0000}"/>
    <cellStyle name="SAPBEXexcBad7 2" xfId="12336" xr:uid="{00000000-0005-0000-0000-0000E02F0000}"/>
    <cellStyle name="SAPBEXexcBad7 2 10" xfId="12337" xr:uid="{00000000-0005-0000-0000-0000E12F0000}"/>
    <cellStyle name="SAPBEXexcBad7 2 10 2" xfId="12338" xr:uid="{00000000-0005-0000-0000-0000E22F0000}"/>
    <cellStyle name="SAPBEXexcBad7 2 11" xfId="12339" xr:uid="{00000000-0005-0000-0000-0000E32F0000}"/>
    <cellStyle name="SAPBEXexcBad7 2 2" xfId="12340" xr:uid="{00000000-0005-0000-0000-0000E42F0000}"/>
    <cellStyle name="SAPBEXexcBad7 2 2 2" xfId="12341" xr:uid="{00000000-0005-0000-0000-0000E52F0000}"/>
    <cellStyle name="SAPBEXexcBad7 2 3" xfId="12342" xr:uid="{00000000-0005-0000-0000-0000E62F0000}"/>
    <cellStyle name="SAPBEXexcBad7 2 3 2" xfId="12343" xr:uid="{00000000-0005-0000-0000-0000E72F0000}"/>
    <cellStyle name="SAPBEXexcBad7 2 4" xfId="12344" xr:uid="{00000000-0005-0000-0000-0000E82F0000}"/>
    <cellStyle name="SAPBEXexcBad7 2 4 2" xfId="12345" xr:uid="{00000000-0005-0000-0000-0000E92F0000}"/>
    <cellStyle name="SAPBEXexcBad7 2 5" xfId="12346" xr:uid="{00000000-0005-0000-0000-0000EA2F0000}"/>
    <cellStyle name="SAPBEXexcBad7 2 5 2" xfId="12347" xr:uid="{00000000-0005-0000-0000-0000EB2F0000}"/>
    <cellStyle name="SAPBEXexcBad7 2 6" xfId="12348" xr:uid="{00000000-0005-0000-0000-0000EC2F0000}"/>
    <cellStyle name="SAPBEXexcBad7 2 6 2" xfId="12349" xr:uid="{00000000-0005-0000-0000-0000ED2F0000}"/>
    <cellStyle name="SAPBEXexcBad7 2 7" xfId="12350" xr:uid="{00000000-0005-0000-0000-0000EE2F0000}"/>
    <cellStyle name="SAPBEXexcBad7 2 7 2" xfId="12351" xr:uid="{00000000-0005-0000-0000-0000EF2F0000}"/>
    <cellStyle name="SAPBEXexcBad7 2 8" xfId="12352" xr:uid="{00000000-0005-0000-0000-0000F02F0000}"/>
    <cellStyle name="SAPBEXexcBad7 2 8 2" xfId="12353" xr:uid="{00000000-0005-0000-0000-0000F12F0000}"/>
    <cellStyle name="SAPBEXexcBad7 2 9" xfId="12354" xr:uid="{00000000-0005-0000-0000-0000F22F0000}"/>
    <cellStyle name="SAPBEXexcBad7 2 9 2" xfId="12355" xr:uid="{00000000-0005-0000-0000-0000F32F0000}"/>
    <cellStyle name="SAPBEXexcBad7 3" xfId="12356" xr:uid="{00000000-0005-0000-0000-0000F42F0000}"/>
    <cellStyle name="SAPBEXexcBad7 3 2" xfId="12357" xr:uid="{00000000-0005-0000-0000-0000F52F0000}"/>
    <cellStyle name="SAPBEXexcBad7 4" xfId="12358" xr:uid="{00000000-0005-0000-0000-0000F62F0000}"/>
    <cellStyle name="SAPBEXexcBad7 4 2" xfId="12359" xr:uid="{00000000-0005-0000-0000-0000F72F0000}"/>
    <cellStyle name="SAPBEXexcBad7 5" xfId="12360" xr:uid="{00000000-0005-0000-0000-0000F82F0000}"/>
    <cellStyle name="SAPBEXexcBad7 5 2" xfId="12361" xr:uid="{00000000-0005-0000-0000-0000F92F0000}"/>
    <cellStyle name="SAPBEXexcBad7 6" xfId="12362" xr:uid="{00000000-0005-0000-0000-0000FA2F0000}"/>
    <cellStyle name="SAPBEXexcBad7 6 2" xfId="12363" xr:uid="{00000000-0005-0000-0000-0000FB2F0000}"/>
    <cellStyle name="SAPBEXexcBad7 7" xfId="12364" xr:uid="{00000000-0005-0000-0000-0000FC2F0000}"/>
    <cellStyle name="SAPBEXexcBad7 7 2" xfId="12365" xr:uid="{00000000-0005-0000-0000-0000FD2F0000}"/>
    <cellStyle name="SAPBEXexcBad7 8" xfId="12366" xr:uid="{00000000-0005-0000-0000-0000FE2F0000}"/>
    <cellStyle name="SAPBEXexcBad7 8 2" xfId="12367" xr:uid="{00000000-0005-0000-0000-0000FF2F0000}"/>
    <cellStyle name="SAPBEXexcBad7 9" xfId="12368" xr:uid="{00000000-0005-0000-0000-000000300000}"/>
    <cellStyle name="SAPBEXexcBad7 9 2" xfId="12369" xr:uid="{00000000-0005-0000-0000-000001300000}"/>
    <cellStyle name="SAPBEXexcBad8" xfId="12370" xr:uid="{00000000-0005-0000-0000-000002300000}"/>
    <cellStyle name="SAPBEXexcBad8 10" xfId="12371" xr:uid="{00000000-0005-0000-0000-000003300000}"/>
    <cellStyle name="SAPBEXexcBad8 10 2" xfId="12372" xr:uid="{00000000-0005-0000-0000-000004300000}"/>
    <cellStyle name="SAPBEXexcBad8 11" xfId="12373" xr:uid="{00000000-0005-0000-0000-000005300000}"/>
    <cellStyle name="SAPBEXexcBad8 2" xfId="12374" xr:uid="{00000000-0005-0000-0000-000006300000}"/>
    <cellStyle name="SAPBEXexcBad8 2 2" xfId="12375" xr:uid="{00000000-0005-0000-0000-000007300000}"/>
    <cellStyle name="SAPBEXexcBad8 3" xfId="12376" xr:uid="{00000000-0005-0000-0000-000008300000}"/>
    <cellStyle name="SAPBEXexcBad8 3 2" xfId="12377" xr:uid="{00000000-0005-0000-0000-000009300000}"/>
    <cellStyle name="SAPBEXexcBad8 4" xfId="12378" xr:uid="{00000000-0005-0000-0000-00000A300000}"/>
    <cellStyle name="SAPBEXexcBad8 4 2" xfId="12379" xr:uid="{00000000-0005-0000-0000-00000B300000}"/>
    <cellStyle name="SAPBEXexcBad8 5" xfId="12380" xr:uid="{00000000-0005-0000-0000-00000C300000}"/>
    <cellStyle name="SAPBEXexcBad8 5 2" xfId="12381" xr:uid="{00000000-0005-0000-0000-00000D300000}"/>
    <cellStyle name="SAPBEXexcBad8 6" xfId="12382" xr:uid="{00000000-0005-0000-0000-00000E300000}"/>
    <cellStyle name="SAPBEXexcBad8 6 2" xfId="12383" xr:uid="{00000000-0005-0000-0000-00000F300000}"/>
    <cellStyle name="SAPBEXexcBad8 7" xfId="12384" xr:uid="{00000000-0005-0000-0000-000010300000}"/>
    <cellStyle name="SAPBEXexcBad8 7 2" xfId="12385" xr:uid="{00000000-0005-0000-0000-000011300000}"/>
    <cellStyle name="SAPBEXexcBad8 8" xfId="12386" xr:uid="{00000000-0005-0000-0000-000012300000}"/>
    <cellStyle name="SAPBEXexcBad8 8 2" xfId="12387" xr:uid="{00000000-0005-0000-0000-000013300000}"/>
    <cellStyle name="SAPBEXexcBad8 9" xfId="12388" xr:uid="{00000000-0005-0000-0000-000014300000}"/>
    <cellStyle name="SAPBEXexcBad8 9 2" xfId="12389" xr:uid="{00000000-0005-0000-0000-000015300000}"/>
    <cellStyle name="SAPBEXexcBad9" xfId="12390" xr:uid="{00000000-0005-0000-0000-000016300000}"/>
    <cellStyle name="SAPBEXexcBad9 10" xfId="12391" xr:uid="{00000000-0005-0000-0000-000017300000}"/>
    <cellStyle name="SAPBEXexcBad9 10 2" xfId="12392" xr:uid="{00000000-0005-0000-0000-000018300000}"/>
    <cellStyle name="SAPBEXexcBad9 11" xfId="12393" xr:uid="{00000000-0005-0000-0000-000019300000}"/>
    <cellStyle name="SAPBEXexcBad9 2" xfId="12394" xr:uid="{00000000-0005-0000-0000-00001A300000}"/>
    <cellStyle name="SAPBEXexcBad9 2 2" xfId="12395" xr:uid="{00000000-0005-0000-0000-00001B300000}"/>
    <cellStyle name="SAPBEXexcBad9 3" xfId="12396" xr:uid="{00000000-0005-0000-0000-00001C300000}"/>
    <cellStyle name="SAPBEXexcBad9 3 2" xfId="12397" xr:uid="{00000000-0005-0000-0000-00001D300000}"/>
    <cellStyle name="SAPBEXexcBad9 4" xfId="12398" xr:uid="{00000000-0005-0000-0000-00001E300000}"/>
    <cellStyle name="SAPBEXexcBad9 4 2" xfId="12399" xr:uid="{00000000-0005-0000-0000-00001F300000}"/>
    <cellStyle name="SAPBEXexcBad9 5" xfId="12400" xr:uid="{00000000-0005-0000-0000-000020300000}"/>
    <cellStyle name="SAPBEXexcBad9 5 2" xfId="12401" xr:uid="{00000000-0005-0000-0000-000021300000}"/>
    <cellStyle name="SAPBEXexcBad9 6" xfId="12402" xr:uid="{00000000-0005-0000-0000-000022300000}"/>
    <cellStyle name="SAPBEXexcBad9 6 2" xfId="12403" xr:uid="{00000000-0005-0000-0000-000023300000}"/>
    <cellStyle name="SAPBEXexcBad9 7" xfId="12404" xr:uid="{00000000-0005-0000-0000-000024300000}"/>
    <cellStyle name="SAPBEXexcBad9 7 2" xfId="12405" xr:uid="{00000000-0005-0000-0000-000025300000}"/>
    <cellStyle name="SAPBEXexcBad9 8" xfId="12406" xr:uid="{00000000-0005-0000-0000-000026300000}"/>
    <cellStyle name="SAPBEXexcBad9 8 2" xfId="12407" xr:uid="{00000000-0005-0000-0000-000027300000}"/>
    <cellStyle name="SAPBEXexcBad9 9" xfId="12408" xr:uid="{00000000-0005-0000-0000-000028300000}"/>
    <cellStyle name="SAPBEXexcBad9 9 2" xfId="12409" xr:uid="{00000000-0005-0000-0000-000029300000}"/>
    <cellStyle name="SAPBEXexcCritical4" xfId="12410" xr:uid="{00000000-0005-0000-0000-00002A300000}"/>
    <cellStyle name="SAPBEXexcCritical4 10" xfId="12411" xr:uid="{00000000-0005-0000-0000-00002B300000}"/>
    <cellStyle name="SAPBEXexcCritical4 10 2" xfId="12412" xr:uid="{00000000-0005-0000-0000-00002C300000}"/>
    <cellStyle name="SAPBEXexcCritical4 11" xfId="12413" xr:uid="{00000000-0005-0000-0000-00002D300000}"/>
    <cellStyle name="SAPBEXexcCritical4 11 2" xfId="12414" xr:uid="{00000000-0005-0000-0000-00002E300000}"/>
    <cellStyle name="SAPBEXexcCritical4 12" xfId="12415" xr:uid="{00000000-0005-0000-0000-00002F300000}"/>
    <cellStyle name="SAPBEXexcCritical4 2" xfId="12416" xr:uid="{00000000-0005-0000-0000-000030300000}"/>
    <cellStyle name="SAPBEXexcCritical4 2 10" xfId="12417" xr:uid="{00000000-0005-0000-0000-000031300000}"/>
    <cellStyle name="SAPBEXexcCritical4 2 10 2" xfId="12418" xr:uid="{00000000-0005-0000-0000-000032300000}"/>
    <cellStyle name="SAPBEXexcCritical4 2 11" xfId="12419" xr:uid="{00000000-0005-0000-0000-000033300000}"/>
    <cellStyle name="SAPBEXexcCritical4 2 2" xfId="12420" xr:uid="{00000000-0005-0000-0000-000034300000}"/>
    <cellStyle name="SAPBEXexcCritical4 2 2 2" xfId="12421" xr:uid="{00000000-0005-0000-0000-000035300000}"/>
    <cellStyle name="SAPBEXexcCritical4 2 3" xfId="12422" xr:uid="{00000000-0005-0000-0000-000036300000}"/>
    <cellStyle name="SAPBEXexcCritical4 2 3 2" xfId="12423" xr:uid="{00000000-0005-0000-0000-000037300000}"/>
    <cellStyle name="SAPBEXexcCritical4 2 4" xfId="12424" xr:uid="{00000000-0005-0000-0000-000038300000}"/>
    <cellStyle name="SAPBEXexcCritical4 2 4 2" xfId="12425" xr:uid="{00000000-0005-0000-0000-000039300000}"/>
    <cellStyle name="SAPBEXexcCritical4 2 5" xfId="12426" xr:uid="{00000000-0005-0000-0000-00003A300000}"/>
    <cellStyle name="SAPBEXexcCritical4 2 5 2" xfId="12427" xr:uid="{00000000-0005-0000-0000-00003B300000}"/>
    <cellStyle name="SAPBEXexcCritical4 2 6" xfId="12428" xr:uid="{00000000-0005-0000-0000-00003C300000}"/>
    <cellStyle name="SAPBEXexcCritical4 2 6 2" xfId="12429" xr:uid="{00000000-0005-0000-0000-00003D300000}"/>
    <cellStyle name="SAPBEXexcCritical4 2 7" xfId="12430" xr:uid="{00000000-0005-0000-0000-00003E300000}"/>
    <cellStyle name="SAPBEXexcCritical4 2 7 2" xfId="12431" xr:uid="{00000000-0005-0000-0000-00003F300000}"/>
    <cellStyle name="SAPBEXexcCritical4 2 8" xfId="12432" xr:uid="{00000000-0005-0000-0000-000040300000}"/>
    <cellStyle name="SAPBEXexcCritical4 2 8 2" xfId="12433" xr:uid="{00000000-0005-0000-0000-000041300000}"/>
    <cellStyle name="SAPBEXexcCritical4 2 9" xfId="12434" xr:uid="{00000000-0005-0000-0000-000042300000}"/>
    <cellStyle name="SAPBEXexcCritical4 2 9 2" xfId="12435" xr:uid="{00000000-0005-0000-0000-000043300000}"/>
    <cellStyle name="SAPBEXexcCritical4 3" xfId="12436" xr:uid="{00000000-0005-0000-0000-000044300000}"/>
    <cellStyle name="SAPBEXexcCritical4 3 2" xfId="12437" xr:uid="{00000000-0005-0000-0000-000045300000}"/>
    <cellStyle name="SAPBEXexcCritical4 4" xfId="12438" xr:uid="{00000000-0005-0000-0000-000046300000}"/>
    <cellStyle name="SAPBEXexcCritical4 4 2" xfId="12439" xr:uid="{00000000-0005-0000-0000-000047300000}"/>
    <cellStyle name="SAPBEXexcCritical4 5" xfId="12440" xr:uid="{00000000-0005-0000-0000-000048300000}"/>
    <cellStyle name="SAPBEXexcCritical4 5 2" xfId="12441" xr:uid="{00000000-0005-0000-0000-000049300000}"/>
    <cellStyle name="SAPBEXexcCritical4 6" xfId="12442" xr:uid="{00000000-0005-0000-0000-00004A300000}"/>
    <cellStyle name="SAPBEXexcCritical4 6 2" xfId="12443" xr:uid="{00000000-0005-0000-0000-00004B300000}"/>
    <cellStyle name="SAPBEXexcCritical4 7" xfId="12444" xr:uid="{00000000-0005-0000-0000-00004C300000}"/>
    <cellStyle name="SAPBEXexcCritical4 7 2" xfId="12445" xr:uid="{00000000-0005-0000-0000-00004D300000}"/>
    <cellStyle name="SAPBEXexcCritical4 8" xfId="12446" xr:uid="{00000000-0005-0000-0000-00004E300000}"/>
    <cellStyle name="SAPBEXexcCritical4 8 2" xfId="12447" xr:uid="{00000000-0005-0000-0000-00004F300000}"/>
    <cellStyle name="SAPBEXexcCritical4 9" xfId="12448" xr:uid="{00000000-0005-0000-0000-000050300000}"/>
    <cellStyle name="SAPBEXexcCritical4 9 2" xfId="12449" xr:uid="{00000000-0005-0000-0000-000051300000}"/>
    <cellStyle name="SAPBEXexcCritical5" xfId="12450" xr:uid="{00000000-0005-0000-0000-000052300000}"/>
    <cellStyle name="SAPBEXexcCritical5 10" xfId="12451" xr:uid="{00000000-0005-0000-0000-000053300000}"/>
    <cellStyle name="SAPBEXexcCritical5 10 2" xfId="12452" xr:uid="{00000000-0005-0000-0000-000054300000}"/>
    <cellStyle name="SAPBEXexcCritical5 11" xfId="12453" xr:uid="{00000000-0005-0000-0000-000055300000}"/>
    <cellStyle name="SAPBEXexcCritical5 11 2" xfId="12454" xr:uid="{00000000-0005-0000-0000-000056300000}"/>
    <cellStyle name="SAPBEXexcCritical5 12" xfId="12455" xr:uid="{00000000-0005-0000-0000-000057300000}"/>
    <cellStyle name="SAPBEXexcCritical5 2" xfId="12456" xr:uid="{00000000-0005-0000-0000-000058300000}"/>
    <cellStyle name="SAPBEXexcCritical5 2 10" xfId="12457" xr:uid="{00000000-0005-0000-0000-000059300000}"/>
    <cellStyle name="SAPBEXexcCritical5 2 10 2" xfId="12458" xr:uid="{00000000-0005-0000-0000-00005A300000}"/>
    <cellStyle name="SAPBEXexcCritical5 2 11" xfId="12459" xr:uid="{00000000-0005-0000-0000-00005B300000}"/>
    <cellStyle name="SAPBEXexcCritical5 2 2" xfId="12460" xr:uid="{00000000-0005-0000-0000-00005C300000}"/>
    <cellStyle name="SAPBEXexcCritical5 2 2 2" xfId="12461" xr:uid="{00000000-0005-0000-0000-00005D300000}"/>
    <cellStyle name="SAPBEXexcCritical5 2 3" xfId="12462" xr:uid="{00000000-0005-0000-0000-00005E300000}"/>
    <cellStyle name="SAPBEXexcCritical5 2 3 2" xfId="12463" xr:uid="{00000000-0005-0000-0000-00005F300000}"/>
    <cellStyle name="SAPBEXexcCritical5 2 4" xfId="12464" xr:uid="{00000000-0005-0000-0000-000060300000}"/>
    <cellStyle name="SAPBEXexcCritical5 2 4 2" xfId="12465" xr:uid="{00000000-0005-0000-0000-000061300000}"/>
    <cellStyle name="SAPBEXexcCritical5 2 5" xfId="12466" xr:uid="{00000000-0005-0000-0000-000062300000}"/>
    <cellStyle name="SAPBEXexcCritical5 2 5 2" xfId="12467" xr:uid="{00000000-0005-0000-0000-000063300000}"/>
    <cellStyle name="SAPBEXexcCritical5 2 6" xfId="12468" xr:uid="{00000000-0005-0000-0000-000064300000}"/>
    <cellStyle name="SAPBEXexcCritical5 2 6 2" xfId="12469" xr:uid="{00000000-0005-0000-0000-000065300000}"/>
    <cellStyle name="SAPBEXexcCritical5 2 7" xfId="12470" xr:uid="{00000000-0005-0000-0000-000066300000}"/>
    <cellStyle name="SAPBEXexcCritical5 2 7 2" xfId="12471" xr:uid="{00000000-0005-0000-0000-000067300000}"/>
    <cellStyle name="SAPBEXexcCritical5 2 8" xfId="12472" xr:uid="{00000000-0005-0000-0000-000068300000}"/>
    <cellStyle name="SAPBEXexcCritical5 2 8 2" xfId="12473" xr:uid="{00000000-0005-0000-0000-000069300000}"/>
    <cellStyle name="SAPBEXexcCritical5 2 9" xfId="12474" xr:uid="{00000000-0005-0000-0000-00006A300000}"/>
    <cellStyle name="SAPBEXexcCritical5 2 9 2" xfId="12475" xr:uid="{00000000-0005-0000-0000-00006B300000}"/>
    <cellStyle name="SAPBEXexcCritical5 3" xfId="12476" xr:uid="{00000000-0005-0000-0000-00006C300000}"/>
    <cellStyle name="SAPBEXexcCritical5 3 2" xfId="12477" xr:uid="{00000000-0005-0000-0000-00006D300000}"/>
    <cellStyle name="SAPBEXexcCritical5 4" xfId="12478" xr:uid="{00000000-0005-0000-0000-00006E300000}"/>
    <cellStyle name="SAPBEXexcCritical5 4 2" xfId="12479" xr:uid="{00000000-0005-0000-0000-00006F300000}"/>
    <cellStyle name="SAPBEXexcCritical5 5" xfId="12480" xr:uid="{00000000-0005-0000-0000-000070300000}"/>
    <cellStyle name="SAPBEXexcCritical5 5 2" xfId="12481" xr:uid="{00000000-0005-0000-0000-000071300000}"/>
    <cellStyle name="SAPBEXexcCritical5 6" xfId="12482" xr:uid="{00000000-0005-0000-0000-000072300000}"/>
    <cellStyle name="SAPBEXexcCritical5 6 2" xfId="12483" xr:uid="{00000000-0005-0000-0000-000073300000}"/>
    <cellStyle name="SAPBEXexcCritical5 7" xfId="12484" xr:uid="{00000000-0005-0000-0000-000074300000}"/>
    <cellStyle name="SAPBEXexcCritical5 7 2" xfId="12485" xr:uid="{00000000-0005-0000-0000-000075300000}"/>
    <cellStyle name="SAPBEXexcCritical5 8" xfId="12486" xr:uid="{00000000-0005-0000-0000-000076300000}"/>
    <cellStyle name="SAPBEXexcCritical5 8 2" xfId="12487" xr:uid="{00000000-0005-0000-0000-000077300000}"/>
    <cellStyle name="SAPBEXexcCritical5 9" xfId="12488" xr:uid="{00000000-0005-0000-0000-000078300000}"/>
    <cellStyle name="SAPBEXexcCritical5 9 2" xfId="12489" xr:uid="{00000000-0005-0000-0000-000079300000}"/>
    <cellStyle name="SAPBEXexcCritical6" xfId="12490" xr:uid="{00000000-0005-0000-0000-00007A300000}"/>
    <cellStyle name="SAPBEXexcCritical6 10" xfId="12491" xr:uid="{00000000-0005-0000-0000-00007B300000}"/>
    <cellStyle name="SAPBEXexcCritical6 10 2" xfId="12492" xr:uid="{00000000-0005-0000-0000-00007C300000}"/>
    <cellStyle name="SAPBEXexcCritical6 11" xfId="12493" xr:uid="{00000000-0005-0000-0000-00007D300000}"/>
    <cellStyle name="SAPBEXexcCritical6 11 2" xfId="12494" xr:uid="{00000000-0005-0000-0000-00007E300000}"/>
    <cellStyle name="SAPBEXexcCritical6 12" xfId="12495" xr:uid="{00000000-0005-0000-0000-00007F300000}"/>
    <cellStyle name="SAPBEXexcCritical6 2" xfId="12496" xr:uid="{00000000-0005-0000-0000-000080300000}"/>
    <cellStyle name="SAPBEXexcCritical6 2 10" xfId="12497" xr:uid="{00000000-0005-0000-0000-000081300000}"/>
    <cellStyle name="SAPBEXexcCritical6 2 10 2" xfId="12498" xr:uid="{00000000-0005-0000-0000-000082300000}"/>
    <cellStyle name="SAPBEXexcCritical6 2 11" xfId="12499" xr:uid="{00000000-0005-0000-0000-000083300000}"/>
    <cellStyle name="SAPBEXexcCritical6 2 2" xfId="12500" xr:uid="{00000000-0005-0000-0000-000084300000}"/>
    <cellStyle name="SAPBEXexcCritical6 2 2 2" xfId="12501" xr:uid="{00000000-0005-0000-0000-000085300000}"/>
    <cellStyle name="SAPBEXexcCritical6 2 3" xfId="12502" xr:uid="{00000000-0005-0000-0000-000086300000}"/>
    <cellStyle name="SAPBEXexcCritical6 2 3 2" xfId="12503" xr:uid="{00000000-0005-0000-0000-000087300000}"/>
    <cellStyle name="SAPBEXexcCritical6 2 4" xfId="12504" xr:uid="{00000000-0005-0000-0000-000088300000}"/>
    <cellStyle name="SAPBEXexcCritical6 2 4 2" xfId="12505" xr:uid="{00000000-0005-0000-0000-000089300000}"/>
    <cellStyle name="SAPBEXexcCritical6 2 5" xfId="12506" xr:uid="{00000000-0005-0000-0000-00008A300000}"/>
    <cellStyle name="SAPBEXexcCritical6 2 5 2" xfId="12507" xr:uid="{00000000-0005-0000-0000-00008B300000}"/>
    <cellStyle name="SAPBEXexcCritical6 2 6" xfId="12508" xr:uid="{00000000-0005-0000-0000-00008C300000}"/>
    <cellStyle name="SAPBEXexcCritical6 2 6 2" xfId="12509" xr:uid="{00000000-0005-0000-0000-00008D300000}"/>
    <cellStyle name="SAPBEXexcCritical6 2 7" xfId="12510" xr:uid="{00000000-0005-0000-0000-00008E300000}"/>
    <cellStyle name="SAPBEXexcCritical6 2 7 2" xfId="12511" xr:uid="{00000000-0005-0000-0000-00008F300000}"/>
    <cellStyle name="SAPBEXexcCritical6 2 8" xfId="12512" xr:uid="{00000000-0005-0000-0000-000090300000}"/>
    <cellStyle name="SAPBEXexcCritical6 2 8 2" xfId="12513" xr:uid="{00000000-0005-0000-0000-000091300000}"/>
    <cellStyle name="SAPBEXexcCritical6 2 9" xfId="12514" xr:uid="{00000000-0005-0000-0000-000092300000}"/>
    <cellStyle name="SAPBEXexcCritical6 2 9 2" xfId="12515" xr:uid="{00000000-0005-0000-0000-000093300000}"/>
    <cellStyle name="SAPBEXexcCritical6 3" xfId="12516" xr:uid="{00000000-0005-0000-0000-000094300000}"/>
    <cellStyle name="SAPBEXexcCritical6 3 2" xfId="12517" xr:uid="{00000000-0005-0000-0000-000095300000}"/>
    <cellStyle name="SAPBEXexcCritical6 4" xfId="12518" xr:uid="{00000000-0005-0000-0000-000096300000}"/>
    <cellStyle name="SAPBEXexcCritical6 4 2" xfId="12519" xr:uid="{00000000-0005-0000-0000-000097300000}"/>
    <cellStyle name="SAPBEXexcCritical6 5" xfId="12520" xr:uid="{00000000-0005-0000-0000-000098300000}"/>
    <cellStyle name="SAPBEXexcCritical6 5 2" xfId="12521" xr:uid="{00000000-0005-0000-0000-000099300000}"/>
    <cellStyle name="SAPBEXexcCritical6 6" xfId="12522" xr:uid="{00000000-0005-0000-0000-00009A300000}"/>
    <cellStyle name="SAPBEXexcCritical6 6 2" xfId="12523" xr:uid="{00000000-0005-0000-0000-00009B300000}"/>
    <cellStyle name="SAPBEXexcCritical6 7" xfId="12524" xr:uid="{00000000-0005-0000-0000-00009C300000}"/>
    <cellStyle name="SAPBEXexcCritical6 7 2" xfId="12525" xr:uid="{00000000-0005-0000-0000-00009D300000}"/>
    <cellStyle name="SAPBEXexcCritical6 8" xfId="12526" xr:uid="{00000000-0005-0000-0000-00009E300000}"/>
    <cellStyle name="SAPBEXexcCritical6 8 2" xfId="12527" xr:uid="{00000000-0005-0000-0000-00009F300000}"/>
    <cellStyle name="SAPBEXexcCritical6 9" xfId="12528" xr:uid="{00000000-0005-0000-0000-0000A0300000}"/>
    <cellStyle name="SAPBEXexcCritical6 9 2" xfId="12529" xr:uid="{00000000-0005-0000-0000-0000A1300000}"/>
    <cellStyle name="SAPBEXexcGood1" xfId="12530" xr:uid="{00000000-0005-0000-0000-0000A2300000}"/>
    <cellStyle name="SAPBEXexcGood1 10" xfId="12531" xr:uid="{00000000-0005-0000-0000-0000A3300000}"/>
    <cellStyle name="SAPBEXexcGood1 10 2" xfId="12532" xr:uid="{00000000-0005-0000-0000-0000A4300000}"/>
    <cellStyle name="SAPBEXexcGood1 11" xfId="12533" xr:uid="{00000000-0005-0000-0000-0000A5300000}"/>
    <cellStyle name="SAPBEXexcGood1 2" xfId="12534" xr:uid="{00000000-0005-0000-0000-0000A6300000}"/>
    <cellStyle name="SAPBEXexcGood1 2 2" xfId="12535" xr:uid="{00000000-0005-0000-0000-0000A7300000}"/>
    <cellStyle name="SAPBEXexcGood1 3" xfId="12536" xr:uid="{00000000-0005-0000-0000-0000A8300000}"/>
    <cellStyle name="SAPBEXexcGood1 3 2" xfId="12537" xr:uid="{00000000-0005-0000-0000-0000A9300000}"/>
    <cellStyle name="SAPBEXexcGood1 4" xfId="12538" xr:uid="{00000000-0005-0000-0000-0000AA300000}"/>
    <cellStyle name="SAPBEXexcGood1 4 2" xfId="12539" xr:uid="{00000000-0005-0000-0000-0000AB300000}"/>
    <cellStyle name="SAPBEXexcGood1 5" xfId="12540" xr:uid="{00000000-0005-0000-0000-0000AC300000}"/>
    <cellStyle name="SAPBEXexcGood1 5 2" xfId="12541" xr:uid="{00000000-0005-0000-0000-0000AD300000}"/>
    <cellStyle name="SAPBEXexcGood1 6" xfId="12542" xr:uid="{00000000-0005-0000-0000-0000AE300000}"/>
    <cellStyle name="SAPBEXexcGood1 6 2" xfId="12543" xr:uid="{00000000-0005-0000-0000-0000AF300000}"/>
    <cellStyle name="SAPBEXexcGood1 7" xfId="12544" xr:uid="{00000000-0005-0000-0000-0000B0300000}"/>
    <cellStyle name="SAPBEXexcGood1 7 2" xfId="12545" xr:uid="{00000000-0005-0000-0000-0000B1300000}"/>
    <cellStyle name="SAPBEXexcGood1 8" xfId="12546" xr:uid="{00000000-0005-0000-0000-0000B2300000}"/>
    <cellStyle name="SAPBEXexcGood1 8 2" xfId="12547" xr:uid="{00000000-0005-0000-0000-0000B3300000}"/>
    <cellStyle name="SAPBEXexcGood1 9" xfId="12548" xr:uid="{00000000-0005-0000-0000-0000B4300000}"/>
    <cellStyle name="SAPBEXexcGood1 9 2" xfId="12549" xr:uid="{00000000-0005-0000-0000-0000B5300000}"/>
    <cellStyle name="SAPBEXexcGood2" xfId="12550" xr:uid="{00000000-0005-0000-0000-0000B6300000}"/>
    <cellStyle name="SAPBEXexcGood2 10" xfId="12551" xr:uid="{00000000-0005-0000-0000-0000B7300000}"/>
    <cellStyle name="SAPBEXexcGood2 10 2" xfId="12552" xr:uid="{00000000-0005-0000-0000-0000B8300000}"/>
    <cellStyle name="SAPBEXexcGood2 11" xfId="12553" xr:uid="{00000000-0005-0000-0000-0000B9300000}"/>
    <cellStyle name="SAPBEXexcGood2 2" xfId="12554" xr:uid="{00000000-0005-0000-0000-0000BA300000}"/>
    <cellStyle name="SAPBEXexcGood2 2 2" xfId="12555" xr:uid="{00000000-0005-0000-0000-0000BB300000}"/>
    <cellStyle name="SAPBEXexcGood2 3" xfId="12556" xr:uid="{00000000-0005-0000-0000-0000BC300000}"/>
    <cellStyle name="SAPBEXexcGood2 3 2" xfId="12557" xr:uid="{00000000-0005-0000-0000-0000BD300000}"/>
    <cellStyle name="SAPBEXexcGood2 4" xfId="12558" xr:uid="{00000000-0005-0000-0000-0000BE300000}"/>
    <cellStyle name="SAPBEXexcGood2 4 2" xfId="12559" xr:uid="{00000000-0005-0000-0000-0000BF300000}"/>
    <cellStyle name="SAPBEXexcGood2 5" xfId="12560" xr:uid="{00000000-0005-0000-0000-0000C0300000}"/>
    <cellStyle name="SAPBEXexcGood2 5 2" xfId="12561" xr:uid="{00000000-0005-0000-0000-0000C1300000}"/>
    <cellStyle name="SAPBEXexcGood2 6" xfId="12562" xr:uid="{00000000-0005-0000-0000-0000C2300000}"/>
    <cellStyle name="SAPBEXexcGood2 6 2" xfId="12563" xr:uid="{00000000-0005-0000-0000-0000C3300000}"/>
    <cellStyle name="SAPBEXexcGood2 7" xfId="12564" xr:uid="{00000000-0005-0000-0000-0000C4300000}"/>
    <cellStyle name="SAPBEXexcGood2 7 2" xfId="12565" xr:uid="{00000000-0005-0000-0000-0000C5300000}"/>
    <cellStyle name="SAPBEXexcGood2 8" xfId="12566" xr:uid="{00000000-0005-0000-0000-0000C6300000}"/>
    <cellStyle name="SAPBEXexcGood2 8 2" xfId="12567" xr:uid="{00000000-0005-0000-0000-0000C7300000}"/>
    <cellStyle name="SAPBEXexcGood2 9" xfId="12568" xr:uid="{00000000-0005-0000-0000-0000C8300000}"/>
    <cellStyle name="SAPBEXexcGood2 9 2" xfId="12569" xr:uid="{00000000-0005-0000-0000-0000C9300000}"/>
    <cellStyle name="SAPBEXexcGood3" xfId="12570" xr:uid="{00000000-0005-0000-0000-0000CA300000}"/>
    <cellStyle name="SAPBEXexcGood3 10" xfId="12571" xr:uid="{00000000-0005-0000-0000-0000CB300000}"/>
    <cellStyle name="SAPBEXexcGood3 10 2" xfId="12572" xr:uid="{00000000-0005-0000-0000-0000CC300000}"/>
    <cellStyle name="SAPBEXexcGood3 11" xfId="12573" xr:uid="{00000000-0005-0000-0000-0000CD300000}"/>
    <cellStyle name="SAPBEXexcGood3 11 2" xfId="12574" xr:uid="{00000000-0005-0000-0000-0000CE300000}"/>
    <cellStyle name="SAPBEXexcGood3 12" xfId="12575" xr:uid="{00000000-0005-0000-0000-0000CF300000}"/>
    <cellStyle name="SAPBEXexcGood3 2" xfId="12576" xr:uid="{00000000-0005-0000-0000-0000D0300000}"/>
    <cellStyle name="SAPBEXexcGood3 2 10" xfId="12577" xr:uid="{00000000-0005-0000-0000-0000D1300000}"/>
    <cellStyle name="SAPBEXexcGood3 2 10 2" xfId="12578" xr:uid="{00000000-0005-0000-0000-0000D2300000}"/>
    <cellStyle name="SAPBEXexcGood3 2 11" xfId="12579" xr:uid="{00000000-0005-0000-0000-0000D3300000}"/>
    <cellStyle name="SAPBEXexcGood3 2 2" xfId="12580" xr:uid="{00000000-0005-0000-0000-0000D4300000}"/>
    <cellStyle name="SAPBEXexcGood3 2 2 2" xfId="12581" xr:uid="{00000000-0005-0000-0000-0000D5300000}"/>
    <cellStyle name="SAPBEXexcGood3 2 3" xfId="12582" xr:uid="{00000000-0005-0000-0000-0000D6300000}"/>
    <cellStyle name="SAPBEXexcGood3 2 3 2" xfId="12583" xr:uid="{00000000-0005-0000-0000-0000D7300000}"/>
    <cellStyle name="SAPBEXexcGood3 2 4" xfId="12584" xr:uid="{00000000-0005-0000-0000-0000D8300000}"/>
    <cellStyle name="SAPBEXexcGood3 2 4 2" xfId="12585" xr:uid="{00000000-0005-0000-0000-0000D9300000}"/>
    <cellStyle name="SAPBEXexcGood3 2 5" xfId="12586" xr:uid="{00000000-0005-0000-0000-0000DA300000}"/>
    <cellStyle name="SAPBEXexcGood3 2 5 2" xfId="12587" xr:uid="{00000000-0005-0000-0000-0000DB300000}"/>
    <cellStyle name="SAPBEXexcGood3 2 6" xfId="12588" xr:uid="{00000000-0005-0000-0000-0000DC300000}"/>
    <cellStyle name="SAPBEXexcGood3 2 6 2" xfId="12589" xr:uid="{00000000-0005-0000-0000-0000DD300000}"/>
    <cellStyle name="SAPBEXexcGood3 2 7" xfId="12590" xr:uid="{00000000-0005-0000-0000-0000DE300000}"/>
    <cellStyle name="SAPBEXexcGood3 2 7 2" xfId="12591" xr:uid="{00000000-0005-0000-0000-0000DF300000}"/>
    <cellStyle name="SAPBEXexcGood3 2 8" xfId="12592" xr:uid="{00000000-0005-0000-0000-0000E0300000}"/>
    <cellStyle name="SAPBEXexcGood3 2 8 2" xfId="12593" xr:uid="{00000000-0005-0000-0000-0000E1300000}"/>
    <cellStyle name="SAPBEXexcGood3 2 9" xfId="12594" xr:uid="{00000000-0005-0000-0000-0000E2300000}"/>
    <cellStyle name="SAPBEXexcGood3 2 9 2" xfId="12595" xr:uid="{00000000-0005-0000-0000-0000E3300000}"/>
    <cellStyle name="SAPBEXexcGood3 3" xfId="12596" xr:uid="{00000000-0005-0000-0000-0000E4300000}"/>
    <cellStyle name="SAPBEXexcGood3 3 2" xfId="12597" xr:uid="{00000000-0005-0000-0000-0000E5300000}"/>
    <cellStyle name="SAPBEXexcGood3 4" xfId="12598" xr:uid="{00000000-0005-0000-0000-0000E6300000}"/>
    <cellStyle name="SAPBEXexcGood3 4 2" xfId="12599" xr:uid="{00000000-0005-0000-0000-0000E7300000}"/>
    <cellStyle name="SAPBEXexcGood3 5" xfId="12600" xr:uid="{00000000-0005-0000-0000-0000E8300000}"/>
    <cellStyle name="SAPBEXexcGood3 5 2" xfId="12601" xr:uid="{00000000-0005-0000-0000-0000E9300000}"/>
    <cellStyle name="SAPBEXexcGood3 6" xfId="12602" xr:uid="{00000000-0005-0000-0000-0000EA300000}"/>
    <cellStyle name="SAPBEXexcGood3 6 2" xfId="12603" xr:uid="{00000000-0005-0000-0000-0000EB300000}"/>
    <cellStyle name="SAPBEXexcGood3 7" xfId="12604" xr:uid="{00000000-0005-0000-0000-0000EC300000}"/>
    <cellStyle name="SAPBEXexcGood3 7 2" xfId="12605" xr:uid="{00000000-0005-0000-0000-0000ED300000}"/>
    <cellStyle name="SAPBEXexcGood3 8" xfId="12606" xr:uid="{00000000-0005-0000-0000-0000EE300000}"/>
    <cellStyle name="SAPBEXexcGood3 8 2" xfId="12607" xr:uid="{00000000-0005-0000-0000-0000EF300000}"/>
    <cellStyle name="SAPBEXexcGood3 9" xfId="12608" xr:uid="{00000000-0005-0000-0000-0000F0300000}"/>
    <cellStyle name="SAPBEXexcGood3 9 2" xfId="12609" xr:uid="{00000000-0005-0000-0000-0000F1300000}"/>
    <cellStyle name="SAPBEXfilterDrill" xfId="12610" xr:uid="{00000000-0005-0000-0000-0000F2300000}"/>
    <cellStyle name="SAPBEXfilterDrill 2" xfId="12611" xr:uid="{00000000-0005-0000-0000-0000F3300000}"/>
    <cellStyle name="SAPBEXfilterItem" xfId="12612" xr:uid="{00000000-0005-0000-0000-0000F4300000}"/>
    <cellStyle name="SAPBEXfilterItem 2" xfId="12613" xr:uid="{00000000-0005-0000-0000-0000F5300000}"/>
    <cellStyle name="SAPBEXfilterText" xfId="12614" xr:uid="{00000000-0005-0000-0000-0000F6300000}"/>
    <cellStyle name="SAPBEXfilterText 2" xfId="12615" xr:uid="{00000000-0005-0000-0000-0000F7300000}"/>
    <cellStyle name="SAPBEXformats" xfId="12616" xr:uid="{00000000-0005-0000-0000-0000F8300000}"/>
    <cellStyle name="SAPBEXformats 10" xfId="12617" xr:uid="{00000000-0005-0000-0000-0000F9300000}"/>
    <cellStyle name="SAPBEXformats 10 2" xfId="12618" xr:uid="{00000000-0005-0000-0000-0000FA300000}"/>
    <cellStyle name="SAPBEXformats 11" xfId="12619" xr:uid="{00000000-0005-0000-0000-0000FB300000}"/>
    <cellStyle name="SAPBEXformats 11 2" xfId="12620" xr:uid="{00000000-0005-0000-0000-0000FC300000}"/>
    <cellStyle name="SAPBEXformats 12" xfId="12621" xr:uid="{00000000-0005-0000-0000-0000FD300000}"/>
    <cellStyle name="SAPBEXformats 2" xfId="12622" xr:uid="{00000000-0005-0000-0000-0000FE300000}"/>
    <cellStyle name="SAPBEXformats 2 10" xfId="12623" xr:uid="{00000000-0005-0000-0000-0000FF300000}"/>
    <cellStyle name="SAPBEXformats 2 10 2" xfId="12624" xr:uid="{00000000-0005-0000-0000-000000310000}"/>
    <cellStyle name="SAPBEXformats 2 11" xfId="12625" xr:uid="{00000000-0005-0000-0000-000001310000}"/>
    <cellStyle name="SAPBEXformats 2 2" xfId="12626" xr:uid="{00000000-0005-0000-0000-000002310000}"/>
    <cellStyle name="SAPBEXformats 2 2 2" xfId="12627" xr:uid="{00000000-0005-0000-0000-000003310000}"/>
    <cellStyle name="SAPBEXformats 2 3" xfId="12628" xr:uid="{00000000-0005-0000-0000-000004310000}"/>
    <cellStyle name="SAPBEXformats 2 3 2" xfId="12629" xr:uid="{00000000-0005-0000-0000-000005310000}"/>
    <cellStyle name="SAPBEXformats 2 4" xfId="12630" xr:uid="{00000000-0005-0000-0000-000006310000}"/>
    <cellStyle name="SAPBEXformats 2 4 2" xfId="12631" xr:uid="{00000000-0005-0000-0000-000007310000}"/>
    <cellStyle name="SAPBEXformats 2 5" xfId="12632" xr:uid="{00000000-0005-0000-0000-000008310000}"/>
    <cellStyle name="SAPBEXformats 2 5 2" xfId="12633" xr:uid="{00000000-0005-0000-0000-000009310000}"/>
    <cellStyle name="SAPBEXformats 2 6" xfId="12634" xr:uid="{00000000-0005-0000-0000-00000A310000}"/>
    <cellStyle name="SAPBEXformats 2 6 2" xfId="12635" xr:uid="{00000000-0005-0000-0000-00000B310000}"/>
    <cellStyle name="SAPBEXformats 2 7" xfId="12636" xr:uid="{00000000-0005-0000-0000-00000C310000}"/>
    <cellStyle name="SAPBEXformats 2 7 2" xfId="12637" xr:uid="{00000000-0005-0000-0000-00000D310000}"/>
    <cellStyle name="SAPBEXformats 2 8" xfId="12638" xr:uid="{00000000-0005-0000-0000-00000E310000}"/>
    <cellStyle name="SAPBEXformats 2 8 2" xfId="12639" xr:uid="{00000000-0005-0000-0000-00000F310000}"/>
    <cellStyle name="SAPBEXformats 2 9" xfId="12640" xr:uid="{00000000-0005-0000-0000-000010310000}"/>
    <cellStyle name="SAPBEXformats 2 9 2" xfId="12641" xr:uid="{00000000-0005-0000-0000-000011310000}"/>
    <cellStyle name="SAPBEXformats 3" xfId="12642" xr:uid="{00000000-0005-0000-0000-000012310000}"/>
    <cellStyle name="SAPBEXformats 3 2" xfId="12643" xr:uid="{00000000-0005-0000-0000-000013310000}"/>
    <cellStyle name="SAPBEXformats 4" xfId="12644" xr:uid="{00000000-0005-0000-0000-000014310000}"/>
    <cellStyle name="SAPBEXformats 4 2" xfId="12645" xr:uid="{00000000-0005-0000-0000-000015310000}"/>
    <cellStyle name="SAPBEXformats 5" xfId="12646" xr:uid="{00000000-0005-0000-0000-000016310000}"/>
    <cellStyle name="SAPBEXformats 5 2" xfId="12647" xr:uid="{00000000-0005-0000-0000-000017310000}"/>
    <cellStyle name="SAPBEXformats 6" xfId="12648" xr:uid="{00000000-0005-0000-0000-000018310000}"/>
    <cellStyle name="SAPBEXformats 6 2" xfId="12649" xr:uid="{00000000-0005-0000-0000-000019310000}"/>
    <cellStyle name="SAPBEXformats 7" xfId="12650" xr:uid="{00000000-0005-0000-0000-00001A310000}"/>
    <cellStyle name="SAPBEXformats 7 2" xfId="12651" xr:uid="{00000000-0005-0000-0000-00001B310000}"/>
    <cellStyle name="SAPBEXformats 8" xfId="12652" xr:uid="{00000000-0005-0000-0000-00001C310000}"/>
    <cellStyle name="SAPBEXformats 8 2" xfId="12653" xr:uid="{00000000-0005-0000-0000-00001D310000}"/>
    <cellStyle name="SAPBEXformats 9" xfId="12654" xr:uid="{00000000-0005-0000-0000-00001E310000}"/>
    <cellStyle name="SAPBEXformats 9 2" xfId="12655" xr:uid="{00000000-0005-0000-0000-00001F310000}"/>
    <cellStyle name="SAPBEXheaderItem" xfId="12656" xr:uid="{00000000-0005-0000-0000-000020310000}"/>
    <cellStyle name="SAPBEXheaderItem 2" xfId="12657" xr:uid="{00000000-0005-0000-0000-000021310000}"/>
    <cellStyle name="SAPBEXheaderText" xfId="12658" xr:uid="{00000000-0005-0000-0000-000022310000}"/>
    <cellStyle name="SAPBEXheaderText 2" xfId="12659" xr:uid="{00000000-0005-0000-0000-000023310000}"/>
    <cellStyle name="SAPBEXHLevel0" xfId="12660" xr:uid="{00000000-0005-0000-0000-000024310000}"/>
    <cellStyle name="SAPBEXHLevel0 10" xfId="12661" xr:uid="{00000000-0005-0000-0000-000025310000}"/>
    <cellStyle name="SAPBEXHLevel0 10 2" xfId="12662" xr:uid="{00000000-0005-0000-0000-000026310000}"/>
    <cellStyle name="SAPBEXHLevel0 11" xfId="12663" xr:uid="{00000000-0005-0000-0000-000027310000}"/>
    <cellStyle name="SAPBEXHLevel0 11 2" xfId="12664" xr:uid="{00000000-0005-0000-0000-000028310000}"/>
    <cellStyle name="SAPBEXHLevel0 12" xfId="12665" xr:uid="{00000000-0005-0000-0000-000029310000}"/>
    <cellStyle name="SAPBEXHLevel0 2" xfId="12666" xr:uid="{00000000-0005-0000-0000-00002A310000}"/>
    <cellStyle name="SAPBEXHLevel0 2 10" xfId="12667" xr:uid="{00000000-0005-0000-0000-00002B310000}"/>
    <cellStyle name="SAPBEXHLevel0 2 10 2" xfId="12668" xr:uid="{00000000-0005-0000-0000-00002C310000}"/>
    <cellStyle name="SAPBEXHLevel0 2 11" xfId="12669" xr:uid="{00000000-0005-0000-0000-00002D310000}"/>
    <cellStyle name="SAPBEXHLevel0 2 2" xfId="12670" xr:uid="{00000000-0005-0000-0000-00002E310000}"/>
    <cellStyle name="SAPBEXHLevel0 2 2 2" xfId="12671" xr:uid="{00000000-0005-0000-0000-00002F310000}"/>
    <cellStyle name="SAPBEXHLevel0 2 3" xfId="12672" xr:uid="{00000000-0005-0000-0000-000030310000}"/>
    <cellStyle name="SAPBEXHLevel0 2 3 2" xfId="12673" xr:uid="{00000000-0005-0000-0000-000031310000}"/>
    <cellStyle name="SAPBEXHLevel0 2 4" xfId="12674" xr:uid="{00000000-0005-0000-0000-000032310000}"/>
    <cellStyle name="SAPBEXHLevel0 2 4 2" xfId="12675" xr:uid="{00000000-0005-0000-0000-000033310000}"/>
    <cellStyle name="SAPBEXHLevel0 2 5" xfId="12676" xr:uid="{00000000-0005-0000-0000-000034310000}"/>
    <cellStyle name="SAPBEXHLevel0 2 5 2" xfId="12677" xr:uid="{00000000-0005-0000-0000-000035310000}"/>
    <cellStyle name="SAPBEXHLevel0 2 6" xfId="12678" xr:uid="{00000000-0005-0000-0000-000036310000}"/>
    <cellStyle name="SAPBEXHLevel0 2 6 2" xfId="12679" xr:uid="{00000000-0005-0000-0000-000037310000}"/>
    <cellStyle name="SAPBEXHLevel0 2 7" xfId="12680" xr:uid="{00000000-0005-0000-0000-000038310000}"/>
    <cellStyle name="SAPBEXHLevel0 2 7 2" xfId="12681" xr:uid="{00000000-0005-0000-0000-000039310000}"/>
    <cellStyle name="SAPBEXHLevel0 2 8" xfId="12682" xr:uid="{00000000-0005-0000-0000-00003A310000}"/>
    <cellStyle name="SAPBEXHLevel0 2 8 2" xfId="12683" xr:uid="{00000000-0005-0000-0000-00003B310000}"/>
    <cellStyle name="SAPBEXHLevel0 2 9" xfId="12684" xr:uid="{00000000-0005-0000-0000-00003C310000}"/>
    <cellStyle name="SAPBEXHLevel0 2 9 2" xfId="12685" xr:uid="{00000000-0005-0000-0000-00003D310000}"/>
    <cellStyle name="SAPBEXHLevel0 3" xfId="12686" xr:uid="{00000000-0005-0000-0000-00003E310000}"/>
    <cellStyle name="SAPBEXHLevel0 3 2" xfId="12687" xr:uid="{00000000-0005-0000-0000-00003F310000}"/>
    <cellStyle name="SAPBEXHLevel0 4" xfId="12688" xr:uid="{00000000-0005-0000-0000-000040310000}"/>
    <cellStyle name="SAPBEXHLevel0 4 2" xfId="12689" xr:uid="{00000000-0005-0000-0000-000041310000}"/>
    <cellStyle name="SAPBEXHLevel0 5" xfId="12690" xr:uid="{00000000-0005-0000-0000-000042310000}"/>
    <cellStyle name="SAPBEXHLevel0 5 2" xfId="12691" xr:uid="{00000000-0005-0000-0000-000043310000}"/>
    <cellStyle name="SAPBEXHLevel0 6" xfId="12692" xr:uid="{00000000-0005-0000-0000-000044310000}"/>
    <cellStyle name="SAPBEXHLevel0 6 2" xfId="12693" xr:uid="{00000000-0005-0000-0000-000045310000}"/>
    <cellStyle name="SAPBEXHLevel0 7" xfId="12694" xr:uid="{00000000-0005-0000-0000-000046310000}"/>
    <cellStyle name="SAPBEXHLevel0 7 2" xfId="12695" xr:uid="{00000000-0005-0000-0000-000047310000}"/>
    <cellStyle name="SAPBEXHLevel0 8" xfId="12696" xr:uid="{00000000-0005-0000-0000-000048310000}"/>
    <cellStyle name="SAPBEXHLevel0 8 2" xfId="12697" xr:uid="{00000000-0005-0000-0000-000049310000}"/>
    <cellStyle name="SAPBEXHLevel0 9" xfId="12698" xr:uid="{00000000-0005-0000-0000-00004A310000}"/>
    <cellStyle name="SAPBEXHLevel0 9 2" xfId="12699" xr:uid="{00000000-0005-0000-0000-00004B310000}"/>
    <cellStyle name="SAPBEXHLevel0X" xfId="12700" xr:uid="{00000000-0005-0000-0000-00004C310000}"/>
    <cellStyle name="SAPBEXHLevel0X 10" xfId="12701" xr:uid="{00000000-0005-0000-0000-00004D310000}"/>
    <cellStyle name="SAPBEXHLevel0X 10 2" xfId="12702" xr:uid="{00000000-0005-0000-0000-00004E310000}"/>
    <cellStyle name="SAPBEXHLevel0X 11" xfId="12703" xr:uid="{00000000-0005-0000-0000-00004F310000}"/>
    <cellStyle name="SAPBEXHLevel0X 11 2" xfId="12704" xr:uid="{00000000-0005-0000-0000-000050310000}"/>
    <cellStyle name="SAPBEXHLevel0X 12" xfId="12705" xr:uid="{00000000-0005-0000-0000-000051310000}"/>
    <cellStyle name="SAPBEXHLevel0X 2" xfId="12706" xr:uid="{00000000-0005-0000-0000-000052310000}"/>
    <cellStyle name="SAPBEXHLevel0X 2 10" xfId="12707" xr:uid="{00000000-0005-0000-0000-000053310000}"/>
    <cellStyle name="SAPBEXHLevel0X 2 10 2" xfId="12708" xr:uid="{00000000-0005-0000-0000-000054310000}"/>
    <cellStyle name="SAPBEXHLevel0X 2 11" xfId="12709" xr:uid="{00000000-0005-0000-0000-000055310000}"/>
    <cellStyle name="SAPBEXHLevel0X 2 2" xfId="12710" xr:uid="{00000000-0005-0000-0000-000056310000}"/>
    <cellStyle name="SAPBEXHLevel0X 2 2 2" xfId="12711" xr:uid="{00000000-0005-0000-0000-000057310000}"/>
    <cellStyle name="SAPBEXHLevel0X 2 3" xfId="12712" xr:uid="{00000000-0005-0000-0000-000058310000}"/>
    <cellStyle name="SAPBEXHLevel0X 2 3 2" xfId="12713" xr:uid="{00000000-0005-0000-0000-000059310000}"/>
    <cellStyle name="SAPBEXHLevel0X 2 4" xfId="12714" xr:uid="{00000000-0005-0000-0000-00005A310000}"/>
    <cellStyle name="SAPBEXHLevel0X 2 4 2" xfId="12715" xr:uid="{00000000-0005-0000-0000-00005B310000}"/>
    <cellStyle name="SAPBEXHLevel0X 2 5" xfId="12716" xr:uid="{00000000-0005-0000-0000-00005C310000}"/>
    <cellStyle name="SAPBEXHLevel0X 2 5 2" xfId="12717" xr:uid="{00000000-0005-0000-0000-00005D310000}"/>
    <cellStyle name="SAPBEXHLevel0X 2 6" xfId="12718" xr:uid="{00000000-0005-0000-0000-00005E310000}"/>
    <cellStyle name="SAPBEXHLevel0X 2 6 2" xfId="12719" xr:uid="{00000000-0005-0000-0000-00005F310000}"/>
    <cellStyle name="SAPBEXHLevel0X 2 7" xfId="12720" xr:uid="{00000000-0005-0000-0000-000060310000}"/>
    <cellStyle name="SAPBEXHLevel0X 2 7 2" xfId="12721" xr:uid="{00000000-0005-0000-0000-000061310000}"/>
    <cellStyle name="SAPBEXHLevel0X 2 8" xfId="12722" xr:uid="{00000000-0005-0000-0000-000062310000}"/>
    <cellStyle name="SAPBEXHLevel0X 2 8 2" xfId="12723" xr:uid="{00000000-0005-0000-0000-000063310000}"/>
    <cellStyle name="SAPBEXHLevel0X 2 9" xfId="12724" xr:uid="{00000000-0005-0000-0000-000064310000}"/>
    <cellStyle name="SAPBEXHLevel0X 2 9 2" xfId="12725" xr:uid="{00000000-0005-0000-0000-000065310000}"/>
    <cellStyle name="SAPBEXHLevel0X 3" xfId="12726" xr:uid="{00000000-0005-0000-0000-000066310000}"/>
    <cellStyle name="SAPBEXHLevel0X 3 2" xfId="12727" xr:uid="{00000000-0005-0000-0000-000067310000}"/>
    <cellStyle name="SAPBEXHLevel0X 4" xfId="12728" xr:uid="{00000000-0005-0000-0000-000068310000}"/>
    <cellStyle name="SAPBEXHLevel0X 4 2" xfId="12729" xr:uid="{00000000-0005-0000-0000-000069310000}"/>
    <cellStyle name="SAPBEXHLevel0X 5" xfId="12730" xr:uid="{00000000-0005-0000-0000-00006A310000}"/>
    <cellStyle name="SAPBEXHLevel0X 5 2" xfId="12731" xr:uid="{00000000-0005-0000-0000-00006B310000}"/>
    <cellStyle name="SAPBEXHLevel0X 6" xfId="12732" xr:uid="{00000000-0005-0000-0000-00006C310000}"/>
    <cellStyle name="SAPBEXHLevel0X 6 2" xfId="12733" xr:uid="{00000000-0005-0000-0000-00006D310000}"/>
    <cellStyle name="SAPBEXHLevel0X 7" xfId="12734" xr:uid="{00000000-0005-0000-0000-00006E310000}"/>
    <cellStyle name="SAPBEXHLevel0X 7 2" xfId="12735" xr:uid="{00000000-0005-0000-0000-00006F310000}"/>
    <cellStyle name="SAPBEXHLevel0X 8" xfId="12736" xr:uid="{00000000-0005-0000-0000-000070310000}"/>
    <cellStyle name="SAPBEXHLevel0X 8 2" xfId="12737" xr:uid="{00000000-0005-0000-0000-000071310000}"/>
    <cellStyle name="SAPBEXHLevel0X 9" xfId="12738" xr:uid="{00000000-0005-0000-0000-000072310000}"/>
    <cellStyle name="SAPBEXHLevel0X 9 2" xfId="12739" xr:uid="{00000000-0005-0000-0000-000073310000}"/>
    <cellStyle name="SAPBEXHLevel1" xfId="12740" xr:uid="{00000000-0005-0000-0000-000074310000}"/>
    <cellStyle name="SAPBEXHLevel1 10" xfId="12741" xr:uid="{00000000-0005-0000-0000-000075310000}"/>
    <cellStyle name="SAPBEXHLevel1 10 2" xfId="12742" xr:uid="{00000000-0005-0000-0000-000076310000}"/>
    <cellStyle name="SAPBEXHLevel1 11" xfId="12743" xr:uid="{00000000-0005-0000-0000-000077310000}"/>
    <cellStyle name="SAPBEXHLevel1 11 2" xfId="12744" xr:uid="{00000000-0005-0000-0000-000078310000}"/>
    <cellStyle name="SAPBEXHLevel1 12" xfId="12745" xr:uid="{00000000-0005-0000-0000-000079310000}"/>
    <cellStyle name="SAPBEXHLevel1 2" xfId="12746" xr:uid="{00000000-0005-0000-0000-00007A310000}"/>
    <cellStyle name="SAPBEXHLevel1 2 10" xfId="12747" xr:uid="{00000000-0005-0000-0000-00007B310000}"/>
    <cellStyle name="SAPBEXHLevel1 2 10 2" xfId="12748" xr:uid="{00000000-0005-0000-0000-00007C310000}"/>
    <cellStyle name="SAPBEXHLevel1 2 11" xfId="12749" xr:uid="{00000000-0005-0000-0000-00007D310000}"/>
    <cellStyle name="SAPBEXHLevel1 2 2" xfId="12750" xr:uid="{00000000-0005-0000-0000-00007E310000}"/>
    <cellStyle name="SAPBEXHLevel1 2 2 2" xfId="12751" xr:uid="{00000000-0005-0000-0000-00007F310000}"/>
    <cellStyle name="SAPBEXHLevel1 2 3" xfId="12752" xr:uid="{00000000-0005-0000-0000-000080310000}"/>
    <cellStyle name="SAPBEXHLevel1 2 3 2" xfId="12753" xr:uid="{00000000-0005-0000-0000-000081310000}"/>
    <cellStyle name="SAPBEXHLevel1 2 4" xfId="12754" xr:uid="{00000000-0005-0000-0000-000082310000}"/>
    <cellStyle name="SAPBEXHLevel1 2 4 2" xfId="12755" xr:uid="{00000000-0005-0000-0000-000083310000}"/>
    <cellStyle name="SAPBEXHLevel1 2 5" xfId="12756" xr:uid="{00000000-0005-0000-0000-000084310000}"/>
    <cellStyle name="SAPBEXHLevel1 2 5 2" xfId="12757" xr:uid="{00000000-0005-0000-0000-000085310000}"/>
    <cellStyle name="SAPBEXHLevel1 2 6" xfId="12758" xr:uid="{00000000-0005-0000-0000-000086310000}"/>
    <cellStyle name="SAPBEXHLevel1 2 6 2" xfId="12759" xr:uid="{00000000-0005-0000-0000-000087310000}"/>
    <cellStyle name="SAPBEXHLevel1 2 7" xfId="12760" xr:uid="{00000000-0005-0000-0000-000088310000}"/>
    <cellStyle name="SAPBEXHLevel1 2 7 2" xfId="12761" xr:uid="{00000000-0005-0000-0000-000089310000}"/>
    <cellStyle name="SAPBEXHLevel1 2 8" xfId="12762" xr:uid="{00000000-0005-0000-0000-00008A310000}"/>
    <cellStyle name="SAPBEXHLevel1 2 8 2" xfId="12763" xr:uid="{00000000-0005-0000-0000-00008B310000}"/>
    <cellStyle name="SAPBEXHLevel1 2 9" xfId="12764" xr:uid="{00000000-0005-0000-0000-00008C310000}"/>
    <cellStyle name="SAPBEXHLevel1 2 9 2" xfId="12765" xr:uid="{00000000-0005-0000-0000-00008D310000}"/>
    <cellStyle name="SAPBEXHLevel1 3" xfId="12766" xr:uid="{00000000-0005-0000-0000-00008E310000}"/>
    <cellStyle name="SAPBEXHLevel1 3 2" xfId="12767" xr:uid="{00000000-0005-0000-0000-00008F310000}"/>
    <cellStyle name="SAPBEXHLevel1 4" xfId="12768" xr:uid="{00000000-0005-0000-0000-000090310000}"/>
    <cellStyle name="SAPBEXHLevel1 4 2" xfId="12769" xr:uid="{00000000-0005-0000-0000-000091310000}"/>
    <cellStyle name="SAPBEXHLevel1 5" xfId="12770" xr:uid="{00000000-0005-0000-0000-000092310000}"/>
    <cellStyle name="SAPBEXHLevel1 5 2" xfId="12771" xr:uid="{00000000-0005-0000-0000-000093310000}"/>
    <cellStyle name="SAPBEXHLevel1 6" xfId="12772" xr:uid="{00000000-0005-0000-0000-000094310000}"/>
    <cellStyle name="SAPBEXHLevel1 6 2" xfId="12773" xr:uid="{00000000-0005-0000-0000-000095310000}"/>
    <cellStyle name="SAPBEXHLevel1 7" xfId="12774" xr:uid="{00000000-0005-0000-0000-000096310000}"/>
    <cellStyle name="SAPBEXHLevel1 7 2" xfId="12775" xr:uid="{00000000-0005-0000-0000-000097310000}"/>
    <cellStyle name="SAPBEXHLevel1 8" xfId="12776" xr:uid="{00000000-0005-0000-0000-000098310000}"/>
    <cellStyle name="SAPBEXHLevel1 8 2" xfId="12777" xr:uid="{00000000-0005-0000-0000-000099310000}"/>
    <cellStyle name="SAPBEXHLevel1 9" xfId="12778" xr:uid="{00000000-0005-0000-0000-00009A310000}"/>
    <cellStyle name="SAPBEXHLevel1 9 2" xfId="12779" xr:uid="{00000000-0005-0000-0000-00009B310000}"/>
    <cellStyle name="SAPBEXHLevel1X" xfId="12780" xr:uid="{00000000-0005-0000-0000-00009C310000}"/>
    <cellStyle name="SAPBEXHLevel1X 10" xfId="12781" xr:uid="{00000000-0005-0000-0000-00009D310000}"/>
    <cellStyle name="SAPBEXHLevel1X 10 2" xfId="12782" xr:uid="{00000000-0005-0000-0000-00009E310000}"/>
    <cellStyle name="SAPBEXHLevel1X 11" xfId="12783" xr:uid="{00000000-0005-0000-0000-00009F310000}"/>
    <cellStyle name="SAPBEXHLevel1X 11 2" xfId="12784" xr:uid="{00000000-0005-0000-0000-0000A0310000}"/>
    <cellStyle name="SAPBEXHLevel1X 12" xfId="12785" xr:uid="{00000000-0005-0000-0000-0000A1310000}"/>
    <cellStyle name="SAPBEXHLevel1X 2" xfId="12786" xr:uid="{00000000-0005-0000-0000-0000A2310000}"/>
    <cellStyle name="SAPBEXHLevel1X 2 10" xfId="12787" xr:uid="{00000000-0005-0000-0000-0000A3310000}"/>
    <cellStyle name="SAPBEXHLevel1X 2 10 2" xfId="12788" xr:uid="{00000000-0005-0000-0000-0000A4310000}"/>
    <cellStyle name="SAPBEXHLevel1X 2 11" xfId="12789" xr:uid="{00000000-0005-0000-0000-0000A5310000}"/>
    <cellStyle name="SAPBEXHLevel1X 2 2" xfId="12790" xr:uid="{00000000-0005-0000-0000-0000A6310000}"/>
    <cellStyle name="SAPBEXHLevel1X 2 2 2" xfId="12791" xr:uid="{00000000-0005-0000-0000-0000A7310000}"/>
    <cellStyle name="SAPBEXHLevel1X 2 3" xfId="12792" xr:uid="{00000000-0005-0000-0000-0000A8310000}"/>
    <cellStyle name="SAPBEXHLevel1X 2 3 2" xfId="12793" xr:uid="{00000000-0005-0000-0000-0000A9310000}"/>
    <cellStyle name="SAPBEXHLevel1X 2 4" xfId="12794" xr:uid="{00000000-0005-0000-0000-0000AA310000}"/>
    <cellStyle name="SAPBEXHLevel1X 2 4 2" xfId="12795" xr:uid="{00000000-0005-0000-0000-0000AB310000}"/>
    <cellStyle name="SAPBEXHLevel1X 2 5" xfId="12796" xr:uid="{00000000-0005-0000-0000-0000AC310000}"/>
    <cellStyle name="SAPBEXHLevel1X 2 5 2" xfId="12797" xr:uid="{00000000-0005-0000-0000-0000AD310000}"/>
    <cellStyle name="SAPBEXHLevel1X 2 6" xfId="12798" xr:uid="{00000000-0005-0000-0000-0000AE310000}"/>
    <cellStyle name="SAPBEXHLevel1X 2 6 2" xfId="12799" xr:uid="{00000000-0005-0000-0000-0000AF310000}"/>
    <cellStyle name="SAPBEXHLevel1X 2 7" xfId="12800" xr:uid="{00000000-0005-0000-0000-0000B0310000}"/>
    <cellStyle name="SAPBEXHLevel1X 2 7 2" xfId="12801" xr:uid="{00000000-0005-0000-0000-0000B1310000}"/>
    <cellStyle name="SAPBEXHLevel1X 2 8" xfId="12802" xr:uid="{00000000-0005-0000-0000-0000B2310000}"/>
    <cellStyle name="SAPBEXHLevel1X 2 8 2" xfId="12803" xr:uid="{00000000-0005-0000-0000-0000B3310000}"/>
    <cellStyle name="SAPBEXHLevel1X 2 9" xfId="12804" xr:uid="{00000000-0005-0000-0000-0000B4310000}"/>
    <cellStyle name="SAPBEXHLevel1X 2 9 2" xfId="12805" xr:uid="{00000000-0005-0000-0000-0000B5310000}"/>
    <cellStyle name="SAPBEXHLevel1X 3" xfId="12806" xr:uid="{00000000-0005-0000-0000-0000B6310000}"/>
    <cellStyle name="SAPBEXHLevel1X 3 2" xfId="12807" xr:uid="{00000000-0005-0000-0000-0000B7310000}"/>
    <cellStyle name="SAPBEXHLevel1X 4" xfId="12808" xr:uid="{00000000-0005-0000-0000-0000B8310000}"/>
    <cellStyle name="SAPBEXHLevel1X 4 2" xfId="12809" xr:uid="{00000000-0005-0000-0000-0000B9310000}"/>
    <cellStyle name="SAPBEXHLevel1X 5" xfId="12810" xr:uid="{00000000-0005-0000-0000-0000BA310000}"/>
    <cellStyle name="SAPBEXHLevel1X 5 2" xfId="12811" xr:uid="{00000000-0005-0000-0000-0000BB310000}"/>
    <cellStyle name="SAPBEXHLevel1X 6" xfId="12812" xr:uid="{00000000-0005-0000-0000-0000BC310000}"/>
    <cellStyle name="SAPBEXHLevel1X 6 2" xfId="12813" xr:uid="{00000000-0005-0000-0000-0000BD310000}"/>
    <cellStyle name="SAPBEXHLevel1X 7" xfId="12814" xr:uid="{00000000-0005-0000-0000-0000BE310000}"/>
    <cellStyle name="SAPBEXHLevel1X 7 2" xfId="12815" xr:uid="{00000000-0005-0000-0000-0000BF310000}"/>
    <cellStyle name="SAPBEXHLevel1X 8" xfId="12816" xr:uid="{00000000-0005-0000-0000-0000C0310000}"/>
    <cellStyle name="SAPBEXHLevel1X 8 2" xfId="12817" xr:uid="{00000000-0005-0000-0000-0000C1310000}"/>
    <cellStyle name="SAPBEXHLevel1X 9" xfId="12818" xr:uid="{00000000-0005-0000-0000-0000C2310000}"/>
    <cellStyle name="SAPBEXHLevel1X 9 2" xfId="12819" xr:uid="{00000000-0005-0000-0000-0000C3310000}"/>
    <cellStyle name="SAPBEXHLevel2" xfId="12820" xr:uid="{00000000-0005-0000-0000-0000C4310000}"/>
    <cellStyle name="SAPBEXHLevel2 10" xfId="12821" xr:uid="{00000000-0005-0000-0000-0000C5310000}"/>
    <cellStyle name="SAPBEXHLevel2 10 2" xfId="12822" xr:uid="{00000000-0005-0000-0000-0000C6310000}"/>
    <cellStyle name="SAPBEXHLevel2 11" xfId="12823" xr:uid="{00000000-0005-0000-0000-0000C7310000}"/>
    <cellStyle name="SAPBEXHLevel2 11 2" xfId="12824" xr:uid="{00000000-0005-0000-0000-0000C8310000}"/>
    <cellStyle name="SAPBEXHLevel2 12" xfId="12825" xr:uid="{00000000-0005-0000-0000-0000C9310000}"/>
    <cellStyle name="SAPBEXHLevel2 2" xfId="12826" xr:uid="{00000000-0005-0000-0000-0000CA310000}"/>
    <cellStyle name="SAPBEXHLevel2 2 10" xfId="12827" xr:uid="{00000000-0005-0000-0000-0000CB310000}"/>
    <cellStyle name="SAPBEXHLevel2 2 10 2" xfId="12828" xr:uid="{00000000-0005-0000-0000-0000CC310000}"/>
    <cellStyle name="SAPBEXHLevel2 2 11" xfId="12829" xr:uid="{00000000-0005-0000-0000-0000CD310000}"/>
    <cellStyle name="SAPBEXHLevel2 2 2" xfId="12830" xr:uid="{00000000-0005-0000-0000-0000CE310000}"/>
    <cellStyle name="SAPBEXHLevel2 2 2 2" xfId="12831" xr:uid="{00000000-0005-0000-0000-0000CF310000}"/>
    <cellStyle name="SAPBEXHLevel2 2 3" xfId="12832" xr:uid="{00000000-0005-0000-0000-0000D0310000}"/>
    <cellStyle name="SAPBEXHLevel2 2 3 2" xfId="12833" xr:uid="{00000000-0005-0000-0000-0000D1310000}"/>
    <cellStyle name="SAPBEXHLevel2 2 4" xfId="12834" xr:uid="{00000000-0005-0000-0000-0000D2310000}"/>
    <cellStyle name="SAPBEXHLevel2 2 4 2" xfId="12835" xr:uid="{00000000-0005-0000-0000-0000D3310000}"/>
    <cellStyle name="SAPBEXHLevel2 2 5" xfId="12836" xr:uid="{00000000-0005-0000-0000-0000D4310000}"/>
    <cellStyle name="SAPBEXHLevel2 2 5 2" xfId="12837" xr:uid="{00000000-0005-0000-0000-0000D5310000}"/>
    <cellStyle name="SAPBEXHLevel2 2 6" xfId="12838" xr:uid="{00000000-0005-0000-0000-0000D6310000}"/>
    <cellStyle name="SAPBEXHLevel2 2 6 2" xfId="12839" xr:uid="{00000000-0005-0000-0000-0000D7310000}"/>
    <cellStyle name="SAPBEXHLevel2 2 7" xfId="12840" xr:uid="{00000000-0005-0000-0000-0000D8310000}"/>
    <cellStyle name="SAPBEXHLevel2 2 7 2" xfId="12841" xr:uid="{00000000-0005-0000-0000-0000D9310000}"/>
    <cellStyle name="SAPBEXHLevel2 2 8" xfId="12842" xr:uid="{00000000-0005-0000-0000-0000DA310000}"/>
    <cellStyle name="SAPBEXHLevel2 2 8 2" xfId="12843" xr:uid="{00000000-0005-0000-0000-0000DB310000}"/>
    <cellStyle name="SAPBEXHLevel2 2 9" xfId="12844" xr:uid="{00000000-0005-0000-0000-0000DC310000}"/>
    <cellStyle name="SAPBEXHLevel2 2 9 2" xfId="12845" xr:uid="{00000000-0005-0000-0000-0000DD310000}"/>
    <cellStyle name="SAPBEXHLevel2 3" xfId="12846" xr:uid="{00000000-0005-0000-0000-0000DE310000}"/>
    <cellStyle name="SAPBEXHLevel2 3 2" xfId="12847" xr:uid="{00000000-0005-0000-0000-0000DF310000}"/>
    <cellStyle name="SAPBEXHLevel2 4" xfId="12848" xr:uid="{00000000-0005-0000-0000-0000E0310000}"/>
    <cellStyle name="SAPBEXHLevel2 4 2" xfId="12849" xr:uid="{00000000-0005-0000-0000-0000E1310000}"/>
    <cellStyle name="SAPBEXHLevel2 5" xfId="12850" xr:uid="{00000000-0005-0000-0000-0000E2310000}"/>
    <cellStyle name="SAPBEXHLevel2 5 2" xfId="12851" xr:uid="{00000000-0005-0000-0000-0000E3310000}"/>
    <cellStyle name="SAPBEXHLevel2 6" xfId="12852" xr:uid="{00000000-0005-0000-0000-0000E4310000}"/>
    <cellStyle name="SAPBEXHLevel2 6 2" xfId="12853" xr:uid="{00000000-0005-0000-0000-0000E5310000}"/>
    <cellStyle name="SAPBEXHLevel2 7" xfId="12854" xr:uid="{00000000-0005-0000-0000-0000E6310000}"/>
    <cellStyle name="SAPBEXHLevel2 7 2" xfId="12855" xr:uid="{00000000-0005-0000-0000-0000E7310000}"/>
    <cellStyle name="SAPBEXHLevel2 8" xfId="12856" xr:uid="{00000000-0005-0000-0000-0000E8310000}"/>
    <cellStyle name="SAPBEXHLevel2 8 2" xfId="12857" xr:uid="{00000000-0005-0000-0000-0000E9310000}"/>
    <cellStyle name="SAPBEXHLevel2 9" xfId="12858" xr:uid="{00000000-0005-0000-0000-0000EA310000}"/>
    <cellStyle name="SAPBEXHLevel2 9 2" xfId="12859" xr:uid="{00000000-0005-0000-0000-0000EB310000}"/>
    <cellStyle name="SAPBEXHLevel2X" xfId="12860" xr:uid="{00000000-0005-0000-0000-0000EC310000}"/>
    <cellStyle name="SAPBEXHLevel2X 10" xfId="12861" xr:uid="{00000000-0005-0000-0000-0000ED310000}"/>
    <cellStyle name="SAPBEXHLevel2X 10 2" xfId="12862" xr:uid="{00000000-0005-0000-0000-0000EE310000}"/>
    <cellStyle name="SAPBEXHLevel2X 11" xfId="12863" xr:uid="{00000000-0005-0000-0000-0000EF310000}"/>
    <cellStyle name="SAPBEXHLevel2X 11 2" xfId="12864" xr:uid="{00000000-0005-0000-0000-0000F0310000}"/>
    <cellStyle name="SAPBEXHLevel2X 12" xfId="12865" xr:uid="{00000000-0005-0000-0000-0000F1310000}"/>
    <cellStyle name="SAPBEXHLevel2X 2" xfId="12866" xr:uid="{00000000-0005-0000-0000-0000F2310000}"/>
    <cellStyle name="SAPBEXHLevel2X 2 10" xfId="12867" xr:uid="{00000000-0005-0000-0000-0000F3310000}"/>
    <cellStyle name="SAPBEXHLevel2X 2 10 2" xfId="12868" xr:uid="{00000000-0005-0000-0000-0000F4310000}"/>
    <cellStyle name="SAPBEXHLevel2X 2 11" xfId="12869" xr:uid="{00000000-0005-0000-0000-0000F5310000}"/>
    <cellStyle name="SAPBEXHLevel2X 2 2" xfId="12870" xr:uid="{00000000-0005-0000-0000-0000F6310000}"/>
    <cellStyle name="SAPBEXHLevel2X 2 2 2" xfId="12871" xr:uid="{00000000-0005-0000-0000-0000F7310000}"/>
    <cellStyle name="SAPBEXHLevel2X 2 3" xfId="12872" xr:uid="{00000000-0005-0000-0000-0000F8310000}"/>
    <cellStyle name="SAPBEXHLevel2X 2 3 2" xfId="12873" xr:uid="{00000000-0005-0000-0000-0000F9310000}"/>
    <cellStyle name="SAPBEXHLevel2X 2 4" xfId="12874" xr:uid="{00000000-0005-0000-0000-0000FA310000}"/>
    <cellStyle name="SAPBEXHLevel2X 2 4 2" xfId="12875" xr:uid="{00000000-0005-0000-0000-0000FB310000}"/>
    <cellStyle name="SAPBEXHLevel2X 2 5" xfId="12876" xr:uid="{00000000-0005-0000-0000-0000FC310000}"/>
    <cellStyle name="SAPBEXHLevel2X 2 5 2" xfId="12877" xr:uid="{00000000-0005-0000-0000-0000FD310000}"/>
    <cellStyle name="SAPBEXHLevel2X 2 6" xfId="12878" xr:uid="{00000000-0005-0000-0000-0000FE310000}"/>
    <cellStyle name="SAPBEXHLevel2X 2 6 2" xfId="12879" xr:uid="{00000000-0005-0000-0000-0000FF310000}"/>
    <cellStyle name="SAPBEXHLevel2X 2 7" xfId="12880" xr:uid="{00000000-0005-0000-0000-000000320000}"/>
    <cellStyle name="SAPBEXHLevel2X 2 7 2" xfId="12881" xr:uid="{00000000-0005-0000-0000-000001320000}"/>
    <cellStyle name="SAPBEXHLevel2X 2 8" xfId="12882" xr:uid="{00000000-0005-0000-0000-000002320000}"/>
    <cellStyle name="SAPBEXHLevel2X 2 8 2" xfId="12883" xr:uid="{00000000-0005-0000-0000-000003320000}"/>
    <cellStyle name="SAPBEXHLevel2X 2 9" xfId="12884" xr:uid="{00000000-0005-0000-0000-000004320000}"/>
    <cellStyle name="SAPBEXHLevel2X 2 9 2" xfId="12885" xr:uid="{00000000-0005-0000-0000-000005320000}"/>
    <cellStyle name="SAPBEXHLevel2X 3" xfId="12886" xr:uid="{00000000-0005-0000-0000-000006320000}"/>
    <cellStyle name="SAPBEXHLevel2X 3 2" xfId="12887" xr:uid="{00000000-0005-0000-0000-000007320000}"/>
    <cellStyle name="SAPBEXHLevel2X 4" xfId="12888" xr:uid="{00000000-0005-0000-0000-000008320000}"/>
    <cellStyle name="SAPBEXHLevel2X 4 2" xfId="12889" xr:uid="{00000000-0005-0000-0000-000009320000}"/>
    <cellStyle name="SAPBEXHLevel2X 5" xfId="12890" xr:uid="{00000000-0005-0000-0000-00000A320000}"/>
    <cellStyle name="SAPBEXHLevel2X 5 2" xfId="12891" xr:uid="{00000000-0005-0000-0000-00000B320000}"/>
    <cellStyle name="SAPBEXHLevel2X 6" xfId="12892" xr:uid="{00000000-0005-0000-0000-00000C320000}"/>
    <cellStyle name="SAPBEXHLevel2X 6 2" xfId="12893" xr:uid="{00000000-0005-0000-0000-00000D320000}"/>
    <cellStyle name="SAPBEXHLevel2X 7" xfId="12894" xr:uid="{00000000-0005-0000-0000-00000E320000}"/>
    <cellStyle name="SAPBEXHLevel2X 7 2" xfId="12895" xr:uid="{00000000-0005-0000-0000-00000F320000}"/>
    <cellStyle name="SAPBEXHLevel2X 8" xfId="12896" xr:uid="{00000000-0005-0000-0000-000010320000}"/>
    <cellStyle name="SAPBEXHLevel2X 8 2" xfId="12897" xr:uid="{00000000-0005-0000-0000-000011320000}"/>
    <cellStyle name="SAPBEXHLevel2X 9" xfId="12898" xr:uid="{00000000-0005-0000-0000-000012320000}"/>
    <cellStyle name="SAPBEXHLevel2X 9 2" xfId="12899" xr:uid="{00000000-0005-0000-0000-000013320000}"/>
    <cellStyle name="SAPBEXHLevel3" xfId="12900" xr:uid="{00000000-0005-0000-0000-000014320000}"/>
    <cellStyle name="SAPBEXHLevel3 10" xfId="12901" xr:uid="{00000000-0005-0000-0000-000015320000}"/>
    <cellStyle name="SAPBEXHLevel3 10 2" xfId="12902" xr:uid="{00000000-0005-0000-0000-000016320000}"/>
    <cellStyle name="SAPBEXHLevel3 11" xfId="12903" xr:uid="{00000000-0005-0000-0000-000017320000}"/>
    <cellStyle name="SAPBEXHLevel3 11 2" xfId="12904" xr:uid="{00000000-0005-0000-0000-000018320000}"/>
    <cellStyle name="SAPBEXHLevel3 12" xfId="12905" xr:uid="{00000000-0005-0000-0000-000019320000}"/>
    <cellStyle name="SAPBEXHLevel3 2" xfId="12906" xr:uid="{00000000-0005-0000-0000-00001A320000}"/>
    <cellStyle name="SAPBEXHLevel3 2 10" xfId="12907" xr:uid="{00000000-0005-0000-0000-00001B320000}"/>
    <cellStyle name="SAPBEXHLevel3 2 10 2" xfId="12908" xr:uid="{00000000-0005-0000-0000-00001C320000}"/>
    <cellStyle name="SAPBEXHLevel3 2 11" xfId="12909" xr:uid="{00000000-0005-0000-0000-00001D320000}"/>
    <cellStyle name="SAPBEXHLevel3 2 2" xfId="12910" xr:uid="{00000000-0005-0000-0000-00001E320000}"/>
    <cellStyle name="SAPBEXHLevel3 2 2 2" xfId="12911" xr:uid="{00000000-0005-0000-0000-00001F320000}"/>
    <cellStyle name="SAPBEXHLevel3 2 3" xfId="12912" xr:uid="{00000000-0005-0000-0000-000020320000}"/>
    <cellStyle name="SAPBEXHLevel3 2 3 2" xfId="12913" xr:uid="{00000000-0005-0000-0000-000021320000}"/>
    <cellStyle name="SAPBEXHLevel3 2 4" xfId="12914" xr:uid="{00000000-0005-0000-0000-000022320000}"/>
    <cellStyle name="SAPBEXHLevel3 2 4 2" xfId="12915" xr:uid="{00000000-0005-0000-0000-000023320000}"/>
    <cellStyle name="SAPBEXHLevel3 2 5" xfId="12916" xr:uid="{00000000-0005-0000-0000-000024320000}"/>
    <cellStyle name="SAPBEXHLevel3 2 5 2" xfId="12917" xr:uid="{00000000-0005-0000-0000-000025320000}"/>
    <cellStyle name="SAPBEXHLevel3 2 6" xfId="12918" xr:uid="{00000000-0005-0000-0000-000026320000}"/>
    <cellStyle name="SAPBEXHLevel3 2 6 2" xfId="12919" xr:uid="{00000000-0005-0000-0000-000027320000}"/>
    <cellStyle name="SAPBEXHLevel3 2 7" xfId="12920" xr:uid="{00000000-0005-0000-0000-000028320000}"/>
    <cellStyle name="SAPBEXHLevel3 2 7 2" xfId="12921" xr:uid="{00000000-0005-0000-0000-000029320000}"/>
    <cellStyle name="SAPBEXHLevel3 2 8" xfId="12922" xr:uid="{00000000-0005-0000-0000-00002A320000}"/>
    <cellStyle name="SAPBEXHLevel3 2 8 2" xfId="12923" xr:uid="{00000000-0005-0000-0000-00002B320000}"/>
    <cellStyle name="SAPBEXHLevel3 2 9" xfId="12924" xr:uid="{00000000-0005-0000-0000-00002C320000}"/>
    <cellStyle name="SAPBEXHLevel3 2 9 2" xfId="12925" xr:uid="{00000000-0005-0000-0000-00002D320000}"/>
    <cellStyle name="SAPBEXHLevel3 3" xfId="12926" xr:uid="{00000000-0005-0000-0000-00002E320000}"/>
    <cellStyle name="SAPBEXHLevel3 3 2" xfId="12927" xr:uid="{00000000-0005-0000-0000-00002F320000}"/>
    <cellStyle name="SAPBEXHLevel3 4" xfId="12928" xr:uid="{00000000-0005-0000-0000-000030320000}"/>
    <cellStyle name="SAPBEXHLevel3 4 2" xfId="12929" xr:uid="{00000000-0005-0000-0000-000031320000}"/>
    <cellStyle name="SAPBEXHLevel3 5" xfId="12930" xr:uid="{00000000-0005-0000-0000-000032320000}"/>
    <cellStyle name="SAPBEXHLevel3 5 2" xfId="12931" xr:uid="{00000000-0005-0000-0000-000033320000}"/>
    <cellStyle name="SAPBEXHLevel3 6" xfId="12932" xr:uid="{00000000-0005-0000-0000-000034320000}"/>
    <cellStyle name="SAPBEXHLevel3 6 2" xfId="12933" xr:uid="{00000000-0005-0000-0000-000035320000}"/>
    <cellStyle name="SAPBEXHLevel3 7" xfId="12934" xr:uid="{00000000-0005-0000-0000-000036320000}"/>
    <cellStyle name="SAPBEXHLevel3 7 2" xfId="12935" xr:uid="{00000000-0005-0000-0000-000037320000}"/>
    <cellStyle name="SAPBEXHLevel3 8" xfId="12936" xr:uid="{00000000-0005-0000-0000-000038320000}"/>
    <cellStyle name="SAPBEXHLevel3 8 2" xfId="12937" xr:uid="{00000000-0005-0000-0000-000039320000}"/>
    <cellStyle name="SAPBEXHLevel3 9" xfId="12938" xr:uid="{00000000-0005-0000-0000-00003A320000}"/>
    <cellStyle name="SAPBEXHLevel3 9 2" xfId="12939" xr:uid="{00000000-0005-0000-0000-00003B320000}"/>
    <cellStyle name="SAPBEXHLevel3X" xfId="12940" xr:uid="{00000000-0005-0000-0000-00003C320000}"/>
    <cellStyle name="SAPBEXHLevel3X 10" xfId="12941" xr:uid="{00000000-0005-0000-0000-00003D320000}"/>
    <cellStyle name="SAPBEXHLevel3X 10 2" xfId="12942" xr:uid="{00000000-0005-0000-0000-00003E320000}"/>
    <cellStyle name="SAPBEXHLevel3X 11" xfId="12943" xr:uid="{00000000-0005-0000-0000-00003F320000}"/>
    <cellStyle name="SAPBEXHLevel3X 11 2" xfId="12944" xr:uid="{00000000-0005-0000-0000-000040320000}"/>
    <cellStyle name="SAPBEXHLevel3X 12" xfId="12945" xr:uid="{00000000-0005-0000-0000-000041320000}"/>
    <cellStyle name="SAPBEXHLevel3X 2" xfId="12946" xr:uid="{00000000-0005-0000-0000-000042320000}"/>
    <cellStyle name="SAPBEXHLevel3X 2 10" xfId="12947" xr:uid="{00000000-0005-0000-0000-000043320000}"/>
    <cellStyle name="SAPBEXHLevel3X 2 10 2" xfId="12948" xr:uid="{00000000-0005-0000-0000-000044320000}"/>
    <cellStyle name="SAPBEXHLevel3X 2 11" xfId="12949" xr:uid="{00000000-0005-0000-0000-000045320000}"/>
    <cellStyle name="SAPBEXHLevel3X 2 2" xfId="12950" xr:uid="{00000000-0005-0000-0000-000046320000}"/>
    <cellStyle name="SAPBEXHLevel3X 2 2 2" xfId="12951" xr:uid="{00000000-0005-0000-0000-000047320000}"/>
    <cellStyle name="SAPBEXHLevel3X 2 3" xfId="12952" xr:uid="{00000000-0005-0000-0000-000048320000}"/>
    <cellStyle name="SAPBEXHLevel3X 2 3 2" xfId="12953" xr:uid="{00000000-0005-0000-0000-000049320000}"/>
    <cellStyle name="SAPBEXHLevel3X 2 4" xfId="12954" xr:uid="{00000000-0005-0000-0000-00004A320000}"/>
    <cellStyle name="SAPBEXHLevel3X 2 4 2" xfId="12955" xr:uid="{00000000-0005-0000-0000-00004B320000}"/>
    <cellStyle name="SAPBEXHLevel3X 2 5" xfId="12956" xr:uid="{00000000-0005-0000-0000-00004C320000}"/>
    <cellStyle name="SAPBEXHLevel3X 2 5 2" xfId="12957" xr:uid="{00000000-0005-0000-0000-00004D320000}"/>
    <cellStyle name="SAPBEXHLevel3X 2 6" xfId="12958" xr:uid="{00000000-0005-0000-0000-00004E320000}"/>
    <cellStyle name="SAPBEXHLevel3X 2 6 2" xfId="12959" xr:uid="{00000000-0005-0000-0000-00004F320000}"/>
    <cellStyle name="SAPBEXHLevel3X 2 7" xfId="12960" xr:uid="{00000000-0005-0000-0000-000050320000}"/>
    <cellStyle name="SAPBEXHLevel3X 2 7 2" xfId="12961" xr:uid="{00000000-0005-0000-0000-000051320000}"/>
    <cellStyle name="SAPBEXHLevel3X 2 8" xfId="12962" xr:uid="{00000000-0005-0000-0000-000052320000}"/>
    <cellStyle name="SAPBEXHLevel3X 2 8 2" xfId="12963" xr:uid="{00000000-0005-0000-0000-000053320000}"/>
    <cellStyle name="SAPBEXHLevel3X 2 9" xfId="12964" xr:uid="{00000000-0005-0000-0000-000054320000}"/>
    <cellStyle name="SAPBEXHLevel3X 2 9 2" xfId="12965" xr:uid="{00000000-0005-0000-0000-000055320000}"/>
    <cellStyle name="SAPBEXHLevel3X 3" xfId="12966" xr:uid="{00000000-0005-0000-0000-000056320000}"/>
    <cellStyle name="SAPBEXHLevel3X 3 2" xfId="12967" xr:uid="{00000000-0005-0000-0000-000057320000}"/>
    <cellStyle name="SAPBEXHLevel3X 4" xfId="12968" xr:uid="{00000000-0005-0000-0000-000058320000}"/>
    <cellStyle name="SAPBEXHLevel3X 4 2" xfId="12969" xr:uid="{00000000-0005-0000-0000-000059320000}"/>
    <cellStyle name="SAPBEXHLevel3X 5" xfId="12970" xr:uid="{00000000-0005-0000-0000-00005A320000}"/>
    <cellStyle name="SAPBEXHLevel3X 5 2" xfId="12971" xr:uid="{00000000-0005-0000-0000-00005B320000}"/>
    <cellStyle name="SAPBEXHLevel3X 6" xfId="12972" xr:uid="{00000000-0005-0000-0000-00005C320000}"/>
    <cellStyle name="SAPBEXHLevel3X 6 2" xfId="12973" xr:uid="{00000000-0005-0000-0000-00005D320000}"/>
    <cellStyle name="SAPBEXHLevel3X 7" xfId="12974" xr:uid="{00000000-0005-0000-0000-00005E320000}"/>
    <cellStyle name="SAPBEXHLevel3X 7 2" xfId="12975" xr:uid="{00000000-0005-0000-0000-00005F320000}"/>
    <cellStyle name="SAPBEXHLevel3X 8" xfId="12976" xr:uid="{00000000-0005-0000-0000-000060320000}"/>
    <cellStyle name="SAPBEXHLevel3X 8 2" xfId="12977" xr:uid="{00000000-0005-0000-0000-000061320000}"/>
    <cellStyle name="SAPBEXHLevel3X 9" xfId="12978" xr:uid="{00000000-0005-0000-0000-000062320000}"/>
    <cellStyle name="SAPBEXHLevel3X 9 2" xfId="12979" xr:uid="{00000000-0005-0000-0000-000063320000}"/>
    <cellStyle name="SAPBEXresData" xfId="12980" xr:uid="{00000000-0005-0000-0000-000064320000}"/>
    <cellStyle name="SAPBEXresData 10" xfId="12981" xr:uid="{00000000-0005-0000-0000-000065320000}"/>
    <cellStyle name="SAPBEXresData 10 2" xfId="12982" xr:uid="{00000000-0005-0000-0000-000066320000}"/>
    <cellStyle name="SAPBEXresData 11" xfId="12983" xr:uid="{00000000-0005-0000-0000-000067320000}"/>
    <cellStyle name="SAPBEXresData 2" xfId="12984" xr:uid="{00000000-0005-0000-0000-000068320000}"/>
    <cellStyle name="SAPBEXresData 2 2" xfId="12985" xr:uid="{00000000-0005-0000-0000-000069320000}"/>
    <cellStyle name="SAPBEXresData 3" xfId="12986" xr:uid="{00000000-0005-0000-0000-00006A320000}"/>
    <cellStyle name="SAPBEXresData 3 2" xfId="12987" xr:uid="{00000000-0005-0000-0000-00006B320000}"/>
    <cellStyle name="SAPBEXresData 4" xfId="12988" xr:uid="{00000000-0005-0000-0000-00006C320000}"/>
    <cellStyle name="SAPBEXresData 4 2" xfId="12989" xr:uid="{00000000-0005-0000-0000-00006D320000}"/>
    <cellStyle name="SAPBEXresData 5" xfId="12990" xr:uid="{00000000-0005-0000-0000-00006E320000}"/>
    <cellStyle name="SAPBEXresData 5 2" xfId="12991" xr:uid="{00000000-0005-0000-0000-00006F320000}"/>
    <cellStyle name="SAPBEXresData 6" xfId="12992" xr:uid="{00000000-0005-0000-0000-000070320000}"/>
    <cellStyle name="SAPBEXresData 6 2" xfId="12993" xr:uid="{00000000-0005-0000-0000-000071320000}"/>
    <cellStyle name="SAPBEXresData 7" xfId="12994" xr:uid="{00000000-0005-0000-0000-000072320000}"/>
    <cellStyle name="SAPBEXresData 7 2" xfId="12995" xr:uid="{00000000-0005-0000-0000-000073320000}"/>
    <cellStyle name="SAPBEXresData 8" xfId="12996" xr:uid="{00000000-0005-0000-0000-000074320000}"/>
    <cellStyle name="SAPBEXresData 8 2" xfId="12997" xr:uid="{00000000-0005-0000-0000-000075320000}"/>
    <cellStyle name="SAPBEXresData 9" xfId="12998" xr:uid="{00000000-0005-0000-0000-000076320000}"/>
    <cellStyle name="SAPBEXresData 9 2" xfId="12999" xr:uid="{00000000-0005-0000-0000-000077320000}"/>
    <cellStyle name="SAPBEXresDataEmph" xfId="13000" xr:uid="{00000000-0005-0000-0000-000078320000}"/>
    <cellStyle name="SAPBEXresDataEmph 10" xfId="13001" xr:uid="{00000000-0005-0000-0000-000079320000}"/>
    <cellStyle name="SAPBEXresDataEmph 10 2" xfId="13002" xr:uid="{00000000-0005-0000-0000-00007A320000}"/>
    <cellStyle name="SAPBEXresDataEmph 11" xfId="13003" xr:uid="{00000000-0005-0000-0000-00007B320000}"/>
    <cellStyle name="SAPBEXresDataEmph 2" xfId="13004" xr:uid="{00000000-0005-0000-0000-00007C320000}"/>
    <cellStyle name="SAPBEXresDataEmph 2 2" xfId="13005" xr:uid="{00000000-0005-0000-0000-00007D320000}"/>
    <cellStyle name="SAPBEXresDataEmph 3" xfId="13006" xr:uid="{00000000-0005-0000-0000-00007E320000}"/>
    <cellStyle name="SAPBEXresDataEmph 3 2" xfId="13007" xr:uid="{00000000-0005-0000-0000-00007F320000}"/>
    <cellStyle name="SAPBEXresDataEmph 4" xfId="13008" xr:uid="{00000000-0005-0000-0000-000080320000}"/>
    <cellStyle name="SAPBEXresDataEmph 4 2" xfId="13009" xr:uid="{00000000-0005-0000-0000-000081320000}"/>
    <cellStyle name="SAPBEXresDataEmph 5" xfId="13010" xr:uid="{00000000-0005-0000-0000-000082320000}"/>
    <cellStyle name="SAPBEXresDataEmph 5 2" xfId="13011" xr:uid="{00000000-0005-0000-0000-000083320000}"/>
    <cellStyle name="SAPBEXresDataEmph 6" xfId="13012" xr:uid="{00000000-0005-0000-0000-000084320000}"/>
    <cellStyle name="SAPBEXresDataEmph 6 2" xfId="13013" xr:uid="{00000000-0005-0000-0000-000085320000}"/>
    <cellStyle name="SAPBEXresDataEmph 7" xfId="13014" xr:uid="{00000000-0005-0000-0000-000086320000}"/>
    <cellStyle name="SAPBEXresDataEmph 7 2" xfId="13015" xr:uid="{00000000-0005-0000-0000-000087320000}"/>
    <cellStyle name="SAPBEXresDataEmph 8" xfId="13016" xr:uid="{00000000-0005-0000-0000-000088320000}"/>
    <cellStyle name="SAPBEXresDataEmph 8 2" xfId="13017" xr:uid="{00000000-0005-0000-0000-000089320000}"/>
    <cellStyle name="SAPBEXresDataEmph 9" xfId="13018" xr:uid="{00000000-0005-0000-0000-00008A320000}"/>
    <cellStyle name="SAPBEXresDataEmph 9 2" xfId="13019" xr:uid="{00000000-0005-0000-0000-00008B320000}"/>
    <cellStyle name="SAPBEXresItem" xfId="13020" xr:uid="{00000000-0005-0000-0000-00008C320000}"/>
    <cellStyle name="SAPBEXresItem 10" xfId="13021" xr:uid="{00000000-0005-0000-0000-00008D320000}"/>
    <cellStyle name="SAPBEXresItem 10 2" xfId="13022" xr:uid="{00000000-0005-0000-0000-00008E320000}"/>
    <cellStyle name="SAPBEXresItem 11" xfId="13023" xr:uid="{00000000-0005-0000-0000-00008F320000}"/>
    <cellStyle name="SAPBEXresItem 11 2" xfId="13024" xr:uid="{00000000-0005-0000-0000-000090320000}"/>
    <cellStyle name="SAPBEXresItem 12" xfId="13025" xr:uid="{00000000-0005-0000-0000-000091320000}"/>
    <cellStyle name="SAPBEXresItem 2" xfId="13026" xr:uid="{00000000-0005-0000-0000-000092320000}"/>
    <cellStyle name="SAPBEXresItem 2 10" xfId="13027" xr:uid="{00000000-0005-0000-0000-000093320000}"/>
    <cellStyle name="SAPBEXresItem 2 10 2" xfId="13028" xr:uid="{00000000-0005-0000-0000-000094320000}"/>
    <cellStyle name="SAPBEXresItem 2 11" xfId="13029" xr:uid="{00000000-0005-0000-0000-000095320000}"/>
    <cellStyle name="SAPBEXresItem 2 2" xfId="13030" xr:uid="{00000000-0005-0000-0000-000096320000}"/>
    <cellStyle name="SAPBEXresItem 2 2 2" xfId="13031" xr:uid="{00000000-0005-0000-0000-000097320000}"/>
    <cellStyle name="SAPBEXresItem 2 3" xfId="13032" xr:uid="{00000000-0005-0000-0000-000098320000}"/>
    <cellStyle name="SAPBEXresItem 2 3 2" xfId="13033" xr:uid="{00000000-0005-0000-0000-000099320000}"/>
    <cellStyle name="SAPBEXresItem 2 4" xfId="13034" xr:uid="{00000000-0005-0000-0000-00009A320000}"/>
    <cellStyle name="SAPBEXresItem 2 4 2" xfId="13035" xr:uid="{00000000-0005-0000-0000-00009B320000}"/>
    <cellStyle name="SAPBEXresItem 2 5" xfId="13036" xr:uid="{00000000-0005-0000-0000-00009C320000}"/>
    <cellStyle name="SAPBEXresItem 2 5 2" xfId="13037" xr:uid="{00000000-0005-0000-0000-00009D320000}"/>
    <cellStyle name="SAPBEXresItem 2 6" xfId="13038" xr:uid="{00000000-0005-0000-0000-00009E320000}"/>
    <cellStyle name="SAPBEXresItem 2 6 2" xfId="13039" xr:uid="{00000000-0005-0000-0000-00009F320000}"/>
    <cellStyle name="SAPBEXresItem 2 7" xfId="13040" xr:uid="{00000000-0005-0000-0000-0000A0320000}"/>
    <cellStyle name="SAPBEXresItem 2 7 2" xfId="13041" xr:uid="{00000000-0005-0000-0000-0000A1320000}"/>
    <cellStyle name="SAPBEXresItem 2 8" xfId="13042" xr:uid="{00000000-0005-0000-0000-0000A2320000}"/>
    <cellStyle name="SAPBEXresItem 2 8 2" xfId="13043" xr:uid="{00000000-0005-0000-0000-0000A3320000}"/>
    <cellStyle name="SAPBEXresItem 2 9" xfId="13044" xr:uid="{00000000-0005-0000-0000-0000A4320000}"/>
    <cellStyle name="SAPBEXresItem 2 9 2" xfId="13045" xr:uid="{00000000-0005-0000-0000-0000A5320000}"/>
    <cellStyle name="SAPBEXresItem 3" xfId="13046" xr:uid="{00000000-0005-0000-0000-0000A6320000}"/>
    <cellStyle name="SAPBEXresItem 3 2" xfId="13047" xr:uid="{00000000-0005-0000-0000-0000A7320000}"/>
    <cellStyle name="SAPBEXresItem 4" xfId="13048" xr:uid="{00000000-0005-0000-0000-0000A8320000}"/>
    <cellStyle name="SAPBEXresItem 4 2" xfId="13049" xr:uid="{00000000-0005-0000-0000-0000A9320000}"/>
    <cellStyle name="SAPBEXresItem 5" xfId="13050" xr:uid="{00000000-0005-0000-0000-0000AA320000}"/>
    <cellStyle name="SAPBEXresItem 5 2" xfId="13051" xr:uid="{00000000-0005-0000-0000-0000AB320000}"/>
    <cellStyle name="SAPBEXresItem 6" xfId="13052" xr:uid="{00000000-0005-0000-0000-0000AC320000}"/>
    <cellStyle name="SAPBEXresItem 6 2" xfId="13053" xr:uid="{00000000-0005-0000-0000-0000AD320000}"/>
    <cellStyle name="SAPBEXresItem 7" xfId="13054" xr:uid="{00000000-0005-0000-0000-0000AE320000}"/>
    <cellStyle name="SAPBEXresItem 7 2" xfId="13055" xr:uid="{00000000-0005-0000-0000-0000AF320000}"/>
    <cellStyle name="SAPBEXresItem 8" xfId="13056" xr:uid="{00000000-0005-0000-0000-0000B0320000}"/>
    <cellStyle name="SAPBEXresItem 8 2" xfId="13057" xr:uid="{00000000-0005-0000-0000-0000B1320000}"/>
    <cellStyle name="SAPBEXresItem 9" xfId="13058" xr:uid="{00000000-0005-0000-0000-0000B2320000}"/>
    <cellStyle name="SAPBEXresItem 9 2" xfId="13059" xr:uid="{00000000-0005-0000-0000-0000B3320000}"/>
    <cellStyle name="SAPBEXresItemX" xfId="13060" xr:uid="{00000000-0005-0000-0000-0000B4320000}"/>
    <cellStyle name="SAPBEXresItemX 10" xfId="13061" xr:uid="{00000000-0005-0000-0000-0000B5320000}"/>
    <cellStyle name="SAPBEXresItemX 10 2" xfId="13062" xr:uid="{00000000-0005-0000-0000-0000B6320000}"/>
    <cellStyle name="SAPBEXresItemX 11" xfId="13063" xr:uid="{00000000-0005-0000-0000-0000B7320000}"/>
    <cellStyle name="SAPBEXresItemX 11 2" xfId="13064" xr:uid="{00000000-0005-0000-0000-0000B8320000}"/>
    <cellStyle name="SAPBEXresItemX 12" xfId="13065" xr:uid="{00000000-0005-0000-0000-0000B9320000}"/>
    <cellStyle name="SAPBEXresItemX 2" xfId="13066" xr:uid="{00000000-0005-0000-0000-0000BA320000}"/>
    <cellStyle name="SAPBEXresItemX 2 10" xfId="13067" xr:uid="{00000000-0005-0000-0000-0000BB320000}"/>
    <cellStyle name="SAPBEXresItemX 2 10 2" xfId="13068" xr:uid="{00000000-0005-0000-0000-0000BC320000}"/>
    <cellStyle name="SAPBEXresItemX 2 11" xfId="13069" xr:uid="{00000000-0005-0000-0000-0000BD320000}"/>
    <cellStyle name="SAPBEXresItemX 2 2" xfId="13070" xr:uid="{00000000-0005-0000-0000-0000BE320000}"/>
    <cellStyle name="SAPBEXresItemX 2 2 2" xfId="13071" xr:uid="{00000000-0005-0000-0000-0000BF320000}"/>
    <cellStyle name="SAPBEXresItemX 2 3" xfId="13072" xr:uid="{00000000-0005-0000-0000-0000C0320000}"/>
    <cellStyle name="SAPBEXresItemX 2 3 2" xfId="13073" xr:uid="{00000000-0005-0000-0000-0000C1320000}"/>
    <cellStyle name="SAPBEXresItemX 2 4" xfId="13074" xr:uid="{00000000-0005-0000-0000-0000C2320000}"/>
    <cellStyle name="SAPBEXresItemX 2 4 2" xfId="13075" xr:uid="{00000000-0005-0000-0000-0000C3320000}"/>
    <cellStyle name="SAPBEXresItemX 2 5" xfId="13076" xr:uid="{00000000-0005-0000-0000-0000C4320000}"/>
    <cellStyle name="SAPBEXresItemX 2 5 2" xfId="13077" xr:uid="{00000000-0005-0000-0000-0000C5320000}"/>
    <cellStyle name="SAPBEXresItemX 2 6" xfId="13078" xr:uid="{00000000-0005-0000-0000-0000C6320000}"/>
    <cellStyle name="SAPBEXresItemX 2 6 2" xfId="13079" xr:uid="{00000000-0005-0000-0000-0000C7320000}"/>
    <cellStyle name="SAPBEXresItemX 2 7" xfId="13080" xr:uid="{00000000-0005-0000-0000-0000C8320000}"/>
    <cellStyle name="SAPBEXresItemX 2 7 2" xfId="13081" xr:uid="{00000000-0005-0000-0000-0000C9320000}"/>
    <cellStyle name="SAPBEXresItemX 2 8" xfId="13082" xr:uid="{00000000-0005-0000-0000-0000CA320000}"/>
    <cellStyle name="SAPBEXresItemX 2 8 2" xfId="13083" xr:uid="{00000000-0005-0000-0000-0000CB320000}"/>
    <cellStyle name="SAPBEXresItemX 2 9" xfId="13084" xr:uid="{00000000-0005-0000-0000-0000CC320000}"/>
    <cellStyle name="SAPBEXresItemX 2 9 2" xfId="13085" xr:uid="{00000000-0005-0000-0000-0000CD320000}"/>
    <cellStyle name="SAPBEXresItemX 3" xfId="13086" xr:uid="{00000000-0005-0000-0000-0000CE320000}"/>
    <cellStyle name="SAPBEXresItemX 3 2" xfId="13087" xr:uid="{00000000-0005-0000-0000-0000CF320000}"/>
    <cellStyle name="SAPBEXresItemX 4" xfId="13088" xr:uid="{00000000-0005-0000-0000-0000D0320000}"/>
    <cellStyle name="SAPBEXresItemX 4 2" xfId="13089" xr:uid="{00000000-0005-0000-0000-0000D1320000}"/>
    <cellStyle name="SAPBEXresItemX 5" xfId="13090" xr:uid="{00000000-0005-0000-0000-0000D2320000}"/>
    <cellStyle name="SAPBEXresItemX 5 2" xfId="13091" xr:uid="{00000000-0005-0000-0000-0000D3320000}"/>
    <cellStyle name="SAPBEXresItemX 6" xfId="13092" xr:uid="{00000000-0005-0000-0000-0000D4320000}"/>
    <cellStyle name="SAPBEXresItemX 6 2" xfId="13093" xr:uid="{00000000-0005-0000-0000-0000D5320000}"/>
    <cellStyle name="SAPBEXresItemX 7" xfId="13094" xr:uid="{00000000-0005-0000-0000-0000D6320000}"/>
    <cellStyle name="SAPBEXresItemX 7 2" xfId="13095" xr:uid="{00000000-0005-0000-0000-0000D7320000}"/>
    <cellStyle name="SAPBEXresItemX 8" xfId="13096" xr:uid="{00000000-0005-0000-0000-0000D8320000}"/>
    <cellStyle name="SAPBEXresItemX 8 2" xfId="13097" xr:uid="{00000000-0005-0000-0000-0000D9320000}"/>
    <cellStyle name="SAPBEXresItemX 9" xfId="13098" xr:uid="{00000000-0005-0000-0000-0000DA320000}"/>
    <cellStyle name="SAPBEXresItemX 9 2" xfId="13099" xr:uid="{00000000-0005-0000-0000-0000DB320000}"/>
    <cellStyle name="SAPBEXstdData" xfId="13100" xr:uid="{00000000-0005-0000-0000-0000DC320000}"/>
    <cellStyle name="SAPBEXstdData 10" xfId="13101" xr:uid="{00000000-0005-0000-0000-0000DD320000}"/>
    <cellStyle name="SAPBEXstdData 10 2" xfId="13102" xr:uid="{00000000-0005-0000-0000-0000DE320000}"/>
    <cellStyle name="SAPBEXstdData 11" xfId="13103" xr:uid="{00000000-0005-0000-0000-0000DF320000}"/>
    <cellStyle name="SAPBEXstdData 11 2" xfId="13104" xr:uid="{00000000-0005-0000-0000-0000E0320000}"/>
    <cellStyle name="SAPBEXstdData 12" xfId="13105" xr:uid="{00000000-0005-0000-0000-0000E1320000}"/>
    <cellStyle name="SAPBEXstdData 2" xfId="13106" xr:uid="{00000000-0005-0000-0000-0000E2320000}"/>
    <cellStyle name="SAPBEXstdData 2 10" xfId="13107" xr:uid="{00000000-0005-0000-0000-0000E3320000}"/>
    <cellStyle name="SAPBEXstdData 2 10 2" xfId="13108" xr:uid="{00000000-0005-0000-0000-0000E4320000}"/>
    <cellStyle name="SAPBEXstdData 2 11" xfId="13109" xr:uid="{00000000-0005-0000-0000-0000E5320000}"/>
    <cellStyle name="SAPBEXstdData 2 2" xfId="13110" xr:uid="{00000000-0005-0000-0000-0000E6320000}"/>
    <cellStyle name="SAPBEXstdData 2 2 2" xfId="13111" xr:uid="{00000000-0005-0000-0000-0000E7320000}"/>
    <cellStyle name="SAPBEXstdData 2 3" xfId="13112" xr:uid="{00000000-0005-0000-0000-0000E8320000}"/>
    <cellStyle name="SAPBEXstdData 2 3 2" xfId="13113" xr:uid="{00000000-0005-0000-0000-0000E9320000}"/>
    <cellStyle name="SAPBEXstdData 2 4" xfId="13114" xr:uid="{00000000-0005-0000-0000-0000EA320000}"/>
    <cellStyle name="SAPBEXstdData 2 4 2" xfId="13115" xr:uid="{00000000-0005-0000-0000-0000EB320000}"/>
    <cellStyle name="SAPBEXstdData 2 5" xfId="13116" xr:uid="{00000000-0005-0000-0000-0000EC320000}"/>
    <cellStyle name="SAPBEXstdData 2 5 2" xfId="13117" xr:uid="{00000000-0005-0000-0000-0000ED320000}"/>
    <cellStyle name="SAPBEXstdData 2 6" xfId="13118" xr:uid="{00000000-0005-0000-0000-0000EE320000}"/>
    <cellStyle name="SAPBEXstdData 2 6 2" xfId="13119" xr:uid="{00000000-0005-0000-0000-0000EF320000}"/>
    <cellStyle name="SAPBEXstdData 2 7" xfId="13120" xr:uid="{00000000-0005-0000-0000-0000F0320000}"/>
    <cellStyle name="SAPBEXstdData 2 7 2" xfId="13121" xr:uid="{00000000-0005-0000-0000-0000F1320000}"/>
    <cellStyle name="SAPBEXstdData 2 8" xfId="13122" xr:uid="{00000000-0005-0000-0000-0000F2320000}"/>
    <cellStyle name="SAPBEXstdData 2 8 2" xfId="13123" xr:uid="{00000000-0005-0000-0000-0000F3320000}"/>
    <cellStyle name="SAPBEXstdData 2 9" xfId="13124" xr:uid="{00000000-0005-0000-0000-0000F4320000}"/>
    <cellStyle name="SAPBEXstdData 2 9 2" xfId="13125" xr:uid="{00000000-0005-0000-0000-0000F5320000}"/>
    <cellStyle name="SAPBEXstdData 3" xfId="13126" xr:uid="{00000000-0005-0000-0000-0000F6320000}"/>
    <cellStyle name="SAPBEXstdData 3 2" xfId="13127" xr:uid="{00000000-0005-0000-0000-0000F7320000}"/>
    <cellStyle name="SAPBEXstdData 4" xfId="13128" xr:uid="{00000000-0005-0000-0000-0000F8320000}"/>
    <cellStyle name="SAPBEXstdData 4 2" xfId="13129" xr:uid="{00000000-0005-0000-0000-0000F9320000}"/>
    <cellStyle name="SAPBEXstdData 5" xfId="13130" xr:uid="{00000000-0005-0000-0000-0000FA320000}"/>
    <cellStyle name="SAPBEXstdData 5 2" xfId="13131" xr:uid="{00000000-0005-0000-0000-0000FB320000}"/>
    <cellStyle name="SAPBEXstdData 6" xfId="13132" xr:uid="{00000000-0005-0000-0000-0000FC320000}"/>
    <cellStyle name="SAPBEXstdData 6 2" xfId="13133" xr:uid="{00000000-0005-0000-0000-0000FD320000}"/>
    <cellStyle name="SAPBEXstdData 7" xfId="13134" xr:uid="{00000000-0005-0000-0000-0000FE320000}"/>
    <cellStyle name="SAPBEXstdData 7 2" xfId="13135" xr:uid="{00000000-0005-0000-0000-0000FF320000}"/>
    <cellStyle name="SAPBEXstdData 8" xfId="13136" xr:uid="{00000000-0005-0000-0000-000000330000}"/>
    <cellStyle name="SAPBEXstdData 8 2" xfId="13137" xr:uid="{00000000-0005-0000-0000-000001330000}"/>
    <cellStyle name="SAPBEXstdData 9" xfId="13138" xr:uid="{00000000-0005-0000-0000-000002330000}"/>
    <cellStyle name="SAPBEXstdData 9 2" xfId="13139" xr:uid="{00000000-0005-0000-0000-000003330000}"/>
    <cellStyle name="SAPBEXstdDataEmph" xfId="13140" xr:uid="{00000000-0005-0000-0000-000004330000}"/>
    <cellStyle name="SAPBEXstdDataEmph 10" xfId="13141" xr:uid="{00000000-0005-0000-0000-000005330000}"/>
    <cellStyle name="SAPBEXstdDataEmph 10 2" xfId="13142" xr:uid="{00000000-0005-0000-0000-000006330000}"/>
    <cellStyle name="SAPBEXstdDataEmph 11" xfId="13143" xr:uid="{00000000-0005-0000-0000-000007330000}"/>
    <cellStyle name="SAPBEXstdDataEmph 11 2" xfId="13144" xr:uid="{00000000-0005-0000-0000-000008330000}"/>
    <cellStyle name="SAPBEXstdDataEmph 12" xfId="13145" xr:uid="{00000000-0005-0000-0000-000009330000}"/>
    <cellStyle name="SAPBEXstdDataEmph 2" xfId="13146" xr:uid="{00000000-0005-0000-0000-00000A330000}"/>
    <cellStyle name="SAPBEXstdDataEmph 2 10" xfId="13147" xr:uid="{00000000-0005-0000-0000-00000B330000}"/>
    <cellStyle name="SAPBEXstdDataEmph 2 10 2" xfId="13148" xr:uid="{00000000-0005-0000-0000-00000C330000}"/>
    <cellStyle name="SAPBEXstdDataEmph 2 11" xfId="13149" xr:uid="{00000000-0005-0000-0000-00000D330000}"/>
    <cellStyle name="SAPBEXstdDataEmph 2 2" xfId="13150" xr:uid="{00000000-0005-0000-0000-00000E330000}"/>
    <cellStyle name="SAPBEXstdDataEmph 2 2 2" xfId="13151" xr:uid="{00000000-0005-0000-0000-00000F330000}"/>
    <cellStyle name="SAPBEXstdDataEmph 2 3" xfId="13152" xr:uid="{00000000-0005-0000-0000-000010330000}"/>
    <cellStyle name="SAPBEXstdDataEmph 2 3 2" xfId="13153" xr:uid="{00000000-0005-0000-0000-000011330000}"/>
    <cellStyle name="SAPBEXstdDataEmph 2 4" xfId="13154" xr:uid="{00000000-0005-0000-0000-000012330000}"/>
    <cellStyle name="SAPBEXstdDataEmph 2 4 2" xfId="13155" xr:uid="{00000000-0005-0000-0000-000013330000}"/>
    <cellStyle name="SAPBEXstdDataEmph 2 5" xfId="13156" xr:uid="{00000000-0005-0000-0000-000014330000}"/>
    <cellStyle name="SAPBEXstdDataEmph 2 5 2" xfId="13157" xr:uid="{00000000-0005-0000-0000-000015330000}"/>
    <cellStyle name="SAPBEXstdDataEmph 2 6" xfId="13158" xr:uid="{00000000-0005-0000-0000-000016330000}"/>
    <cellStyle name="SAPBEXstdDataEmph 2 6 2" xfId="13159" xr:uid="{00000000-0005-0000-0000-000017330000}"/>
    <cellStyle name="SAPBEXstdDataEmph 2 7" xfId="13160" xr:uid="{00000000-0005-0000-0000-000018330000}"/>
    <cellStyle name="SAPBEXstdDataEmph 2 7 2" xfId="13161" xr:uid="{00000000-0005-0000-0000-000019330000}"/>
    <cellStyle name="SAPBEXstdDataEmph 2 8" xfId="13162" xr:uid="{00000000-0005-0000-0000-00001A330000}"/>
    <cellStyle name="SAPBEXstdDataEmph 2 8 2" xfId="13163" xr:uid="{00000000-0005-0000-0000-00001B330000}"/>
    <cellStyle name="SAPBEXstdDataEmph 2 9" xfId="13164" xr:uid="{00000000-0005-0000-0000-00001C330000}"/>
    <cellStyle name="SAPBEXstdDataEmph 2 9 2" xfId="13165" xr:uid="{00000000-0005-0000-0000-00001D330000}"/>
    <cellStyle name="SAPBEXstdDataEmph 3" xfId="13166" xr:uid="{00000000-0005-0000-0000-00001E330000}"/>
    <cellStyle name="SAPBEXstdDataEmph 3 2" xfId="13167" xr:uid="{00000000-0005-0000-0000-00001F330000}"/>
    <cellStyle name="SAPBEXstdDataEmph 4" xfId="13168" xr:uid="{00000000-0005-0000-0000-000020330000}"/>
    <cellStyle name="SAPBEXstdDataEmph 4 2" xfId="13169" xr:uid="{00000000-0005-0000-0000-000021330000}"/>
    <cellStyle name="SAPBEXstdDataEmph 5" xfId="13170" xr:uid="{00000000-0005-0000-0000-000022330000}"/>
    <cellStyle name="SAPBEXstdDataEmph 5 2" xfId="13171" xr:uid="{00000000-0005-0000-0000-000023330000}"/>
    <cellStyle name="SAPBEXstdDataEmph 6" xfId="13172" xr:uid="{00000000-0005-0000-0000-000024330000}"/>
    <cellStyle name="SAPBEXstdDataEmph 6 2" xfId="13173" xr:uid="{00000000-0005-0000-0000-000025330000}"/>
    <cellStyle name="SAPBEXstdDataEmph 7" xfId="13174" xr:uid="{00000000-0005-0000-0000-000026330000}"/>
    <cellStyle name="SAPBEXstdDataEmph 7 2" xfId="13175" xr:uid="{00000000-0005-0000-0000-000027330000}"/>
    <cellStyle name="SAPBEXstdDataEmph 8" xfId="13176" xr:uid="{00000000-0005-0000-0000-000028330000}"/>
    <cellStyle name="SAPBEXstdDataEmph 8 2" xfId="13177" xr:uid="{00000000-0005-0000-0000-000029330000}"/>
    <cellStyle name="SAPBEXstdDataEmph 9" xfId="13178" xr:uid="{00000000-0005-0000-0000-00002A330000}"/>
    <cellStyle name="SAPBEXstdDataEmph 9 2" xfId="13179" xr:uid="{00000000-0005-0000-0000-00002B330000}"/>
    <cellStyle name="SAPBEXstdItem" xfId="13180" xr:uid="{00000000-0005-0000-0000-00002C330000}"/>
    <cellStyle name="SAPBEXstdItem 10" xfId="13181" xr:uid="{00000000-0005-0000-0000-00002D330000}"/>
    <cellStyle name="SAPBEXstdItem 10 2" xfId="13182" xr:uid="{00000000-0005-0000-0000-00002E330000}"/>
    <cellStyle name="SAPBEXstdItem 11" xfId="13183" xr:uid="{00000000-0005-0000-0000-00002F330000}"/>
    <cellStyle name="SAPBEXstdItem 11 2" xfId="13184" xr:uid="{00000000-0005-0000-0000-000030330000}"/>
    <cellStyle name="SAPBEXstdItem 12" xfId="13185" xr:uid="{00000000-0005-0000-0000-000031330000}"/>
    <cellStyle name="SAPBEXstdItem 2" xfId="13186" xr:uid="{00000000-0005-0000-0000-000032330000}"/>
    <cellStyle name="SAPBEXstdItem 2 10" xfId="13187" xr:uid="{00000000-0005-0000-0000-000033330000}"/>
    <cellStyle name="SAPBEXstdItem 2 10 2" xfId="13188" xr:uid="{00000000-0005-0000-0000-000034330000}"/>
    <cellStyle name="SAPBEXstdItem 2 11" xfId="13189" xr:uid="{00000000-0005-0000-0000-000035330000}"/>
    <cellStyle name="SAPBEXstdItem 2 2" xfId="13190" xr:uid="{00000000-0005-0000-0000-000036330000}"/>
    <cellStyle name="SAPBEXstdItem 2 2 2" xfId="13191" xr:uid="{00000000-0005-0000-0000-000037330000}"/>
    <cellStyle name="SAPBEXstdItem 2 3" xfId="13192" xr:uid="{00000000-0005-0000-0000-000038330000}"/>
    <cellStyle name="SAPBEXstdItem 2 3 2" xfId="13193" xr:uid="{00000000-0005-0000-0000-000039330000}"/>
    <cellStyle name="SAPBEXstdItem 2 4" xfId="13194" xr:uid="{00000000-0005-0000-0000-00003A330000}"/>
    <cellStyle name="SAPBEXstdItem 2 4 2" xfId="13195" xr:uid="{00000000-0005-0000-0000-00003B330000}"/>
    <cellStyle name="SAPBEXstdItem 2 5" xfId="13196" xr:uid="{00000000-0005-0000-0000-00003C330000}"/>
    <cellStyle name="SAPBEXstdItem 2 5 2" xfId="13197" xr:uid="{00000000-0005-0000-0000-00003D330000}"/>
    <cellStyle name="SAPBEXstdItem 2 6" xfId="13198" xr:uid="{00000000-0005-0000-0000-00003E330000}"/>
    <cellStyle name="SAPBEXstdItem 2 6 2" xfId="13199" xr:uid="{00000000-0005-0000-0000-00003F330000}"/>
    <cellStyle name="SAPBEXstdItem 2 7" xfId="13200" xr:uid="{00000000-0005-0000-0000-000040330000}"/>
    <cellStyle name="SAPBEXstdItem 2 7 2" xfId="13201" xr:uid="{00000000-0005-0000-0000-000041330000}"/>
    <cellStyle name="SAPBEXstdItem 2 8" xfId="13202" xr:uid="{00000000-0005-0000-0000-000042330000}"/>
    <cellStyle name="SAPBEXstdItem 2 8 2" xfId="13203" xr:uid="{00000000-0005-0000-0000-000043330000}"/>
    <cellStyle name="SAPBEXstdItem 2 9" xfId="13204" xr:uid="{00000000-0005-0000-0000-000044330000}"/>
    <cellStyle name="SAPBEXstdItem 2 9 2" xfId="13205" xr:uid="{00000000-0005-0000-0000-000045330000}"/>
    <cellStyle name="SAPBEXstdItem 3" xfId="13206" xr:uid="{00000000-0005-0000-0000-000046330000}"/>
    <cellStyle name="SAPBEXstdItem 3 2" xfId="13207" xr:uid="{00000000-0005-0000-0000-000047330000}"/>
    <cellStyle name="SAPBEXstdItem 4" xfId="13208" xr:uid="{00000000-0005-0000-0000-000048330000}"/>
    <cellStyle name="SAPBEXstdItem 4 2" xfId="13209" xr:uid="{00000000-0005-0000-0000-000049330000}"/>
    <cellStyle name="SAPBEXstdItem 5" xfId="13210" xr:uid="{00000000-0005-0000-0000-00004A330000}"/>
    <cellStyle name="SAPBEXstdItem 5 2" xfId="13211" xr:uid="{00000000-0005-0000-0000-00004B330000}"/>
    <cellStyle name="SAPBEXstdItem 6" xfId="13212" xr:uid="{00000000-0005-0000-0000-00004C330000}"/>
    <cellStyle name="SAPBEXstdItem 6 2" xfId="13213" xr:uid="{00000000-0005-0000-0000-00004D330000}"/>
    <cellStyle name="SAPBEXstdItem 7" xfId="13214" xr:uid="{00000000-0005-0000-0000-00004E330000}"/>
    <cellStyle name="SAPBEXstdItem 7 2" xfId="13215" xr:uid="{00000000-0005-0000-0000-00004F330000}"/>
    <cellStyle name="SAPBEXstdItem 8" xfId="13216" xr:uid="{00000000-0005-0000-0000-000050330000}"/>
    <cellStyle name="SAPBEXstdItem 8 2" xfId="13217" xr:uid="{00000000-0005-0000-0000-000051330000}"/>
    <cellStyle name="SAPBEXstdItem 9" xfId="13218" xr:uid="{00000000-0005-0000-0000-000052330000}"/>
    <cellStyle name="SAPBEXstdItem 9 2" xfId="13219" xr:uid="{00000000-0005-0000-0000-000053330000}"/>
    <cellStyle name="SAPBEXstdItemX" xfId="13220" xr:uid="{00000000-0005-0000-0000-000054330000}"/>
    <cellStyle name="SAPBEXstdItemX 10" xfId="13221" xr:uid="{00000000-0005-0000-0000-000055330000}"/>
    <cellStyle name="SAPBEXstdItemX 10 2" xfId="13222" xr:uid="{00000000-0005-0000-0000-000056330000}"/>
    <cellStyle name="SAPBEXstdItemX 11" xfId="13223" xr:uid="{00000000-0005-0000-0000-000057330000}"/>
    <cellStyle name="SAPBEXstdItemX 11 2" xfId="13224" xr:uid="{00000000-0005-0000-0000-000058330000}"/>
    <cellStyle name="SAPBEXstdItemX 12" xfId="13225" xr:uid="{00000000-0005-0000-0000-000059330000}"/>
    <cellStyle name="SAPBEXstdItemX 2" xfId="13226" xr:uid="{00000000-0005-0000-0000-00005A330000}"/>
    <cellStyle name="SAPBEXstdItemX 2 10" xfId="13227" xr:uid="{00000000-0005-0000-0000-00005B330000}"/>
    <cellStyle name="SAPBEXstdItemX 2 10 2" xfId="13228" xr:uid="{00000000-0005-0000-0000-00005C330000}"/>
    <cellStyle name="SAPBEXstdItemX 2 11" xfId="13229" xr:uid="{00000000-0005-0000-0000-00005D330000}"/>
    <cellStyle name="SAPBEXstdItemX 2 2" xfId="13230" xr:uid="{00000000-0005-0000-0000-00005E330000}"/>
    <cellStyle name="SAPBEXstdItemX 2 2 2" xfId="13231" xr:uid="{00000000-0005-0000-0000-00005F330000}"/>
    <cellStyle name="SAPBEXstdItemX 2 3" xfId="13232" xr:uid="{00000000-0005-0000-0000-000060330000}"/>
    <cellStyle name="SAPBEXstdItemX 2 3 2" xfId="13233" xr:uid="{00000000-0005-0000-0000-000061330000}"/>
    <cellStyle name="SAPBEXstdItemX 2 4" xfId="13234" xr:uid="{00000000-0005-0000-0000-000062330000}"/>
    <cellStyle name="SAPBEXstdItemX 2 4 2" xfId="13235" xr:uid="{00000000-0005-0000-0000-000063330000}"/>
    <cellStyle name="SAPBEXstdItemX 2 5" xfId="13236" xr:uid="{00000000-0005-0000-0000-000064330000}"/>
    <cellStyle name="SAPBEXstdItemX 2 5 2" xfId="13237" xr:uid="{00000000-0005-0000-0000-000065330000}"/>
    <cellStyle name="SAPBEXstdItemX 2 6" xfId="13238" xr:uid="{00000000-0005-0000-0000-000066330000}"/>
    <cellStyle name="SAPBEXstdItemX 2 6 2" xfId="13239" xr:uid="{00000000-0005-0000-0000-000067330000}"/>
    <cellStyle name="SAPBEXstdItemX 2 7" xfId="13240" xr:uid="{00000000-0005-0000-0000-000068330000}"/>
    <cellStyle name="SAPBEXstdItemX 2 7 2" xfId="13241" xr:uid="{00000000-0005-0000-0000-000069330000}"/>
    <cellStyle name="SAPBEXstdItemX 2 8" xfId="13242" xr:uid="{00000000-0005-0000-0000-00006A330000}"/>
    <cellStyle name="SAPBEXstdItemX 2 8 2" xfId="13243" xr:uid="{00000000-0005-0000-0000-00006B330000}"/>
    <cellStyle name="SAPBEXstdItemX 2 9" xfId="13244" xr:uid="{00000000-0005-0000-0000-00006C330000}"/>
    <cellStyle name="SAPBEXstdItemX 2 9 2" xfId="13245" xr:uid="{00000000-0005-0000-0000-00006D330000}"/>
    <cellStyle name="SAPBEXstdItemX 3" xfId="13246" xr:uid="{00000000-0005-0000-0000-00006E330000}"/>
    <cellStyle name="SAPBEXstdItemX 3 2" xfId="13247" xr:uid="{00000000-0005-0000-0000-00006F330000}"/>
    <cellStyle name="SAPBEXstdItemX 4" xfId="13248" xr:uid="{00000000-0005-0000-0000-000070330000}"/>
    <cellStyle name="SAPBEXstdItemX 4 2" xfId="13249" xr:uid="{00000000-0005-0000-0000-000071330000}"/>
    <cellStyle name="SAPBEXstdItemX 5" xfId="13250" xr:uid="{00000000-0005-0000-0000-000072330000}"/>
    <cellStyle name="SAPBEXstdItemX 5 2" xfId="13251" xr:uid="{00000000-0005-0000-0000-000073330000}"/>
    <cellStyle name="SAPBEXstdItemX 6" xfId="13252" xr:uid="{00000000-0005-0000-0000-000074330000}"/>
    <cellStyle name="SAPBEXstdItemX 6 2" xfId="13253" xr:uid="{00000000-0005-0000-0000-000075330000}"/>
    <cellStyle name="SAPBEXstdItemX 7" xfId="13254" xr:uid="{00000000-0005-0000-0000-000076330000}"/>
    <cellStyle name="SAPBEXstdItemX 7 2" xfId="13255" xr:uid="{00000000-0005-0000-0000-000077330000}"/>
    <cellStyle name="SAPBEXstdItemX 8" xfId="13256" xr:uid="{00000000-0005-0000-0000-000078330000}"/>
    <cellStyle name="SAPBEXstdItemX 8 2" xfId="13257" xr:uid="{00000000-0005-0000-0000-000079330000}"/>
    <cellStyle name="SAPBEXstdItemX 9" xfId="13258" xr:uid="{00000000-0005-0000-0000-00007A330000}"/>
    <cellStyle name="SAPBEXstdItemX 9 2" xfId="13259" xr:uid="{00000000-0005-0000-0000-00007B330000}"/>
    <cellStyle name="SAPBEXtitle" xfId="13260" xr:uid="{00000000-0005-0000-0000-00007C330000}"/>
    <cellStyle name="SAPBEXundefined" xfId="13261" xr:uid="{00000000-0005-0000-0000-00007D330000}"/>
    <cellStyle name="SAPBEXundefined 10" xfId="13262" xr:uid="{00000000-0005-0000-0000-00007E330000}"/>
    <cellStyle name="SAPBEXundefined 10 2" xfId="13263" xr:uid="{00000000-0005-0000-0000-00007F330000}"/>
    <cellStyle name="SAPBEXundefined 11" xfId="13264" xr:uid="{00000000-0005-0000-0000-000080330000}"/>
    <cellStyle name="SAPBEXundefined 11 2" xfId="13265" xr:uid="{00000000-0005-0000-0000-000081330000}"/>
    <cellStyle name="SAPBEXundefined 12" xfId="13266" xr:uid="{00000000-0005-0000-0000-000082330000}"/>
    <cellStyle name="SAPBEXundefined 2" xfId="13267" xr:uid="{00000000-0005-0000-0000-000083330000}"/>
    <cellStyle name="SAPBEXundefined 2 10" xfId="13268" xr:uid="{00000000-0005-0000-0000-000084330000}"/>
    <cellStyle name="SAPBEXundefined 2 10 2" xfId="13269" xr:uid="{00000000-0005-0000-0000-000085330000}"/>
    <cellStyle name="SAPBEXundefined 2 11" xfId="13270" xr:uid="{00000000-0005-0000-0000-000086330000}"/>
    <cellStyle name="SAPBEXundefined 2 2" xfId="13271" xr:uid="{00000000-0005-0000-0000-000087330000}"/>
    <cellStyle name="SAPBEXundefined 2 2 2" xfId="13272" xr:uid="{00000000-0005-0000-0000-000088330000}"/>
    <cellStyle name="SAPBEXundefined 2 3" xfId="13273" xr:uid="{00000000-0005-0000-0000-000089330000}"/>
    <cellStyle name="SAPBEXundefined 2 3 2" xfId="13274" xr:uid="{00000000-0005-0000-0000-00008A330000}"/>
    <cellStyle name="SAPBEXundefined 2 4" xfId="13275" xr:uid="{00000000-0005-0000-0000-00008B330000}"/>
    <cellStyle name="SAPBEXundefined 2 4 2" xfId="13276" xr:uid="{00000000-0005-0000-0000-00008C330000}"/>
    <cellStyle name="SAPBEXundefined 2 5" xfId="13277" xr:uid="{00000000-0005-0000-0000-00008D330000}"/>
    <cellStyle name="SAPBEXundefined 2 5 2" xfId="13278" xr:uid="{00000000-0005-0000-0000-00008E330000}"/>
    <cellStyle name="SAPBEXundefined 2 6" xfId="13279" xr:uid="{00000000-0005-0000-0000-00008F330000}"/>
    <cellStyle name="SAPBEXundefined 2 6 2" xfId="13280" xr:uid="{00000000-0005-0000-0000-000090330000}"/>
    <cellStyle name="SAPBEXundefined 2 7" xfId="13281" xr:uid="{00000000-0005-0000-0000-000091330000}"/>
    <cellStyle name="SAPBEXundefined 2 7 2" xfId="13282" xr:uid="{00000000-0005-0000-0000-000092330000}"/>
    <cellStyle name="SAPBEXundefined 2 8" xfId="13283" xr:uid="{00000000-0005-0000-0000-000093330000}"/>
    <cellStyle name="SAPBEXundefined 2 8 2" xfId="13284" xr:uid="{00000000-0005-0000-0000-000094330000}"/>
    <cellStyle name="SAPBEXundefined 2 9" xfId="13285" xr:uid="{00000000-0005-0000-0000-000095330000}"/>
    <cellStyle name="SAPBEXundefined 2 9 2" xfId="13286" xr:uid="{00000000-0005-0000-0000-000096330000}"/>
    <cellStyle name="SAPBEXundefined 3" xfId="13287" xr:uid="{00000000-0005-0000-0000-000097330000}"/>
    <cellStyle name="SAPBEXundefined 3 2" xfId="13288" xr:uid="{00000000-0005-0000-0000-000098330000}"/>
    <cellStyle name="SAPBEXundefined 4" xfId="13289" xr:uid="{00000000-0005-0000-0000-000099330000}"/>
    <cellStyle name="SAPBEXundefined 4 2" xfId="13290" xr:uid="{00000000-0005-0000-0000-00009A330000}"/>
    <cellStyle name="SAPBEXundefined 5" xfId="13291" xr:uid="{00000000-0005-0000-0000-00009B330000}"/>
    <cellStyle name="SAPBEXundefined 5 2" xfId="13292" xr:uid="{00000000-0005-0000-0000-00009C330000}"/>
    <cellStyle name="SAPBEXundefined 6" xfId="13293" xr:uid="{00000000-0005-0000-0000-00009D330000}"/>
    <cellStyle name="SAPBEXundefined 6 2" xfId="13294" xr:uid="{00000000-0005-0000-0000-00009E330000}"/>
    <cellStyle name="SAPBEXundefined 7" xfId="13295" xr:uid="{00000000-0005-0000-0000-00009F330000}"/>
    <cellStyle name="SAPBEXundefined 7 2" xfId="13296" xr:uid="{00000000-0005-0000-0000-0000A0330000}"/>
    <cellStyle name="SAPBEXundefined 8" xfId="13297" xr:uid="{00000000-0005-0000-0000-0000A1330000}"/>
    <cellStyle name="SAPBEXundefined 8 2" xfId="13298" xr:uid="{00000000-0005-0000-0000-0000A2330000}"/>
    <cellStyle name="SAPBEXundefined 9" xfId="13299" xr:uid="{00000000-0005-0000-0000-0000A3330000}"/>
    <cellStyle name="SAPBEXundefined 9 2" xfId="13300" xr:uid="{00000000-0005-0000-0000-0000A4330000}"/>
    <cellStyle name="SAPDataCell" xfId="13301" xr:uid="{00000000-0005-0000-0000-0000A5330000}"/>
    <cellStyle name="SAPDataTotalCell" xfId="13302" xr:uid="{00000000-0005-0000-0000-0000A6330000}"/>
    <cellStyle name="SAPDimensionCell" xfId="13303" xr:uid="{00000000-0005-0000-0000-0000A7330000}"/>
    <cellStyle name="SAPEmphasized" xfId="13304" xr:uid="{00000000-0005-0000-0000-0000A8330000}"/>
    <cellStyle name="SAPHierarchyCell0" xfId="13305" xr:uid="{00000000-0005-0000-0000-0000A9330000}"/>
    <cellStyle name="SAPHierarchyCell1" xfId="13306" xr:uid="{00000000-0005-0000-0000-0000AA330000}"/>
    <cellStyle name="SAPHierarchyCell2" xfId="13307" xr:uid="{00000000-0005-0000-0000-0000AB330000}"/>
    <cellStyle name="SAPHierarchyCell3" xfId="13308" xr:uid="{00000000-0005-0000-0000-0000AC330000}"/>
    <cellStyle name="SAPHierarchyCell4" xfId="13309" xr:uid="{00000000-0005-0000-0000-0000AD330000}"/>
    <cellStyle name="SAPLocked" xfId="13310" xr:uid="{00000000-0005-0000-0000-0000AE330000}"/>
    <cellStyle name="SAPLocked 10" xfId="13311" xr:uid="{00000000-0005-0000-0000-0000AF330000}"/>
    <cellStyle name="SAPLocked 10 10" xfId="13312" xr:uid="{00000000-0005-0000-0000-0000B0330000}"/>
    <cellStyle name="SAPLocked 10 10 2" xfId="13313" xr:uid="{00000000-0005-0000-0000-0000B1330000}"/>
    <cellStyle name="SAPLocked 10 11" xfId="13314" xr:uid="{00000000-0005-0000-0000-0000B2330000}"/>
    <cellStyle name="SAPLocked 10 11 2" xfId="13315" xr:uid="{00000000-0005-0000-0000-0000B3330000}"/>
    <cellStyle name="SAPLocked 10 12" xfId="13316" xr:uid="{00000000-0005-0000-0000-0000B4330000}"/>
    <cellStyle name="SAPLocked 10 12 2" xfId="13317" xr:uid="{00000000-0005-0000-0000-0000B5330000}"/>
    <cellStyle name="SAPLocked 10 13" xfId="13318" xr:uid="{00000000-0005-0000-0000-0000B6330000}"/>
    <cellStyle name="SAPLocked 10 2" xfId="13319" xr:uid="{00000000-0005-0000-0000-0000B7330000}"/>
    <cellStyle name="SAPLocked 10 2 10" xfId="13320" xr:uid="{00000000-0005-0000-0000-0000B8330000}"/>
    <cellStyle name="SAPLocked 10 2 10 2" xfId="13321" xr:uid="{00000000-0005-0000-0000-0000B9330000}"/>
    <cellStyle name="SAPLocked 10 2 11" xfId="13322" xr:uid="{00000000-0005-0000-0000-0000BA330000}"/>
    <cellStyle name="SAPLocked 10 2 11 2" xfId="13323" xr:uid="{00000000-0005-0000-0000-0000BB330000}"/>
    <cellStyle name="SAPLocked 10 2 12" xfId="13324" xr:uid="{00000000-0005-0000-0000-0000BC330000}"/>
    <cellStyle name="SAPLocked 10 2 2" xfId="13325" xr:uid="{00000000-0005-0000-0000-0000BD330000}"/>
    <cellStyle name="SAPLocked 10 2 2 2" xfId="13326" xr:uid="{00000000-0005-0000-0000-0000BE330000}"/>
    <cellStyle name="SAPLocked 10 2 3" xfId="13327" xr:uid="{00000000-0005-0000-0000-0000BF330000}"/>
    <cellStyle name="SAPLocked 10 2 3 2" xfId="13328" xr:uid="{00000000-0005-0000-0000-0000C0330000}"/>
    <cellStyle name="SAPLocked 10 2 4" xfId="13329" xr:uid="{00000000-0005-0000-0000-0000C1330000}"/>
    <cellStyle name="SAPLocked 10 2 4 2" xfId="13330" xr:uid="{00000000-0005-0000-0000-0000C2330000}"/>
    <cellStyle name="SAPLocked 10 2 5" xfId="13331" xr:uid="{00000000-0005-0000-0000-0000C3330000}"/>
    <cellStyle name="SAPLocked 10 2 5 2" xfId="13332" xr:uid="{00000000-0005-0000-0000-0000C4330000}"/>
    <cellStyle name="SAPLocked 10 2 6" xfId="13333" xr:uid="{00000000-0005-0000-0000-0000C5330000}"/>
    <cellStyle name="SAPLocked 10 2 6 2" xfId="13334" xr:uid="{00000000-0005-0000-0000-0000C6330000}"/>
    <cellStyle name="SAPLocked 10 2 7" xfId="13335" xr:uid="{00000000-0005-0000-0000-0000C7330000}"/>
    <cellStyle name="SAPLocked 10 2 7 2" xfId="13336" xr:uid="{00000000-0005-0000-0000-0000C8330000}"/>
    <cellStyle name="SAPLocked 10 2 8" xfId="13337" xr:uid="{00000000-0005-0000-0000-0000C9330000}"/>
    <cellStyle name="SAPLocked 10 2 8 2" xfId="13338" xr:uid="{00000000-0005-0000-0000-0000CA330000}"/>
    <cellStyle name="SAPLocked 10 2 9" xfId="13339" xr:uid="{00000000-0005-0000-0000-0000CB330000}"/>
    <cellStyle name="SAPLocked 10 2 9 2" xfId="13340" xr:uid="{00000000-0005-0000-0000-0000CC330000}"/>
    <cellStyle name="SAPLocked 10 3" xfId="13341" xr:uid="{00000000-0005-0000-0000-0000CD330000}"/>
    <cellStyle name="SAPLocked 10 3 2" xfId="13342" xr:uid="{00000000-0005-0000-0000-0000CE330000}"/>
    <cellStyle name="SAPLocked 10 4" xfId="13343" xr:uid="{00000000-0005-0000-0000-0000CF330000}"/>
    <cellStyle name="SAPLocked 10 4 2" xfId="13344" xr:uid="{00000000-0005-0000-0000-0000D0330000}"/>
    <cellStyle name="SAPLocked 10 5" xfId="13345" xr:uid="{00000000-0005-0000-0000-0000D1330000}"/>
    <cellStyle name="SAPLocked 10 5 2" xfId="13346" xr:uid="{00000000-0005-0000-0000-0000D2330000}"/>
    <cellStyle name="SAPLocked 10 6" xfId="13347" xr:uid="{00000000-0005-0000-0000-0000D3330000}"/>
    <cellStyle name="SAPLocked 10 6 2" xfId="13348" xr:uid="{00000000-0005-0000-0000-0000D4330000}"/>
    <cellStyle name="SAPLocked 10 7" xfId="13349" xr:uid="{00000000-0005-0000-0000-0000D5330000}"/>
    <cellStyle name="SAPLocked 10 7 2" xfId="13350" xr:uid="{00000000-0005-0000-0000-0000D6330000}"/>
    <cellStyle name="SAPLocked 10 8" xfId="13351" xr:uid="{00000000-0005-0000-0000-0000D7330000}"/>
    <cellStyle name="SAPLocked 10 8 2" xfId="13352" xr:uid="{00000000-0005-0000-0000-0000D8330000}"/>
    <cellStyle name="SAPLocked 10 9" xfId="13353" xr:uid="{00000000-0005-0000-0000-0000D9330000}"/>
    <cellStyle name="SAPLocked 10 9 2" xfId="13354" xr:uid="{00000000-0005-0000-0000-0000DA330000}"/>
    <cellStyle name="SAPLocked 11" xfId="13355" xr:uid="{00000000-0005-0000-0000-0000DB330000}"/>
    <cellStyle name="SAPLocked 11 10" xfId="13356" xr:uid="{00000000-0005-0000-0000-0000DC330000}"/>
    <cellStyle name="SAPLocked 11 10 2" xfId="13357" xr:uid="{00000000-0005-0000-0000-0000DD330000}"/>
    <cellStyle name="SAPLocked 11 11" xfId="13358" xr:uid="{00000000-0005-0000-0000-0000DE330000}"/>
    <cellStyle name="SAPLocked 11 11 2" xfId="13359" xr:uid="{00000000-0005-0000-0000-0000DF330000}"/>
    <cellStyle name="SAPLocked 11 12" xfId="13360" xr:uid="{00000000-0005-0000-0000-0000E0330000}"/>
    <cellStyle name="SAPLocked 11 12 2" xfId="13361" xr:uid="{00000000-0005-0000-0000-0000E1330000}"/>
    <cellStyle name="SAPLocked 11 13" xfId="13362" xr:uid="{00000000-0005-0000-0000-0000E2330000}"/>
    <cellStyle name="SAPLocked 11 2" xfId="13363" xr:uid="{00000000-0005-0000-0000-0000E3330000}"/>
    <cellStyle name="SAPLocked 11 2 10" xfId="13364" xr:uid="{00000000-0005-0000-0000-0000E4330000}"/>
    <cellStyle name="SAPLocked 11 2 10 2" xfId="13365" xr:uid="{00000000-0005-0000-0000-0000E5330000}"/>
    <cellStyle name="SAPLocked 11 2 11" xfId="13366" xr:uid="{00000000-0005-0000-0000-0000E6330000}"/>
    <cellStyle name="SAPLocked 11 2 11 2" xfId="13367" xr:uid="{00000000-0005-0000-0000-0000E7330000}"/>
    <cellStyle name="SAPLocked 11 2 12" xfId="13368" xr:uid="{00000000-0005-0000-0000-0000E8330000}"/>
    <cellStyle name="SAPLocked 11 2 2" xfId="13369" xr:uid="{00000000-0005-0000-0000-0000E9330000}"/>
    <cellStyle name="SAPLocked 11 2 2 2" xfId="13370" xr:uid="{00000000-0005-0000-0000-0000EA330000}"/>
    <cellStyle name="SAPLocked 11 2 3" xfId="13371" xr:uid="{00000000-0005-0000-0000-0000EB330000}"/>
    <cellStyle name="SAPLocked 11 2 3 2" xfId="13372" xr:uid="{00000000-0005-0000-0000-0000EC330000}"/>
    <cellStyle name="SAPLocked 11 2 4" xfId="13373" xr:uid="{00000000-0005-0000-0000-0000ED330000}"/>
    <cellStyle name="SAPLocked 11 2 4 2" xfId="13374" xr:uid="{00000000-0005-0000-0000-0000EE330000}"/>
    <cellStyle name="SAPLocked 11 2 5" xfId="13375" xr:uid="{00000000-0005-0000-0000-0000EF330000}"/>
    <cellStyle name="SAPLocked 11 2 5 2" xfId="13376" xr:uid="{00000000-0005-0000-0000-0000F0330000}"/>
    <cellStyle name="SAPLocked 11 2 6" xfId="13377" xr:uid="{00000000-0005-0000-0000-0000F1330000}"/>
    <cellStyle name="SAPLocked 11 2 6 2" xfId="13378" xr:uid="{00000000-0005-0000-0000-0000F2330000}"/>
    <cellStyle name="SAPLocked 11 2 7" xfId="13379" xr:uid="{00000000-0005-0000-0000-0000F3330000}"/>
    <cellStyle name="SAPLocked 11 2 7 2" xfId="13380" xr:uid="{00000000-0005-0000-0000-0000F4330000}"/>
    <cellStyle name="SAPLocked 11 2 8" xfId="13381" xr:uid="{00000000-0005-0000-0000-0000F5330000}"/>
    <cellStyle name="SAPLocked 11 2 8 2" xfId="13382" xr:uid="{00000000-0005-0000-0000-0000F6330000}"/>
    <cellStyle name="SAPLocked 11 2 9" xfId="13383" xr:uid="{00000000-0005-0000-0000-0000F7330000}"/>
    <cellStyle name="SAPLocked 11 2 9 2" xfId="13384" xr:uid="{00000000-0005-0000-0000-0000F8330000}"/>
    <cellStyle name="SAPLocked 11 3" xfId="13385" xr:uid="{00000000-0005-0000-0000-0000F9330000}"/>
    <cellStyle name="SAPLocked 11 3 2" xfId="13386" xr:uid="{00000000-0005-0000-0000-0000FA330000}"/>
    <cellStyle name="SAPLocked 11 4" xfId="13387" xr:uid="{00000000-0005-0000-0000-0000FB330000}"/>
    <cellStyle name="SAPLocked 11 4 2" xfId="13388" xr:uid="{00000000-0005-0000-0000-0000FC330000}"/>
    <cellStyle name="SAPLocked 11 5" xfId="13389" xr:uid="{00000000-0005-0000-0000-0000FD330000}"/>
    <cellStyle name="SAPLocked 11 5 2" xfId="13390" xr:uid="{00000000-0005-0000-0000-0000FE330000}"/>
    <cellStyle name="SAPLocked 11 6" xfId="13391" xr:uid="{00000000-0005-0000-0000-0000FF330000}"/>
    <cellStyle name="SAPLocked 11 6 2" xfId="13392" xr:uid="{00000000-0005-0000-0000-000000340000}"/>
    <cellStyle name="SAPLocked 11 7" xfId="13393" xr:uid="{00000000-0005-0000-0000-000001340000}"/>
    <cellStyle name="SAPLocked 11 7 2" xfId="13394" xr:uid="{00000000-0005-0000-0000-000002340000}"/>
    <cellStyle name="SAPLocked 11 8" xfId="13395" xr:uid="{00000000-0005-0000-0000-000003340000}"/>
    <cellStyle name="SAPLocked 11 8 2" xfId="13396" xr:uid="{00000000-0005-0000-0000-000004340000}"/>
    <cellStyle name="SAPLocked 11 9" xfId="13397" xr:uid="{00000000-0005-0000-0000-000005340000}"/>
    <cellStyle name="SAPLocked 11 9 2" xfId="13398" xr:uid="{00000000-0005-0000-0000-000006340000}"/>
    <cellStyle name="SAPLocked 12" xfId="13399" xr:uid="{00000000-0005-0000-0000-000007340000}"/>
    <cellStyle name="SAPLocked 12 10" xfId="13400" xr:uid="{00000000-0005-0000-0000-000008340000}"/>
    <cellStyle name="SAPLocked 12 10 2" xfId="13401" xr:uid="{00000000-0005-0000-0000-000009340000}"/>
    <cellStyle name="SAPLocked 12 11" xfId="13402" xr:uid="{00000000-0005-0000-0000-00000A340000}"/>
    <cellStyle name="SAPLocked 12 11 2" xfId="13403" xr:uid="{00000000-0005-0000-0000-00000B340000}"/>
    <cellStyle name="SAPLocked 12 12" xfId="13404" xr:uid="{00000000-0005-0000-0000-00000C340000}"/>
    <cellStyle name="SAPLocked 12 12 2" xfId="13405" xr:uid="{00000000-0005-0000-0000-00000D340000}"/>
    <cellStyle name="SAPLocked 12 13" xfId="13406" xr:uid="{00000000-0005-0000-0000-00000E340000}"/>
    <cellStyle name="SAPLocked 12 2" xfId="13407" xr:uid="{00000000-0005-0000-0000-00000F340000}"/>
    <cellStyle name="SAPLocked 12 2 10" xfId="13408" xr:uid="{00000000-0005-0000-0000-000010340000}"/>
    <cellStyle name="SAPLocked 12 2 10 2" xfId="13409" xr:uid="{00000000-0005-0000-0000-000011340000}"/>
    <cellStyle name="SAPLocked 12 2 11" xfId="13410" xr:uid="{00000000-0005-0000-0000-000012340000}"/>
    <cellStyle name="SAPLocked 12 2 11 2" xfId="13411" xr:uid="{00000000-0005-0000-0000-000013340000}"/>
    <cellStyle name="SAPLocked 12 2 12" xfId="13412" xr:uid="{00000000-0005-0000-0000-000014340000}"/>
    <cellStyle name="SAPLocked 12 2 2" xfId="13413" xr:uid="{00000000-0005-0000-0000-000015340000}"/>
    <cellStyle name="SAPLocked 12 2 2 2" xfId="13414" xr:uid="{00000000-0005-0000-0000-000016340000}"/>
    <cellStyle name="SAPLocked 12 2 3" xfId="13415" xr:uid="{00000000-0005-0000-0000-000017340000}"/>
    <cellStyle name="SAPLocked 12 2 3 2" xfId="13416" xr:uid="{00000000-0005-0000-0000-000018340000}"/>
    <cellStyle name="SAPLocked 12 2 4" xfId="13417" xr:uid="{00000000-0005-0000-0000-000019340000}"/>
    <cellStyle name="SAPLocked 12 2 4 2" xfId="13418" xr:uid="{00000000-0005-0000-0000-00001A340000}"/>
    <cellStyle name="SAPLocked 12 2 5" xfId="13419" xr:uid="{00000000-0005-0000-0000-00001B340000}"/>
    <cellStyle name="SAPLocked 12 2 5 2" xfId="13420" xr:uid="{00000000-0005-0000-0000-00001C340000}"/>
    <cellStyle name="SAPLocked 12 2 6" xfId="13421" xr:uid="{00000000-0005-0000-0000-00001D340000}"/>
    <cellStyle name="SAPLocked 12 2 6 2" xfId="13422" xr:uid="{00000000-0005-0000-0000-00001E340000}"/>
    <cellStyle name="SAPLocked 12 2 7" xfId="13423" xr:uid="{00000000-0005-0000-0000-00001F340000}"/>
    <cellStyle name="SAPLocked 12 2 7 2" xfId="13424" xr:uid="{00000000-0005-0000-0000-000020340000}"/>
    <cellStyle name="SAPLocked 12 2 8" xfId="13425" xr:uid="{00000000-0005-0000-0000-000021340000}"/>
    <cellStyle name="SAPLocked 12 2 8 2" xfId="13426" xr:uid="{00000000-0005-0000-0000-000022340000}"/>
    <cellStyle name="SAPLocked 12 2 9" xfId="13427" xr:uid="{00000000-0005-0000-0000-000023340000}"/>
    <cellStyle name="SAPLocked 12 2 9 2" xfId="13428" xr:uid="{00000000-0005-0000-0000-000024340000}"/>
    <cellStyle name="SAPLocked 12 3" xfId="13429" xr:uid="{00000000-0005-0000-0000-000025340000}"/>
    <cellStyle name="SAPLocked 12 3 2" xfId="13430" xr:uid="{00000000-0005-0000-0000-000026340000}"/>
    <cellStyle name="SAPLocked 12 4" xfId="13431" xr:uid="{00000000-0005-0000-0000-000027340000}"/>
    <cellStyle name="SAPLocked 12 4 2" xfId="13432" xr:uid="{00000000-0005-0000-0000-000028340000}"/>
    <cellStyle name="SAPLocked 12 5" xfId="13433" xr:uid="{00000000-0005-0000-0000-000029340000}"/>
    <cellStyle name="SAPLocked 12 5 2" xfId="13434" xr:uid="{00000000-0005-0000-0000-00002A340000}"/>
    <cellStyle name="SAPLocked 12 6" xfId="13435" xr:uid="{00000000-0005-0000-0000-00002B340000}"/>
    <cellStyle name="SAPLocked 12 6 2" xfId="13436" xr:uid="{00000000-0005-0000-0000-00002C340000}"/>
    <cellStyle name="SAPLocked 12 7" xfId="13437" xr:uid="{00000000-0005-0000-0000-00002D340000}"/>
    <cellStyle name="SAPLocked 12 7 2" xfId="13438" xr:uid="{00000000-0005-0000-0000-00002E340000}"/>
    <cellStyle name="SAPLocked 12 8" xfId="13439" xr:uid="{00000000-0005-0000-0000-00002F340000}"/>
    <cellStyle name="SAPLocked 12 8 2" xfId="13440" xr:uid="{00000000-0005-0000-0000-000030340000}"/>
    <cellStyle name="SAPLocked 12 9" xfId="13441" xr:uid="{00000000-0005-0000-0000-000031340000}"/>
    <cellStyle name="SAPLocked 12 9 2" xfId="13442" xr:uid="{00000000-0005-0000-0000-000032340000}"/>
    <cellStyle name="SAPLocked 13" xfId="13443" xr:uid="{00000000-0005-0000-0000-000033340000}"/>
    <cellStyle name="SAPLocked 13 10" xfId="13444" xr:uid="{00000000-0005-0000-0000-000034340000}"/>
    <cellStyle name="SAPLocked 13 10 2" xfId="13445" xr:uid="{00000000-0005-0000-0000-000035340000}"/>
    <cellStyle name="SAPLocked 13 11" xfId="13446" xr:uid="{00000000-0005-0000-0000-000036340000}"/>
    <cellStyle name="SAPLocked 13 11 2" xfId="13447" xr:uid="{00000000-0005-0000-0000-000037340000}"/>
    <cellStyle name="SAPLocked 13 12" xfId="13448" xr:uid="{00000000-0005-0000-0000-000038340000}"/>
    <cellStyle name="SAPLocked 13 12 2" xfId="13449" xr:uid="{00000000-0005-0000-0000-000039340000}"/>
    <cellStyle name="SAPLocked 13 13" xfId="13450" xr:uid="{00000000-0005-0000-0000-00003A340000}"/>
    <cellStyle name="SAPLocked 13 2" xfId="13451" xr:uid="{00000000-0005-0000-0000-00003B340000}"/>
    <cellStyle name="SAPLocked 13 2 10" xfId="13452" xr:uid="{00000000-0005-0000-0000-00003C340000}"/>
    <cellStyle name="SAPLocked 13 2 10 2" xfId="13453" xr:uid="{00000000-0005-0000-0000-00003D340000}"/>
    <cellStyle name="SAPLocked 13 2 11" xfId="13454" xr:uid="{00000000-0005-0000-0000-00003E340000}"/>
    <cellStyle name="SAPLocked 13 2 11 2" xfId="13455" xr:uid="{00000000-0005-0000-0000-00003F340000}"/>
    <cellStyle name="SAPLocked 13 2 12" xfId="13456" xr:uid="{00000000-0005-0000-0000-000040340000}"/>
    <cellStyle name="SAPLocked 13 2 2" xfId="13457" xr:uid="{00000000-0005-0000-0000-000041340000}"/>
    <cellStyle name="SAPLocked 13 2 2 2" xfId="13458" xr:uid="{00000000-0005-0000-0000-000042340000}"/>
    <cellStyle name="SAPLocked 13 2 3" xfId="13459" xr:uid="{00000000-0005-0000-0000-000043340000}"/>
    <cellStyle name="SAPLocked 13 2 3 2" xfId="13460" xr:uid="{00000000-0005-0000-0000-000044340000}"/>
    <cellStyle name="SAPLocked 13 2 4" xfId="13461" xr:uid="{00000000-0005-0000-0000-000045340000}"/>
    <cellStyle name="SAPLocked 13 2 4 2" xfId="13462" xr:uid="{00000000-0005-0000-0000-000046340000}"/>
    <cellStyle name="SAPLocked 13 2 5" xfId="13463" xr:uid="{00000000-0005-0000-0000-000047340000}"/>
    <cellStyle name="SAPLocked 13 2 5 2" xfId="13464" xr:uid="{00000000-0005-0000-0000-000048340000}"/>
    <cellStyle name="SAPLocked 13 2 6" xfId="13465" xr:uid="{00000000-0005-0000-0000-000049340000}"/>
    <cellStyle name="SAPLocked 13 2 6 2" xfId="13466" xr:uid="{00000000-0005-0000-0000-00004A340000}"/>
    <cellStyle name="SAPLocked 13 2 7" xfId="13467" xr:uid="{00000000-0005-0000-0000-00004B340000}"/>
    <cellStyle name="SAPLocked 13 2 7 2" xfId="13468" xr:uid="{00000000-0005-0000-0000-00004C340000}"/>
    <cellStyle name="SAPLocked 13 2 8" xfId="13469" xr:uid="{00000000-0005-0000-0000-00004D340000}"/>
    <cellStyle name="SAPLocked 13 2 8 2" xfId="13470" xr:uid="{00000000-0005-0000-0000-00004E340000}"/>
    <cellStyle name="SAPLocked 13 2 9" xfId="13471" xr:uid="{00000000-0005-0000-0000-00004F340000}"/>
    <cellStyle name="SAPLocked 13 2 9 2" xfId="13472" xr:uid="{00000000-0005-0000-0000-000050340000}"/>
    <cellStyle name="SAPLocked 13 3" xfId="13473" xr:uid="{00000000-0005-0000-0000-000051340000}"/>
    <cellStyle name="SAPLocked 13 3 2" xfId="13474" xr:uid="{00000000-0005-0000-0000-000052340000}"/>
    <cellStyle name="SAPLocked 13 4" xfId="13475" xr:uid="{00000000-0005-0000-0000-000053340000}"/>
    <cellStyle name="SAPLocked 13 4 2" xfId="13476" xr:uid="{00000000-0005-0000-0000-000054340000}"/>
    <cellStyle name="SAPLocked 13 5" xfId="13477" xr:uid="{00000000-0005-0000-0000-000055340000}"/>
    <cellStyle name="SAPLocked 13 5 2" xfId="13478" xr:uid="{00000000-0005-0000-0000-000056340000}"/>
    <cellStyle name="SAPLocked 13 6" xfId="13479" xr:uid="{00000000-0005-0000-0000-000057340000}"/>
    <cellStyle name="SAPLocked 13 6 2" xfId="13480" xr:uid="{00000000-0005-0000-0000-000058340000}"/>
    <cellStyle name="SAPLocked 13 7" xfId="13481" xr:uid="{00000000-0005-0000-0000-000059340000}"/>
    <cellStyle name="SAPLocked 13 7 2" xfId="13482" xr:uid="{00000000-0005-0000-0000-00005A340000}"/>
    <cellStyle name="SAPLocked 13 8" xfId="13483" xr:uid="{00000000-0005-0000-0000-00005B340000}"/>
    <cellStyle name="SAPLocked 13 8 2" xfId="13484" xr:uid="{00000000-0005-0000-0000-00005C340000}"/>
    <cellStyle name="SAPLocked 13 9" xfId="13485" xr:uid="{00000000-0005-0000-0000-00005D340000}"/>
    <cellStyle name="SAPLocked 13 9 2" xfId="13486" xr:uid="{00000000-0005-0000-0000-00005E340000}"/>
    <cellStyle name="SAPLocked 14" xfId="13487" xr:uid="{00000000-0005-0000-0000-00005F340000}"/>
    <cellStyle name="SAPLocked 14 10" xfId="13488" xr:uid="{00000000-0005-0000-0000-000060340000}"/>
    <cellStyle name="SAPLocked 14 10 2" xfId="13489" xr:uid="{00000000-0005-0000-0000-000061340000}"/>
    <cellStyle name="SAPLocked 14 11" xfId="13490" xr:uid="{00000000-0005-0000-0000-000062340000}"/>
    <cellStyle name="SAPLocked 14 11 2" xfId="13491" xr:uid="{00000000-0005-0000-0000-000063340000}"/>
    <cellStyle name="SAPLocked 14 12" xfId="13492" xr:uid="{00000000-0005-0000-0000-000064340000}"/>
    <cellStyle name="SAPLocked 14 12 2" xfId="13493" xr:uid="{00000000-0005-0000-0000-000065340000}"/>
    <cellStyle name="SAPLocked 14 13" xfId="13494" xr:uid="{00000000-0005-0000-0000-000066340000}"/>
    <cellStyle name="SAPLocked 14 2" xfId="13495" xr:uid="{00000000-0005-0000-0000-000067340000}"/>
    <cellStyle name="SAPLocked 14 2 10" xfId="13496" xr:uid="{00000000-0005-0000-0000-000068340000}"/>
    <cellStyle name="SAPLocked 14 2 10 2" xfId="13497" xr:uid="{00000000-0005-0000-0000-000069340000}"/>
    <cellStyle name="SAPLocked 14 2 11" xfId="13498" xr:uid="{00000000-0005-0000-0000-00006A340000}"/>
    <cellStyle name="SAPLocked 14 2 11 2" xfId="13499" xr:uid="{00000000-0005-0000-0000-00006B340000}"/>
    <cellStyle name="SAPLocked 14 2 12" xfId="13500" xr:uid="{00000000-0005-0000-0000-00006C340000}"/>
    <cellStyle name="SAPLocked 14 2 2" xfId="13501" xr:uid="{00000000-0005-0000-0000-00006D340000}"/>
    <cellStyle name="SAPLocked 14 2 2 2" xfId="13502" xr:uid="{00000000-0005-0000-0000-00006E340000}"/>
    <cellStyle name="SAPLocked 14 2 3" xfId="13503" xr:uid="{00000000-0005-0000-0000-00006F340000}"/>
    <cellStyle name="SAPLocked 14 2 3 2" xfId="13504" xr:uid="{00000000-0005-0000-0000-000070340000}"/>
    <cellStyle name="SAPLocked 14 2 4" xfId="13505" xr:uid="{00000000-0005-0000-0000-000071340000}"/>
    <cellStyle name="SAPLocked 14 2 4 2" xfId="13506" xr:uid="{00000000-0005-0000-0000-000072340000}"/>
    <cellStyle name="SAPLocked 14 2 5" xfId="13507" xr:uid="{00000000-0005-0000-0000-000073340000}"/>
    <cellStyle name="SAPLocked 14 2 5 2" xfId="13508" xr:uid="{00000000-0005-0000-0000-000074340000}"/>
    <cellStyle name="SAPLocked 14 2 6" xfId="13509" xr:uid="{00000000-0005-0000-0000-000075340000}"/>
    <cellStyle name="SAPLocked 14 2 6 2" xfId="13510" xr:uid="{00000000-0005-0000-0000-000076340000}"/>
    <cellStyle name="SAPLocked 14 2 7" xfId="13511" xr:uid="{00000000-0005-0000-0000-000077340000}"/>
    <cellStyle name="SAPLocked 14 2 7 2" xfId="13512" xr:uid="{00000000-0005-0000-0000-000078340000}"/>
    <cellStyle name="SAPLocked 14 2 8" xfId="13513" xr:uid="{00000000-0005-0000-0000-000079340000}"/>
    <cellStyle name="SAPLocked 14 2 8 2" xfId="13514" xr:uid="{00000000-0005-0000-0000-00007A340000}"/>
    <cellStyle name="SAPLocked 14 2 9" xfId="13515" xr:uid="{00000000-0005-0000-0000-00007B340000}"/>
    <cellStyle name="SAPLocked 14 2 9 2" xfId="13516" xr:uid="{00000000-0005-0000-0000-00007C340000}"/>
    <cellStyle name="SAPLocked 14 3" xfId="13517" xr:uid="{00000000-0005-0000-0000-00007D340000}"/>
    <cellStyle name="SAPLocked 14 3 2" xfId="13518" xr:uid="{00000000-0005-0000-0000-00007E340000}"/>
    <cellStyle name="SAPLocked 14 4" xfId="13519" xr:uid="{00000000-0005-0000-0000-00007F340000}"/>
    <cellStyle name="SAPLocked 14 4 2" xfId="13520" xr:uid="{00000000-0005-0000-0000-000080340000}"/>
    <cellStyle name="SAPLocked 14 5" xfId="13521" xr:uid="{00000000-0005-0000-0000-000081340000}"/>
    <cellStyle name="SAPLocked 14 5 2" xfId="13522" xr:uid="{00000000-0005-0000-0000-000082340000}"/>
    <cellStyle name="SAPLocked 14 6" xfId="13523" xr:uid="{00000000-0005-0000-0000-000083340000}"/>
    <cellStyle name="SAPLocked 14 6 2" xfId="13524" xr:uid="{00000000-0005-0000-0000-000084340000}"/>
    <cellStyle name="SAPLocked 14 7" xfId="13525" xr:uid="{00000000-0005-0000-0000-000085340000}"/>
    <cellStyle name="SAPLocked 14 7 2" xfId="13526" xr:uid="{00000000-0005-0000-0000-000086340000}"/>
    <cellStyle name="SAPLocked 14 8" xfId="13527" xr:uid="{00000000-0005-0000-0000-000087340000}"/>
    <cellStyle name="SAPLocked 14 8 2" xfId="13528" xr:uid="{00000000-0005-0000-0000-000088340000}"/>
    <cellStyle name="SAPLocked 14 9" xfId="13529" xr:uid="{00000000-0005-0000-0000-000089340000}"/>
    <cellStyle name="SAPLocked 14 9 2" xfId="13530" xr:uid="{00000000-0005-0000-0000-00008A340000}"/>
    <cellStyle name="SAPLocked 15" xfId="13531" xr:uid="{00000000-0005-0000-0000-00008B340000}"/>
    <cellStyle name="SAPLocked 15 10" xfId="13532" xr:uid="{00000000-0005-0000-0000-00008C340000}"/>
    <cellStyle name="SAPLocked 15 10 2" xfId="13533" xr:uid="{00000000-0005-0000-0000-00008D340000}"/>
    <cellStyle name="SAPLocked 15 11" xfId="13534" xr:uid="{00000000-0005-0000-0000-00008E340000}"/>
    <cellStyle name="SAPLocked 15 11 2" xfId="13535" xr:uid="{00000000-0005-0000-0000-00008F340000}"/>
    <cellStyle name="SAPLocked 15 12" xfId="13536" xr:uid="{00000000-0005-0000-0000-000090340000}"/>
    <cellStyle name="SAPLocked 15 12 2" xfId="13537" xr:uid="{00000000-0005-0000-0000-000091340000}"/>
    <cellStyle name="SAPLocked 15 13" xfId="13538" xr:uid="{00000000-0005-0000-0000-000092340000}"/>
    <cellStyle name="SAPLocked 15 2" xfId="13539" xr:uid="{00000000-0005-0000-0000-000093340000}"/>
    <cellStyle name="SAPLocked 15 2 10" xfId="13540" xr:uid="{00000000-0005-0000-0000-000094340000}"/>
    <cellStyle name="SAPLocked 15 2 10 2" xfId="13541" xr:uid="{00000000-0005-0000-0000-000095340000}"/>
    <cellStyle name="SAPLocked 15 2 11" xfId="13542" xr:uid="{00000000-0005-0000-0000-000096340000}"/>
    <cellStyle name="SAPLocked 15 2 11 2" xfId="13543" xr:uid="{00000000-0005-0000-0000-000097340000}"/>
    <cellStyle name="SAPLocked 15 2 12" xfId="13544" xr:uid="{00000000-0005-0000-0000-000098340000}"/>
    <cellStyle name="SAPLocked 15 2 2" xfId="13545" xr:uid="{00000000-0005-0000-0000-000099340000}"/>
    <cellStyle name="SAPLocked 15 2 2 2" xfId="13546" xr:uid="{00000000-0005-0000-0000-00009A340000}"/>
    <cellStyle name="SAPLocked 15 2 3" xfId="13547" xr:uid="{00000000-0005-0000-0000-00009B340000}"/>
    <cellStyle name="SAPLocked 15 2 3 2" xfId="13548" xr:uid="{00000000-0005-0000-0000-00009C340000}"/>
    <cellStyle name="SAPLocked 15 2 4" xfId="13549" xr:uid="{00000000-0005-0000-0000-00009D340000}"/>
    <cellStyle name="SAPLocked 15 2 4 2" xfId="13550" xr:uid="{00000000-0005-0000-0000-00009E340000}"/>
    <cellStyle name="SAPLocked 15 2 5" xfId="13551" xr:uid="{00000000-0005-0000-0000-00009F340000}"/>
    <cellStyle name="SAPLocked 15 2 5 2" xfId="13552" xr:uid="{00000000-0005-0000-0000-0000A0340000}"/>
    <cellStyle name="SAPLocked 15 2 6" xfId="13553" xr:uid="{00000000-0005-0000-0000-0000A1340000}"/>
    <cellStyle name="SAPLocked 15 2 6 2" xfId="13554" xr:uid="{00000000-0005-0000-0000-0000A2340000}"/>
    <cellStyle name="SAPLocked 15 2 7" xfId="13555" xr:uid="{00000000-0005-0000-0000-0000A3340000}"/>
    <cellStyle name="SAPLocked 15 2 7 2" xfId="13556" xr:uid="{00000000-0005-0000-0000-0000A4340000}"/>
    <cellStyle name="SAPLocked 15 2 8" xfId="13557" xr:uid="{00000000-0005-0000-0000-0000A5340000}"/>
    <cellStyle name="SAPLocked 15 2 8 2" xfId="13558" xr:uid="{00000000-0005-0000-0000-0000A6340000}"/>
    <cellStyle name="SAPLocked 15 2 9" xfId="13559" xr:uid="{00000000-0005-0000-0000-0000A7340000}"/>
    <cellStyle name="SAPLocked 15 2 9 2" xfId="13560" xr:uid="{00000000-0005-0000-0000-0000A8340000}"/>
    <cellStyle name="SAPLocked 15 3" xfId="13561" xr:uid="{00000000-0005-0000-0000-0000A9340000}"/>
    <cellStyle name="SAPLocked 15 3 2" xfId="13562" xr:uid="{00000000-0005-0000-0000-0000AA340000}"/>
    <cellStyle name="SAPLocked 15 4" xfId="13563" xr:uid="{00000000-0005-0000-0000-0000AB340000}"/>
    <cellStyle name="SAPLocked 15 4 2" xfId="13564" xr:uid="{00000000-0005-0000-0000-0000AC340000}"/>
    <cellStyle name="SAPLocked 15 5" xfId="13565" xr:uid="{00000000-0005-0000-0000-0000AD340000}"/>
    <cellStyle name="SAPLocked 15 5 2" xfId="13566" xr:uid="{00000000-0005-0000-0000-0000AE340000}"/>
    <cellStyle name="SAPLocked 15 6" xfId="13567" xr:uid="{00000000-0005-0000-0000-0000AF340000}"/>
    <cellStyle name="SAPLocked 15 6 2" xfId="13568" xr:uid="{00000000-0005-0000-0000-0000B0340000}"/>
    <cellStyle name="SAPLocked 15 7" xfId="13569" xr:uid="{00000000-0005-0000-0000-0000B1340000}"/>
    <cellStyle name="SAPLocked 15 7 2" xfId="13570" xr:uid="{00000000-0005-0000-0000-0000B2340000}"/>
    <cellStyle name="SAPLocked 15 8" xfId="13571" xr:uid="{00000000-0005-0000-0000-0000B3340000}"/>
    <cellStyle name="SAPLocked 15 8 2" xfId="13572" xr:uid="{00000000-0005-0000-0000-0000B4340000}"/>
    <cellStyle name="SAPLocked 15 9" xfId="13573" xr:uid="{00000000-0005-0000-0000-0000B5340000}"/>
    <cellStyle name="SAPLocked 15 9 2" xfId="13574" xr:uid="{00000000-0005-0000-0000-0000B6340000}"/>
    <cellStyle name="SAPLocked 16" xfId="13575" xr:uid="{00000000-0005-0000-0000-0000B7340000}"/>
    <cellStyle name="SAPLocked 16 10" xfId="13576" xr:uid="{00000000-0005-0000-0000-0000B8340000}"/>
    <cellStyle name="SAPLocked 16 10 2" xfId="13577" xr:uid="{00000000-0005-0000-0000-0000B9340000}"/>
    <cellStyle name="SAPLocked 16 11" xfId="13578" xr:uid="{00000000-0005-0000-0000-0000BA340000}"/>
    <cellStyle name="SAPLocked 16 11 2" xfId="13579" xr:uid="{00000000-0005-0000-0000-0000BB340000}"/>
    <cellStyle name="SAPLocked 16 12" xfId="13580" xr:uid="{00000000-0005-0000-0000-0000BC340000}"/>
    <cellStyle name="SAPLocked 16 12 2" xfId="13581" xr:uid="{00000000-0005-0000-0000-0000BD340000}"/>
    <cellStyle name="SAPLocked 16 13" xfId="13582" xr:uid="{00000000-0005-0000-0000-0000BE340000}"/>
    <cellStyle name="SAPLocked 16 2" xfId="13583" xr:uid="{00000000-0005-0000-0000-0000BF340000}"/>
    <cellStyle name="SAPLocked 16 2 10" xfId="13584" xr:uid="{00000000-0005-0000-0000-0000C0340000}"/>
    <cellStyle name="SAPLocked 16 2 10 2" xfId="13585" xr:uid="{00000000-0005-0000-0000-0000C1340000}"/>
    <cellStyle name="SAPLocked 16 2 11" xfId="13586" xr:uid="{00000000-0005-0000-0000-0000C2340000}"/>
    <cellStyle name="SAPLocked 16 2 11 2" xfId="13587" xr:uid="{00000000-0005-0000-0000-0000C3340000}"/>
    <cellStyle name="SAPLocked 16 2 12" xfId="13588" xr:uid="{00000000-0005-0000-0000-0000C4340000}"/>
    <cellStyle name="SAPLocked 16 2 2" xfId="13589" xr:uid="{00000000-0005-0000-0000-0000C5340000}"/>
    <cellStyle name="SAPLocked 16 2 2 2" xfId="13590" xr:uid="{00000000-0005-0000-0000-0000C6340000}"/>
    <cellStyle name="SAPLocked 16 2 3" xfId="13591" xr:uid="{00000000-0005-0000-0000-0000C7340000}"/>
    <cellStyle name="SAPLocked 16 2 3 2" xfId="13592" xr:uid="{00000000-0005-0000-0000-0000C8340000}"/>
    <cellStyle name="SAPLocked 16 2 4" xfId="13593" xr:uid="{00000000-0005-0000-0000-0000C9340000}"/>
    <cellStyle name="SAPLocked 16 2 4 2" xfId="13594" xr:uid="{00000000-0005-0000-0000-0000CA340000}"/>
    <cellStyle name="SAPLocked 16 2 5" xfId="13595" xr:uid="{00000000-0005-0000-0000-0000CB340000}"/>
    <cellStyle name="SAPLocked 16 2 5 2" xfId="13596" xr:uid="{00000000-0005-0000-0000-0000CC340000}"/>
    <cellStyle name="SAPLocked 16 2 6" xfId="13597" xr:uid="{00000000-0005-0000-0000-0000CD340000}"/>
    <cellStyle name="SAPLocked 16 2 6 2" xfId="13598" xr:uid="{00000000-0005-0000-0000-0000CE340000}"/>
    <cellStyle name="SAPLocked 16 2 7" xfId="13599" xr:uid="{00000000-0005-0000-0000-0000CF340000}"/>
    <cellStyle name="SAPLocked 16 2 7 2" xfId="13600" xr:uid="{00000000-0005-0000-0000-0000D0340000}"/>
    <cellStyle name="SAPLocked 16 2 8" xfId="13601" xr:uid="{00000000-0005-0000-0000-0000D1340000}"/>
    <cellStyle name="SAPLocked 16 2 8 2" xfId="13602" xr:uid="{00000000-0005-0000-0000-0000D2340000}"/>
    <cellStyle name="SAPLocked 16 2 9" xfId="13603" xr:uid="{00000000-0005-0000-0000-0000D3340000}"/>
    <cellStyle name="SAPLocked 16 2 9 2" xfId="13604" xr:uid="{00000000-0005-0000-0000-0000D4340000}"/>
    <cellStyle name="SAPLocked 16 3" xfId="13605" xr:uid="{00000000-0005-0000-0000-0000D5340000}"/>
    <cellStyle name="SAPLocked 16 3 2" xfId="13606" xr:uid="{00000000-0005-0000-0000-0000D6340000}"/>
    <cellStyle name="SAPLocked 16 4" xfId="13607" xr:uid="{00000000-0005-0000-0000-0000D7340000}"/>
    <cellStyle name="SAPLocked 16 4 2" xfId="13608" xr:uid="{00000000-0005-0000-0000-0000D8340000}"/>
    <cellStyle name="SAPLocked 16 5" xfId="13609" xr:uid="{00000000-0005-0000-0000-0000D9340000}"/>
    <cellStyle name="SAPLocked 16 5 2" xfId="13610" xr:uid="{00000000-0005-0000-0000-0000DA340000}"/>
    <cellStyle name="SAPLocked 16 6" xfId="13611" xr:uid="{00000000-0005-0000-0000-0000DB340000}"/>
    <cellStyle name="SAPLocked 16 6 2" xfId="13612" xr:uid="{00000000-0005-0000-0000-0000DC340000}"/>
    <cellStyle name="SAPLocked 16 7" xfId="13613" xr:uid="{00000000-0005-0000-0000-0000DD340000}"/>
    <cellStyle name="SAPLocked 16 7 2" xfId="13614" xr:uid="{00000000-0005-0000-0000-0000DE340000}"/>
    <cellStyle name="SAPLocked 16 8" xfId="13615" xr:uid="{00000000-0005-0000-0000-0000DF340000}"/>
    <cellStyle name="SAPLocked 16 8 2" xfId="13616" xr:uid="{00000000-0005-0000-0000-0000E0340000}"/>
    <cellStyle name="SAPLocked 16 9" xfId="13617" xr:uid="{00000000-0005-0000-0000-0000E1340000}"/>
    <cellStyle name="SAPLocked 16 9 2" xfId="13618" xr:uid="{00000000-0005-0000-0000-0000E2340000}"/>
    <cellStyle name="SAPLocked 17" xfId="13619" xr:uid="{00000000-0005-0000-0000-0000E3340000}"/>
    <cellStyle name="SAPLocked 17 10" xfId="13620" xr:uid="{00000000-0005-0000-0000-0000E4340000}"/>
    <cellStyle name="SAPLocked 17 10 2" xfId="13621" xr:uid="{00000000-0005-0000-0000-0000E5340000}"/>
    <cellStyle name="SAPLocked 17 11" xfId="13622" xr:uid="{00000000-0005-0000-0000-0000E6340000}"/>
    <cellStyle name="SAPLocked 17 11 2" xfId="13623" xr:uid="{00000000-0005-0000-0000-0000E7340000}"/>
    <cellStyle name="SAPLocked 17 12" xfId="13624" xr:uid="{00000000-0005-0000-0000-0000E8340000}"/>
    <cellStyle name="SAPLocked 17 12 2" xfId="13625" xr:uid="{00000000-0005-0000-0000-0000E9340000}"/>
    <cellStyle name="SAPLocked 17 13" xfId="13626" xr:uid="{00000000-0005-0000-0000-0000EA340000}"/>
    <cellStyle name="SAPLocked 17 2" xfId="13627" xr:uid="{00000000-0005-0000-0000-0000EB340000}"/>
    <cellStyle name="SAPLocked 17 2 10" xfId="13628" xr:uid="{00000000-0005-0000-0000-0000EC340000}"/>
    <cellStyle name="SAPLocked 17 2 10 2" xfId="13629" xr:uid="{00000000-0005-0000-0000-0000ED340000}"/>
    <cellStyle name="SAPLocked 17 2 11" xfId="13630" xr:uid="{00000000-0005-0000-0000-0000EE340000}"/>
    <cellStyle name="SAPLocked 17 2 11 2" xfId="13631" xr:uid="{00000000-0005-0000-0000-0000EF340000}"/>
    <cellStyle name="SAPLocked 17 2 12" xfId="13632" xr:uid="{00000000-0005-0000-0000-0000F0340000}"/>
    <cellStyle name="SAPLocked 17 2 2" xfId="13633" xr:uid="{00000000-0005-0000-0000-0000F1340000}"/>
    <cellStyle name="SAPLocked 17 2 2 2" xfId="13634" xr:uid="{00000000-0005-0000-0000-0000F2340000}"/>
    <cellStyle name="SAPLocked 17 2 3" xfId="13635" xr:uid="{00000000-0005-0000-0000-0000F3340000}"/>
    <cellStyle name="SAPLocked 17 2 3 2" xfId="13636" xr:uid="{00000000-0005-0000-0000-0000F4340000}"/>
    <cellStyle name="SAPLocked 17 2 4" xfId="13637" xr:uid="{00000000-0005-0000-0000-0000F5340000}"/>
    <cellStyle name="SAPLocked 17 2 4 2" xfId="13638" xr:uid="{00000000-0005-0000-0000-0000F6340000}"/>
    <cellStyle name="SAPLocked 17 2 5" xfId="13639" xr:uid="{00000000-0005-0000-0000-0000F7340000}"/>
    <cellStyle name="SAPLocked 17 2 5 2" xfId="13640" xr:uid="{00000000-0005-0000-0000-0000F8340000}"/>
    <cellStyle name="SAPLocked 17 2 6" xfId="13641" xr:uid="{00000000-0005-0000-0000-0000F9340000}"/>
    <cellStyle name="SAPLocked 17 2 6 2" xfId="13642" xr:uid="{00000000-0005-0000-0000-0000FA340000}"/>
    <cellStyle name="SAPLocked 17 2 7" xfId="13643" xr:uid="{00000000-0005-0000-0000-0000FB340000}"/>
    <cellStyle name="SAPLocked 17 2 7 2" xfId="13644" xr:uid="{00000000-0005-0000-0000-0000FC340000}"/>
    <cellStyle name="SAPLocked 17 2 8" xfId="13645" xr:uid="{00000000-0005-0000-0000-0000FD340000}"/>
    <cellStyle name="SAPLocked 17 2 8 2" xfId="13646" xr:uid="{00000000-0005-0000-0000-0000FE340000}"/>
    <cellStyle name="SAPLocked 17 2 9" xfId="13647" xr:uid="{00000000-0005-0000-0000-0000FF340000}"/>
    <cellStyle name="SAPLocked 17 2 9 2" xfId="13648" xr:uid="{00000000-0005-0000-0000-000000350000}"/>
    <cellStyle name="SAPLocked 17 3" xfId="13649" xr:uid="{00000000-0005-0000-0000-000001350000}"/>
    <cellStyle name="SAPLocked 17 3 2" xfId="13650" xr:uid="{00000000-0005-0000-0000-000002350000}"/>
    <cellStyle name="SAPLocked 17 4" xfId="13651" xr:uid="{00000000-0005-0000-0000-000003350000}"/>
    <cellStyle name="SAPLocked 17 4 2" xfId="13652" xr:uid="{00000000-0005-0000-0000-000004350000}"/>
    <cellStyle name="SAPLocked 17 5" xfId="13653" xr:uid="{00000000-0005-0000-0000-000005350000}"/>
    <cellStyle name="SAPLocked 17 5 2" xfId="13654" xr:uid="{00000000-0005-0000-0000-000006350000}"/>
    <cellStyle name="SAPLocked 17 6" xfId="13655" xr:uid="{00000000-0005-0000-0000-000007350000}"/>
    <cellStyle name="SAPLocked 17 6 2" xfId="13656" xr:uid="{00000000-0005-0000-0000-000008350000}"/>
    <cellStyle name="SAPLocked 17 7" xfId="13657" xr:uid="{00000000-0005-0000-0000-000009350000}"/>
    <cellStyle name="SAPLocked 17 7 2" xfId="13658" xr:uid="{00000000-0005-0000-0000-00000A350000}"/>
    <cellStyle name="SAPLocked 17 8" xfId="13659" xr:uid="{00000000-0005-0000-0000-00000B350000}"/>
    <cellStyle name="SAPLocked 17 8 2" xfId="13660" xr:uid="{00000000-0005-0000-0000-00000C350000}"/>
    <cellStyle name="SAPLocked 17 9" xfId="13661" xr:uid="{00000000-0005-0000-0000-00000D350000}"/>
    <cellStyle name="SAPLocked 17 9 2" xfId="13662" xr:uid="{00000000-0005-0000-0000-00000E350000}"/>
    <cellStyle name="SAPLocked 18" xfId="13663" xr:uid="{00000000-0005-0000-0000-00000F350000}"/>
    <cellStyle name="SAPLocked 18 10" xfId="13664" xr:uid="{00000000-0005-0000-0000-000010350000}"/>
    <cellStyle name="SAPLocked 18 10 2" xfId="13665" xr:uid="{00000000-0005-0000-0000-000011350000}"/>
    <cellStyle name="SAPLocked 18 11" xfId="13666" xr:uid="{00000000-0005-0000-0000-000012350000}"/>
    <cellStyle name="SAPLocked 18 11 2" xfId="13667" xr:uid="{00000000-0005-0000-0000-000013350000}"/>
    <cellStyle name="SAPLocked 18 12" xfId="13668" xr:uid="{00000000-0005-0000-0000-000014350000}"/>
    <cellStyle name="SAPLocked 18 12 2" xfId="13669" xr:uid="{00000000-0005-0000-0000-000015350000}"/>
    <cellStyle name="SAPLocked 18 13" xfId="13670" xr:uid="{00000000-0005-0000-0000-000016350000}"/>
    <cellStyle name="SAPLocked 18 2" xfId="13671" xr:uid="{00000000-0005-0000-0000-000017350000}"/>
    <cellStyle name="SAPLocked 18 2 10" xfId="13672" xr:uid="{00000000-0005-0000-0000-000018350000}"/>
    <cellStyle name="SAPLocked 18 2 10 2" xfId="13673" xr:uid="{00000000-0005-0000-0000-000019350000}"/>
    <cellStyle name="SAPLocked 18 2 11" xfId="13674" xr:uid="{00000000-0005-0000-0000-00001A350000}"/>
    <cellStyle name="SAPLocked 18 2 11 2" xfId="13675" xr:uid="{00000000-0005-0000-0000-00001B350000}"/>
    <cellStyle name="SAPLocked 18 2 12" xfId="13676" xr:uid="{00000000-0005-0000-0000-00001C350000}"/>
    <cellStyle name="SAPLocked 18 2 2" xfId="13677" xr:uid="{00000000-0005-0000-0000-00001D350000}"/>
    <cellStyle name="SAPLocked 18 2 2 2" xfId="13678" xr:uid="{00000000-0005-0000-0000-00001E350000}"/>
    <cellStyle name="SAPLocked 18 2 3" xfId="13679" xr:uid="{00000000-0005-0000-0000-00001F350000}"/>
    <cellStyle name="SAPLocked 18 2 3 2" xfId="13680" xr:uid="{00000000-0005-0000-0000-000020350000}"/>
    <cellStyle name="SAPLocked 18 2 4" xfId="13681" xr:uid="{00000000-0005-0000-0000-000021350000}"/>
    <cellStyle name="SAPLocked 18 2 4 2" xfId="13682" xr:uid="{00000000-0005-0000-0000-000022350000}"/>
    <cellStyle name="SAPLocked 18 2 5" xfId="13683" xr:uid="{00000000-0005-0000-0000-000023350000}"/>
    <cellStyle name="SAPLocked 18 2 5 2" xfId="13684" xr:uid="{00000000-0005-0000-0000-000024350000}"/>
    <cellStyle name="SAPLocked 18 2 6" xfId="13685" xr:uid="{00000000-0005-0000-0000-000025350000}"/>
    <cellStyle name="SAPLocked 18 2 6 2" xfId="13686" xr:uid="{00000000-0005-0000-0000-000026350000}"/>
    <cellStyle name="SAPLocked 18 2 7" xfId="13687" xr:uid="{00000000-0005-0000-0000-000027350000}"/>
    <cellStyle name="SAPLocked 18 2 7 2" xfId="13688" xr:uid="{00000000-0005-0000-0000-000028350000}"/>
    <cellStyle name="SAPLocked 18 2 8" xfId="13689" xr:uid="{00000000-0005-0000-0000-000029350000}"/>
    <cellStyle name="SAPLocked 18 2 8 2" xfId="13690" xr:uid="{00000000-0005-0000-0000-00002A350000}"/>
    <cellStyle name="SAPLocked 18 2 9" xfId="13691" xr:uid="{00000000-0005-0000-0000-00002B350000}"/>
    <cellStyle name="SAPLocked 18 2 9 2" xfId="13692" xr:uid="{00000000-0005-0000-0000-00002C350000}"/>
    <cellStyle name="SAPLocked 18 3" xfId="13693" xr:uid="{00000000-0005-0000-0000-00002D350000}"/>
    <cellStyle name="SAPLocked 18 3 2" xfId="13694" xr:uid="{00000000-0005-0000-0000-00002E350000}"/>
    <cellStyle name="SAPLocked 18 4" xfId="13695" xr:uid="{00000000-0005-0000-0000-00002F350000}"/>
    <cellStyle name="SAPLocked 18 4 2" xfId="13696" xr:uid="{00000000-0005-0000-0000-000030350000}"/>
    <cellStyle name="SAPLocked 18 5" xfId="13697" xr:uid="{00000000-0005-0000-0000-000031350000}"/>
    <cellStyle name="SAPLocked 18 5 2" xfId="13698" xr:uid="{00000000-0005-0000-0000-000032350000}"/>
    <cellStyle name="SAPLocked 18 6" xfId="13699" xr:uid="{00000000-0005-0000-0000-000033350000}"/>
    <cellStyle name="SAPLocked 18 6 2" xfId="13700" xr:uid="{00000000-0005-0000-0000-000034350000}"/>
    <cellStyle name="SAPLocked 18 7" xfId="13701" xr:uid="{00000000-0005-0000-0000-000035350000}"/>
    <cellStyle name="SAPLocked 18 7 2" xfId="13702" xr:uid="{00000000-0005-0000-0000-000036350000}"/>
    <cellStyle name="SAPLocked 18 8" xfId="13703" xr:uid="{00000000-0005-0000-0000-000037350000}"/>
    <cellStyle name="SAPLocked 18 8 2" xfId="13704" xr:uid="{00000000-0005-0000-0000-000038350000}"/>
    <cellStyle name="SAPLocked 18 9" xfId="13705" xr:uid="{00000000-0005-0000-0000-000039350000}"/>
    <cellStyle name="SAPLocked 18 9 2" xfId="13706" xr:uid="{00000000-0005-0000-0000-00003A350000}"/>
    <cellStyle name="SAPLocked 19" xfId="13707" xr:uid="{00000000-0005-0000-0000-00003B350000}"/>
    <cellStyle name="SAPLocked 19 10" xfId="13708" xr:uid="{00000000-0005-0000-0000-00003C350000}"/>
    <cellStyle name="SAPLocked 19 10 2" xfId="13709" xr:uid="{00000000-0005-0000-0000-00003D350000}"/>
    <cellStyle name="SAPLocked 19 11" xfId="13710" xr:uid="{00000000-0005-0000-0000-00003E350000}"/>
    <cellStyle name="SAPLocked 19 11 2" xfId="13711" xr:uid="{00000000-0005-0000-0000-00003F350000}"/>
    <cellStyle name="SAPLocked 19 12" xfId="13712" xr:uid="{00000000-0005-0000-0000-000040350000}"/>
    <cellStyle name="SAPLocked 19 12 2" xfId="13713" xr:uid="{00000000-0005-0000-0000-000041350000}"/>
    <cellStyle name="SAPLocked 19 13" xfId="13714" xr:uid="{00000000-0005-0000-0000-000042350000}"/>
    <cellStyle name="SAPLocked 19 2" xfId="13715" xr:uid="{00000000-0005-0000-0000-000043350000}"/>
    <cellStyle name="SAPLocked 19 2 10" xfId="13716" xr:uid="{00000000-0005-0000-0000-000044350000}"/>
    <cellStyle name="SAPLocked 19 2 10 2" xfId="13717" xr:uid="{00000000-0005-0000-0000-000045350000}"/>
    <cellStyle name="SAPLocked 19 2 11" xfId="13718" xr:uid="{00000000-0005-0000-0000-000046350000}"/>
    <cellStyle name="SAPLocked 19 2 11 2" xfId="13719" xr:uid="{00000000-0005-0000-0000-000047350000}"/>
    <cellStyle name="SAPLocked 19 2 12" xfId="13720" xr:uid="{00000000-0005-0000-0000-000048350000}"/>
    <cellStyle name="SAPLocked 19 2 2" xfId="13721" xr:uid="{00000000-0005-0000-0000-000049350000}"/>
    <cellStyle name="SAPLocked 19 2 2 2" xfId="13722" xr:uid="{00000000-0005-0000-0000-00004A350000}"/>
    <cellStyle name="SAPLocked 19 2 3" xfId="13723" xr:uid="{00000000-0005-0000-0000-00004B350000}"/>
    <cellStyle name="SAPLocked 19 2 3 2" xfId="13724" xr:uid="{00000000-0005-0000-0000-00004C350000}"/>
    <cellStyle name="SAPLocked 19 2 4" xfId="13725" xr:uid="{00000000-0005-0000-0000-00004D350000}"/>
    <cellStyle name="SAPLocked 19 2 4 2" xfId="13726" xr:uid="{00000000-0005-0000-0000-00004E350000}"/>
    <cellStyle name="SAPLocked 19 2 5" xfId="13727" xr:uid="{00000000-0005-0000-0000-00004F350000}"/>
    <cellStyle name="SAPLocked 19 2 5 2" xfId="13728" xr:uid="{00000000-0005-0000-0000-000050350000}"/>
    <cellStyle name="SAPLocked 19 2 6" xfId="13729" xr:uid="{00000000-0005-0000-0000-000051350000}"/>
    <cellStyle name="SAPLocked 19 2 6 2" xfId="13730" xr:uid="{00000000-0005-0000-0000-000052350000}"/>
    <cellStyle name="SAPLocked 19 2 7" xfId="13731" xr:uid="{00000000-0005-0000-0000-000053350000}"/>
    <cellStyle name="SAPLocked 19 2 7 2" xfId="13732" xr:uid="{00000000-0005-0000-0000-000054350000}"/>
    <cellStyle name="SAPLocked 19 2 8" xfId="13733" xr:uid="{00000000-0005-0000-0000-000055350000}"/>
    <cellStyle name="SAPLocked 19 2 8 2" xfId="13734" xr:uid="{00000000-0005-0000-0000-000056350000}"/>
    <cellStyle name="SAPLocked 19 2 9" xfId="13735" xr:uid="{00000000-0005-0000-0000-000057350000}"/>
    <cellStyle name="SAPLocked 19 2 9 2" xfId="13736" xr:uid="{00000000-0005-0000-0000-000058350000}"/>
    <cellStyle name="SAPLocked 19 3" xfId="13737" xr:uid="{00000000-0005-0000-0000-000059350000}"/>
    <cellStyle name="SAPLocked 19 3 2" xfId="13738" xr:uid="{00000000-0005-0000-0000-00005A350000}"/>
    <cellStyle name="SAPLocked 19 4" xfId="13739" xr:uid="{00000000-0005-0000-0000-00005B350000}"/>
    <cellStyle name="SAPLocked 19 4 2" xfId="13740" xr:uid="{00000000-0005-0000-0000-00005C350000}"/>
    <cellStyle name="SAPLocked 19 5" xfId="13741" xr:uid="{00000000-0005-0000-0000-00005D350000}"/>
    <cellStyle name="SAPLocked 19 5 2" xfId="13742" xr:uid="{00000000-0005-0000-0000-00005E350000}"/>
    <cellStyle name="SAPLocked 19 6" xfId="13743" xr:uid="{00000000-0005-0000-0000-00005F350000}"/>
    <cellStyle name="SAPLocked 19 6 2" xfId="13744" xr:uid="{00000000-0005-0000-0000-000060350000}"/>
    <cellStyle name="SAPLocked 19 7" xfId="13745" xr:uid="{00000000-0005-0000-0000-000061350000}"/>
    <cellStyle name="SAPLocked 19 7 2" xfId="13746" xr:uid="{00000000-0005-0000-0000-000062350000}"/>
    <cellStyle name="SAPLocked 19 8" xfId="13747" xr:uid="{00000000-0005-0000-0000-000063350000}"/>
    <cellStyle name="SAPLocked 19 8 2" xfId="13748" xr:uid="{00000000-0005-0000-0000-000064350000}"/>
    <cellStyle name="SAPLocked 19 9" xfId="13749" xr:uid="{00000000-0005-0000-0000-000065350000}"/>
    <cellStyle name="SAPLocked 19 9 2" xfId="13750" xr:uid="{00000000-0005-0000-0000-000066350000}"/>
    <cellStyle name="SAPLocked 2" xfId="13751" xr:uid="{00000000-0005-0000-0000-000067350000}"/>
    <cellStyle name="SAPLocked 2 10" xfId="13752" xr:uid="{00000000-0005-0000-0000-000068350000}"/>
    <cellStyle name="SAPLocked 2 10 10" xfId="13753" xr:uid="{00000000-0005-0000-0000-000069350000}"/>
    <cellStyle name="SAPLocked 2 10 10 2" xfId="13754" xr:uid="{00000000-0005-0000-0000-00006A350000}"/>
    <cellStyle name="SAPLocked 2 10 11" xfId="13755" xr:uid="{00000000-0005-0000-0000-00006B350000}"/>
    <cellStyle name="SAPLocked 2 10 11 2" xfId="13756" xr:uid="{00000000-0005-0000-0000-00006C350000}"/>
    <cellStyle name="SAPLocked 2 10 12" xfId="13757" xr:uid="{00000000-0005-0000-0000-00006D350000}"/>
    <cellStyle name="SAPLocked 2 10 12 2" xfId="13758" xr:uid="{00000000-0005-0000-0000-00006E350000}"/>
    <cellStyle name="SAPLocked 2 10 13" xfId="13759" xr:uid="{00000000-0005-0000-0000-00006F350000}"/>
    <cellStyle name="SAPLocked 2 10 2" xfId="13760" xr:uid="{00000000-0005-0000-0000-000070350000}"/>
    <cellStyle name="SAPLocked 2 10 2 10" xfId="13761" xr:uid="{00000000-0005-0000-0000-000071350000}"/>
    <cellStyle name="SAPLocked 2 10 2 10 2" xfId="13762" xr:uid="{00000000-0005-0000-0000-000072350000}"/>
    <cellStyle name="SAPLocked 2 10 2 11" xfId="13763" xr:uid="{00000000-0005-0000-0000-000073350000}"/>
    <cellStyle name="SAPLocked 2 10 2 11 2" xfId="13764" xr:uid="{00000000-0005-0000-0000-000074350000}"/>
    <cellStyle name="SAPLocked 2 10 2 12" xfId="13765" xr:uid="{00000000-0005-0000-0000-000075350000}"/>
    <cellStyle name="SAPLocked 2 10 2 2" xfId="13766" xr:uid="{00000000-0005-0000-0000-000076350000}"/>
    <cellStyle name="SAPLocked 2 10 2 2 2" xfId="13767" xr:uid="{00000000-0005-0000-0000-000077350000}"/>
    <cellStyle name="SAPLocked 2 10 2 3" xfId="13768" xr:uid="{00000000-0005-0000-0000-000078350000}"/>
    <cellStyle name="SAPLocked 2 10 2 3 2" xfId="13769" xr:uid="{00000000-0005-0000-0000-000079350000}"/>
    <cellStyle name="SAPLocked 2 10 2 4" xfId="13770" xr:uid="{00000000-0005-0000-0000-00007A350000}"/>
    <cellStyle name="SAPLocked 2 10 2 4 2" xfId="13771" xr:uid="{00000000-0005-0000-0000-00007B350000}"/>
    <cellStyle name="SAPLocked 2 10 2 5" xfId="13772" xr:uid="{00000000-0005-0000-0000-00007C350000}"/>
    <cellStyle name="SAPLocked 2 10 2 5 2" xfId="13773" xr:uid="{00000000-0005-0000-0000-00007D350000}"/>
    <cellStyle name="SAPLocked 2 10 2 6" xfId="13774" xr:uid="{00000000-0005-0000-0000-00007E350000}"/>
    <cellStyle name="SAPLocked 2 10 2 6 2" xfId="13775" xr:uid="{00000000-0005-0000-0000-00007F350000}"/>
    <cellStyle name="SAPLocked 2 10 2 7" xfId="13776" xr:uid="{00000000-0005-0000-0000-000080350000}"/>
    <cellStyle name="SAPLocked 2 10 2 7 2" xfId="13777" xr:uid="{00000000-0005-0000-0000-000081350000}"/>
    <cellStyle name="SAPLocked 2 10 2 8" xfId="13778" xr:uid="{00000000-0005-0000-0000-000082350000}"/>
    <cellStyle name="SAPLocked 2 10 2 8 2" xfId="13779" xr:uid="{00000000-0005-0000-0000-000083350000}"/>
    <cellStyle name="SAPLocked 2 10 2 9" xfId="13780" xr:uid="{00000000-0005-0000-0000-000084350000}"/>
    <cellStyle name="SAPLocked 2 10 2 9 2" xfId="13781" xr:uid="{00000000-0005-0000-0000-000085350000}"/>
    <cellStyle name="SAPLocked 2 10 3" xfId="13782" xr:uid="{00000000-0005-0000-0000-000086350000}"/>
    <cellStyle name="SAPLocked 2 10 3 2" xfId="13783" xr:uid="{00000000-0005-0000-0000-000087350000}"/>
    <cellStyle name="SAPLocked 2 10 4" xfId="13784" xr:uid="{00000000-0005-0000-0000-000088350000}"/>
    <cellStyle name="SAPLocked 2 10 4 2" xfId="13785" xr:uid="{00000000-0005-0000-0000-000089350000}"/>
    <cellStyle name="SAPLocked 2 10 5" xfId="13786" xr:uid="{00000000-0005-0000-0000-00008A350000}"/>
    <cellStyle name="SAPLocked 2 10 5 2" xfId="13787" xr:uid="{00000000-0005-0000-0000-00008B350000}"/>
    <cellStyle name="SAPLocked 2 10 6" xfId="13788" xr:uid="{00000000-0005-0000-0000-00008C350000}"/>
    <cellStyle name="SAPLocked 2 10 6 2" xfId="13789" xr:uid="{00000000-0005-0000-0000-00008D350000}"/>
    <cellStyle name="SAPLocked 2 10 7" xfId="13790" xr:uid="{00000000-0005-0000-0000-00008E350000}"/>
    <cellStyle name="SAPLocked 2 10 7 2" xfId="13791" xr:uid="{00000000-0005-0000-0000-00008F350000}"/>
    <cellStyle name="SAPLocked 2 10 8" xfId="13792" xr:uid="{00000000-0005-0000-0000-000090350000}"/>
    <cellStyle name="SAPLocked 2 10 8 2" xfId="13793" xr:uid="{00000000-0005-0000-0000-000091350000}"/>
    <cellStyle name="SAPLocked 2 10 9" xfId="13794" xr:uid="{00000000-0005-0000-0000-000092350000}"/>
    <cellStyle name="SAPLocked 2 10 9 2" xfId="13795" xr:uid="{00000000-0005-0000-0000-000093350000}"/>
    <cellStyle name="SAPLocked 2 11" xfId="13796" xr:uid="{00000000-0005-0000-0000-000094350000}"/>
    <cellStyle name="SAPLocked 2 11 10" xfId="13797" xr:uid="{00000000-0005-0000-0000-000095350000}"/>
    <cellStyle name="SAPLocked 2 11 10 2" xfId="13798" xr:uid="{00000000-0005-0000-0000-000096350000}"/>
    <cellStyle name="SAPLocked 2 11 11" xfId="13799" xr:uid="{00000000-0005-0000-0000-000097350000}"/>
    <cellStyle name="SAPLocked 2 11 11 2" xfId="13800" xr:uid="{00000000-0005-0000-0000-000098350000}"/>
    <cellStyle name="SAPLocked 2 11 12" xfId="13801" xr:uid="{00000000-0005-0000-0000-000099350000}"/>
    <cellStyle name="SAPLocked 2 11 12 2" xfId="13802" xr:uid="{00000000-0005-0000-0000-00009A350000}"/>
    <cellStyle name="SAPLocked 2 11 13" xfId="13803" xr:uid="{00000000-0005-0000-0000-00009B350000}"/>
    <cellStyle name="SAPLocked 2 11 2" xfId="13804" xr:uid="{00000000-0005-0000-0000-00009C350000}"/>
    <cellStyle name="SAPLocked 2 11 2 10" xfId="13805" xr:uid="{00000000-0005-0000-0000-00009D350000}"/>
    <cellStyle name="SAPLocked 2 11 2 10 2" xfId="13806" xr:uid="{00000000-0005-0000-0000-00009E350000}"/>
    <cellStyle name="SAPLocked 2 11 2 11" xfId="13807" xr:uid="{00000000-0005-0000-0000-00009F350000}"/>
    <cellStyle name="SAPLocked 2 11 2 11 2" xfId="13808" xr:uid="{00000000-0005-0000-0000-0000A0350000}"/>
    <cellStyle name="SAPLocked 2 11 2 12" xfId="13809" xr:uid="{00000000-0005-0000-0000-0000A1350000}"/>
    <cellStyle name="SAPLocked 2 11 2 2" xfId="13810" xr:uid="{00000000-0005-0000-0000-0000A2350000}"/>
    <cellStyle name="SAPLocked 2 11 2 2 2" xfId="13811" xr:uid="{00000000-0005-0000-0000-0000A3350000}"/>
    <cellStyle name="SAPLocked 2 11 2 3" xfId="13812" xr:uid="{00000000-0005-0000-0000-0000A4350000}"/>
    <cellStyle name="SAPLocked 2 11 2 3 2" xfId="13813" xr:uid="{00000000-0005-0000-0000-0000A5350000}"/>
    <cellStyle name="SAPLocked 2 11 2 4" xfId="13814" xr:uid="{00000000-0005-0000-0000-0000A6350000}"/>
    <cellStyle name="SAPLocked 2 11 2 4 2" xfId="13815" xr:uid="{00000000-0005-0000-0000-0000A7350000}"/>
    <cellStyle name="SAPLocked 2 11 2 5" xfId="13816" xr:uid="{00000000-0005-0000-0000-0000A8350000}"/>
    <cellStyle name="SAPLocked 2 11 2 5 2" xfId="13817" xr:uid="{00000000-0005-0000-0000-0000A9350000}"/>
    <cellStyle name="SAPLocked 2 11 2 6" xfId="13818" xr:uid="{00000000-0005-0000-0000-0000AA350000}"/>
    <cellStyle name="SAPLocked 2 11 2 6 2" xfId="13819" xr:uid="{00000000-0005-0000-0000-0000AB350000}"/>
    <cellStyle name="SAPLocked 2 11 2 7" xfId="13820" xr:uid="{00000000-0005-0000-0000-0000AC350000}"/>
    <cellStyle name="SAPLocked 2 11 2 7 2" xfId="13821" xr:uid="{00000000-0005-0000-0000-0000AD350000}"/>
    <cellStyle name="SAPLocked 2 11 2 8" xfId="13822" xr:uid="{00000000-0005-0000-0000-0000AE350000}"/>
    <cellStyle name="SAPLocked 2 11 2 8 2" xfId="13823" xr:uid="{00000000-0005-0000-0000-0000AF350000}"/>
    <cellStyle name="SAPLocked 2 11 2 9" xfId="13824" xr:uid="{00000000-0005-0000-0000-0000B0350000}"/>
    <cellStyle name="SAPLocked 2 11 2 9 2" xfId="13825" xr:uid="{00000000-0005-0000-0000-0000B1350000}"/>
    <cellStyle name="SAPLocked 2 11 3" xfId="13826" xr:uid="{00000000-0005-0000-0000-0000B2350000}"/>
    <cellStyle name="SAPLocked 2 11 3 2" xfId="13827" xr:uid="{00000000-0005-0000-0000-0000B3350000}"/>
    <cellStyle name="SAPLocked 2 11 4" xfId="13828" xr:uid="{00000000-0005-0000-0000-0000B4350000}"/>
    <cellStyle name="SAPLocked 2 11 4 2" xfId="13829" xr:uid="{00000000-0005-0000-0000-0000B5350000}"/>
    <cellStyle name="SAPLocked 2 11 5" xfId="13830" xr:uid="{00000000-0005-0000-0000-0000B6350000}"/>
    <cellStyle name="SAPLocked 2 11 5 2" xfId="13831" xr:uid="{00000000-0005-0000-0000-0000B7350000}"/>
    <cellStyle name="SAPLocked 2 11 6" xfId="13832" xr:uid="{00000000-0005-0000-0000-0000B8350000}"/>
    <cellStyle name="SAPLocked 2 11 6 2" xfId="13833" xr:uid="{00000000-0005-0000-0000-0000B9350000}"/>
    <cellStyle name="SAPLocked 2 11 7" xfId="13834" xr:uid="{00000000-0005-0000-0000-0000BA350000}"/>
    <cellStyle name="SAPLocked 2 11 7 2" xfId="13835" xr:uid="{00000000-0005-0000-0000-0000BB350000}"/>
    <cellStyle name="SAPLocked 2 11 8" xfId="13836" xr:uid="{00000000-0005-0000-0000-0000BC350000}"/>
    <cellStyle name="SAPLocked 2 11 8 2" xfId="13837" xr:uid="{00000000-0005-0000-0000-0000BD350000}"/>
    <cellStyle name="SAPLocked 2 11 9" xfId="13838" xr:uid="{00000000-0005-0000-0000-0000BE350000}"/>
    <cellStyle name="SAPLocked 2 11 9 2" xfId="13839" xr:uid="{00000000-0005-0000-0000-0000BF350000}"/>
    <cellStyle name="SAPLocked 2 12" xfId="13840" xr:uid="{00000000-0005-0000-0000-0000C0350000}"/>
    <cellStyle name="SAPLocked 2 12 10" xfId="13841" xr:uid="{00000000-0005-0000-0000-0000C1350000}"/>
    <cellStyle name="SAPLocked 2 12 10 2" xfId="13842" xr:uid="{00000000-0005-0000-0000-0000C2350000}"/>
    <cellStyle name="SAPLocked 2 12 11" xfId="13843" xr:uid="{00000000-0005-0000-0000-0000C3350000}"/>
    <cellStyle name="SAPLocked 2 12 11 2" xfId="13844" xr:uid="{00000000-0005-0000-0000-0000C4350000}"/>
    <cellStyle name="SAPLocked 2 12 12" xfId="13845" xr:uid="{00000000-0005-0000-0000-0000C5350000}"/>
    <cellStyle name="SAPLocked 2 12 12 2" xfId="13846" xr:uid="{00000000-0005-0000-0000-0000C6350000}"/>
    <cellStyle name="SAPLocked 2 12 13" xfId="13847" xr:uid="{00000000-0005-0000-0000-0000C7350000}"/>
    <cellStyle name="SAPLocked 2 12 2" xfId="13848" xr:uid="{00000000-0005-0000-0000-0000C8350000}"/>
    <cellStyle name="SAPLocked 2 12 2 10" xfId="13849" xr:uid="{00000000-0005-0000-0000-0000C9350000}"/>
    <cellStyle name="SAPLocked 2 12 2 10 2" xfId="13850" xr:uid="{00000000-0005-0000-0000-0000CA350000}"/>
    <cellStyle name="SAPLocked 2 12 2 11" xfId="13851" xr:uid="{00000000-0005-0000-0000-0000CB350000}"/>
    <cellStyle name="SAPLocked 2 12 2 11 2" xfId="13852" xr:uid="{00000000-0005-0000-0000-0000CC350000}"/>
    <cellStyle name="SAPLocked 2 12 2 12" xfId="13853" xr:uid="{00000000-0005-0000-0000-0000CD350000}"/>
    <cellStyle name="SAPLocked 2 12 2 2" xfId="13854" xr:uid="{00000000-0005-0000-0000-0000CE350000}"/>
    <cellStyle name="SAPLocked 2 12 2 2 2" xfId="13855" xr:uid="{00000000-0005-0000-0000-0000CF350000}"/>
    <cellStyle name="SAPLocked 2 12 2 3" xfId="13856" xr:uid="{00000000-0005-0000-0000-0000D0350000}"/>
    <cellStyle name="SAPLocked 2 12 2 3 2" xfId="13857" xr:uid="{00000000-0005-0000-0000-0000D1350000}"/>
    <cellStyle name="SAPLocked 2 12 2 4" xfId="13858" xr:uid="{00000000-0005-0000-0000-0000D2350000}"/>
    <cellStyle name="SAPLocked 2 12 2 4 2" xfId="13859" xr:uid="{00000000-0005-0000-0000-0000D3350000}"/>
    <cellStyle name="SAPLocked 2 12 2 5" xfId="13860" xr:uid="{00000000-0005-0000-0000-0000D4350000}"/>
    <cellStyle name="SAPLocked 2 12 2 5 2" xfId="13861" xr:uid="{00000000-0005-0000-0000-0000D5350000}"/>
    <cellStyle name="SAPLocked 2 12 2 6" xfId="13862" xr:uid="{00000000-0005-0000-0000-0000D6350000}"/>
    <cellStyle name="SAPLocked 2 12 2 6 2" xfId="13863" xr:uid="{00000000-0005-0000-0000-0000D7350000}"/>
    <cellStyle name="SAPLocked 2 12 2 7" xfId="13864" xr:uid="{00000000-0005-0000-0000-0000D8350000}"/>
    <cellStyle name="SAPLocked 2 12 2 7 2" xfId="13865" xr:uid="{00000000-0005-0000-0000-0000D9350000}"/>
    <cellStyle name="SAPLocked 2 12 2 8" xfId="13866" xr:uid="{00000000-0005-0000-0000-0000DA350000}"/>
    <cellStyle name="SAPLocked 2 12 2 8 2" xfId="13867" xr:uid="{00000000-0005-0000-0000-0000DB350000}"/>
    <cellStyle name="SAPLocked 2 12 2 9" xfId="13868" xr:uid="{00000000-0005-0000-0000-0000DC350000}"/>
    <cellStyle name="SAPLocked 2 12 2 9 2" xfId="13869" xr:uid="{00000000-0005-0000-0000-0000DD350000}"/>
    <cellStyle name="SAPLocked 2 12 3" xfId="13870" xr:uid="{00000000-0005-0000-0000-0000DE350000}"/>
    <cellStyle name="SAPLocked 2 12 3 2" xfId="13871" xr:uid="{00000000-0005-0000-0000-0000DF350000}"/>
    <cellStyle name="SAPLocked 2 12 4" xfId="13872" xr:uid="{00000000-0005-0000-0000-0000E0350000}"/>
    <cellStyle name="SAPLocked 2 12 4 2" xfId="13873" xr:uid="{00000000-0005-0000-0000-0000E1350000}"/>
    <cellStyle name="SAPLocked 2 12 5" xfId="13874" xr:uid="{00000000-0005-0000-0000-0000E2350000}"/>
    <cellStyle name="SAPLocked 2 12 5 2" xfId="13875" xr:uid="{00000000-0005-0000-0000-0000E3350000}"/>
    <cellStyle name="SAPLocked 2 12 6" xfId="13876" xr:uid="{00000000-0005-0000-0000-0000E4350000}"/>
    <cellStyle name="SAPLocked 2 12 6 2" xfId="13877" xr:uid="{00000000-0005-0000-0000-0000E5350000}"/>
    <cellStyle name="SAPLocked 2 12 7" xfId="13878" xr:uid="{00000000-0005-0000-0000-0000E6350000}"/>
    <cellStyle name="SAPLocked 2 12 7 2" xfId="13879" xr:uid="{00000000-0005-0000-0000-0000E7350000}"/>
    <cellStyle name="SAPLocked 2 12 8" xfId="13880" xr:uid="{00000000-0005-0000-0000-0000E8350000}"/>
    <cellStyle name="SAPLocked 2 12 8 2" xfId="13881" xr:uid="{00000000-0005-0000-0000-0000E9350000}"/>
    <cellStyle name="SAPLocked 2 12 9" xfId="13882" xr:uid="{00000000-0005-0000-0000-0000EA350000}"/>
    <cellStyle name="SAPLocked 2 12 9 2" xfId="13883" xr:uid="{00000000-0005-0000-0000-0000EB350000}"/>
    <cellStyle name="SAPLocked 2 13" xfId="13884" xr:uid="{00000000-0005-0000-0000-0000EC350000}"/>
    <cellStyle name="SAPLocked 2 13 10" xfId="13885" xr:uid="{00000000-0005-0000-0000-0000ED350000}"/>
    <cellStyle name="SAPLocked 2 13 10 2" xfId="13886" xr:uid="{00000000-0005-0000-0000-0000EE350000}"/>
    <cellStyle name="SAPLocked 2 13 11" xfId="13887" xr:uid="{00000000-0005-0000-0000-0000EF350000}"/>
    <cellStyle name="SAPLocked 2 13 11 2" xfId="13888" xr:uid="{00000000-0005-0000-0000-0000F0350000}"/>
    <cellStyle name="SAPLocked 2 13 12" xfId="13889" xr:uid="{00000000-0005-0000-0000-0000F1350000}"/>
    <cellStyle name="SAPLocked 2 13 12 2" xfId="13890" xr:uid="{00000000-0005-0000-0000-0000F2350000}"/>
    <cellStyle name="SAPLocked 2 13 13" xfId="13891" xr:uid="{00000000-0005-0000-0000-0000F3350000}"/>
    <cellStyle name="SAPLocked 2 13 2" xfId="13892" xr:uid="{00000000-0005-0000-0000-0000F4350000}"/>
    <cellStyle name="SAPLocked 2 13 2 10" xfId="13893" xr:uid="{00000000-0005-0000-0000-0000F5350000}"/>
    <cellStyle name="SAPLocked 2 13 2 10 2" xfId="13894" xr:uid="{00000000-0005-0000-0000-0000F6350000}"/>
    <cellStyle name="SAPLocked 2 13 2 11" xfId="13895" xr:uid="{00000000-0005-0000-0000-0000F7350000}"/>
    <cellStyle name="SAPLocked 2 13 2 11 2" xfId="13896" xr:uid="{00000000-0005-0000-0000-0000F8350000}"/>
    <cellStyle name="SAPLocked 2 13 2 12" xfId="13897" xr:uid="{00000000-0005-0000-0000-0000F9350000}"/>
    <cellStyle name="SAPLocked 2 13 2 2" xfId="13898" xr:uid="{00000000-0005-0000-0000-0000FA350000}"/>
    <cellStyle name="SAPLocked 2 13 2 2 2" xfId="13899" xr:uid="{00000000-0005-0000-0000-0000FB350000}"/>
    <cellStyle name="SAPLocked 2 13 2 3" xfId="13900" xr:uid="{00000000-0005-0000-0000-0000FC350000}"/>
    <cellStyle name="SAPLocked 2 13 2 3 2" xfId="13901" xr:uid="{00000000-0005-0000-0000-0000FD350000}"/>
    <cellStyle name="SAPLocked 2 13 2 4" xfId="13902" xr:uid="{00000000-0005-0000-0000-0000FE350000}"/>
    <cellStyle name="SAPLocked 2 13 2 4 2" xfId="13903" xr:uid="{00000000-0005-0000-0000-0000FF350000}"/>
    <cellStyle name="SAPLocked 2 13 2 5" xfId="13904" xr:uid="{00000000-0005-0000-0000-000000360000}"/>
    <cellStyle name="SAPLocked 2 13 2 5 2" xfId="13905" xr:uid="{00000000-0005-0000-0000-000001360000}"/>
    <cellStyle name="SAPLocked 2 13 2 6" xfId="13906" xr:uid="{00000000-0005-0000-0000-000002360000}"/>
    <cellStyle name="SAPLocked 2 13 2 6 2" xfId="13907" xr:uid="{00000000-0005-0000-0000-000003360000}"/>
    <cellStyle name="SAPLocked 2 13 2 7" xfId="13908" xr:uid="{00000000-0005-0000-0000-000004360000}"/>
    <cellStyle name="SAPLocked 2 13 2 7 2" xfId="13909" xr:uid="{00000000-0005-0000-0000-000005360000}"/>
    <cellStyle name="SAPLocked 2 13 2 8" xfId="13910" xr:uid="{00000000-0005-0000-0000-000006360000}"/>
    <cellStyle name="SAPLocked 2 13 2 8 2" xfId="13911" xr:uid="{00000000-0005-0000-0000-000007360000}"/>
    <cellStyle name="SAPLocked 2 13 2 9" xfId="13912" xr:uid="{00000000-0005-0000-0000-000008360000}"/>
    <cellStyle name="SAPLocked 2 13 2 9 2" xfId="13913" xr:uid="{00000000-0005-0000-0000-000009360000}"/>
    <cellStyle name="SAPLocked 2 13 3" xfId="13914" xr:uid="{00000000-0005-0000-0000-00000A360000}"/>
    <cellStyle name="SAPLocked 2 13 3 2" xfId="13915" xr:uid="{00000000-0005-0000-0000-00000B360000}"/>
    <cellStyle name="SAPLocked 2 13 4" xfId="13916" xr:uid="{00000000-0005-0000-0000-00000C360000}"/>
    <cellStyle name="SAPLocked 2 13 4 2" xfId="13917" xr:uid="{00000000-0005-0000-0000-00000D360000}"/>
    <cellStyle name="SAPLocked 2 13 5" xfId="13918" xr:uid="{00000000-0005-0000-0000-00000E360000}"/>
    <cellStyle name="SAPLocked 2 13 5 2" xfId="13919" xr:uid="{00000000-0005-0000-0000-00000F360000}"/>
    <cellStyle name="SAPLocked 2 13 6" xfId="13920" xr:uid="{00000000-0005-0000-0000-000010360000}"/>
    <cellStyle name="SAPLocked 2 13 6 2" xfId="13921" xr:uid="{00000000-0005-0000-0000-000011360000}"/>
    <cellStyle name="SAPLocked 2 13 7" xfId="13922" xr:uid="{00000000-0005-0000-0000-000012360000}"/>
    <cellStyle name="SAPLocked 2 13 7 2" xfId="13923" xr:uid="{00000000-0005-0000-0000-000013360000}"/>
    <cellStyle name="SAPLocked 2 13 8" xfId="13924" xr:uid="{00000000-0005-0000-0000-000014360000}"/>
    <cellStyle name="SAPLocked 2 13 8 2" xfId="13925" xr:uid="{00000000-0005-0000-0000-000015360000}"/>
    <cellStyle name="SAPLocked 2 13 9" xfId="13926" xr:uid="{00000000-0005-0000-0000-000016360000}"/>
    <cellStyle name="SAPLocked 2 13 9 2" xfId="13927" xr:uid="{00000000-0005-0000-0000-000017360000}"/>
    <cellStyle name="SAPLocked 2 14" xfId="13928" xr:uid="{00000000-0005-0000-0000-000018360000}"/>
    <cellStyle name="SAPLocked 2 14 10" xfId="13929" xr:uid="{00000000-0005-0000-0000-000019360000}"/>
    <cellStyle name="SAPLocked 2 14 10 2" xfId="13930" xr:uid="{00000000-0005-0000-0000-00001A360000}"/>
    <cellStyle name="SAPLocked 2 14 11" xfId="13931" xr:uid="{00000000-0005-0000-0000-00001B360000}"/>
    <cellStyle name="SAPLocked 2 14 11 2" xfId="13932" xr:uid="{00000000-0005-0000-0000-00001C360000}"/>
    <cellStyle name="SAPLocked 2 14 12" xfId="13933" xr:uid="{00000000-0005-0000-0000-00001D360000}"/>
    <cellStyle name="SAPLocked 2 14 12 2" xfId="13934" xr:uid="{00000000-0005-0000-0000-00001E360000}"/>
    <cellStyle name="SAPLocked 2 14 13" xfId="13935" xr:uid="{00000000-0005-0000-0000-00001F360000}"/>
    <cellStyle name="SAPLocked 2 14 2" xfId="13936" xr:uid="{00000000-0005-0000-0000-000020360000}"/>
    <cellStyle name="SAPLocked 2 14 2 10" xfId="13937" xr:uid="{00000000-0005-0000-0000-000021360000}"/>
    <cellStyle name="SAPLocked 2 14 2 10 2" xfId="13938" xr:uid="{00000000-0005-0000-0000-000022360000}"/>
    <cellStyle name="SAPLocked 2 14 2 11" xfId="13939" xr:uid="{00000000-0005-0000-0000-000023360000}"/>
    <cellStyle name="SAPLocked 2 14 2 11 2" xfId="13940" xr:uid="{00000000-0005-0000-0000-000024360000}"/>
    <cellStyle name="SAPLocked 2 14 2 12" xfId="13941" xr:uid="{00000000-0005-0000-0000-000025360000}"/>
    <cellStyle name="SAPLocked 2 14 2 2" xfId="13942" xr:uid="{00000000-0005-0000-0000-000026360000}"/>
    <cellStyle name="SAPLocked 2 14 2 2 2" xfId="13943" xr:uid="{00000000-0005-0000-0000-000027360000}"/>
    <cellStyle name="SAPLocked 2 14 2 3" xfId="13944" xr:uid="{00000000-0005-0000-0000-000028360000}"/>
    <cellStyle name="SAPLocked 2 14 2 3 2" xfId="13945" xr:uid="{00000000-0005-0000-0000-000029360000}"/>
    <cellStyle name="SAPLocked 2 14 2 4" xfId="13946" xr:uid="{00000000-0005-0000-0000-00002A360000}"/>
    <cellStyle name="SAPLocked 2 14 2 4 2" xfId="13947" xr:uid="{00000000-0005-0000-0000-00002B360000}"/>
    <cellStyle name="SAPLocked 2 14 2 5" xfId="13948" xr:uid="{00000000-0005-0000-0000-00002C360000}"/>
    <cellStyle name="SAPLocked 2 14 2 5 2" xfId="13949" xr:uid="{00000000-0005-0000-0000-00002D360000}"/>
    <cellStyle name="SAPLocked 2 14 2 6" xfId="13950" xr:uid="{00000000-0005-0000-0000-00002E360000}"/>
    <cellStyle name="SAPLocked 2 14 2 6 2" xfId="13951" xr:uid="{00000000-0005-0000-0000-00002F360000}"/>
    <cellStyle name="SAPLocked 2 14 2 7" xfId="13952" xr:uid="{00000000-0005-0000-0000-000030360000}"/>
    <cellStyle name="SAPLocked 2 14 2 7 2" xfId="13953" xr:uid="{00000000-0005-0000-0000-000031360000}"/>
    <cellStyle name="SAPLocked 2 14 2 8" xfId="13954" xr:uid="{00000000-0005-0000-0000-000032360000}"/>
    <cellStyle name="SAPLocked 2 14 2 8 2" xfId="13955" xr:uid="{00000000-0005-0000-0000-000033360000}"/>
    <cellStyle name="SAPLocked 2 14 2 9" xfId="13956" xr:uid="{00000000-0005-0000-0000-000034360000}"/>
    <cellStyle name="SAPLocked 2 14 2 9 2" xfId="13957" xr:uid="{00000000-0005-0000-0000-000035360000}"/>
    <cellStyle name="SAPLocked 2 14 3" xfId="13958" xr:uid="{00000000-0005-0000-0000-000036360000}"/>
    <cellStyle name="SAPLocked 2 14 3 2" xfId="13959" xr:uid="{00000000-0005-0000-0000-000037360000}"/>
    <cellStyle name="SAPLocked 2 14 4" xfId="13960" xr:uid="{00000000-0005-0000-0000-000038360000}"/>
    <cellStyle name="SAPLocked 2 14 4 2" xfId="13961" xr:uid="{00000000-0005-0000-0000-000039360000}"/>
    <cellStyle name="SAPLocked 2 14 5" xfId="13962" xr:uid="{00000000-0005-0000-0000-00003A360000}"/>
    <cellStyle name="SAPLocked 2 14 5 2" xfId="13963" xr:uid="{00000000-0005-0000-0000-00003B360000}"/>
    <cellStyle name="SAPLocked 2 14 6" xfId="13964" xr:uid="{00000000-0005-0000-0000-00003C360000}"/>
    <cellStyle name="SAPLocked 2 14 6 2" xfId="13965" xr:uid="{00000000-0005-0000-0000-00003D360000}"/>
    <cellStyle name="SAPLocked 2 14 7" xfId="13966" xr:uid="{00000000-0005-0000-0000-00003E360000}"/>
    <cellStyle name="SAPLocked 2 14 7 2" xfId="13967" xr:uid="{00000000-0005-0000-0000-00003F360000}"/>
    <cellStyle name="SAPLocked 2 14 8" xfId="13968" xr:uid="{00000000-0005-0000-0000-000040360000}"/>
    <cellStyle name="SAPLocked 2 14 8 2" xfId="13969" xr:uid="{00000000-0005-0000-0000-000041360000}"/>
    <cellStyle name="SAPLocked 2 14 9" xfId="13970" xr:uid="{00000000-0005-0000-0000-000042360000}"/>
    <cellStyle name="SAPLocked 2 14 9 2" xfId="13971" xr:uid="{00000000-0005-0000-0000-000043360000}"/>
    <cellStyle name="SAPLocked 2 15" xfId="13972" xr:uid="{00000000-0005-0000-0000-000044360000}"/>
    <cellStyle name="SAPLocked 2 15 10" xfId="13973" xr:uid="{00000000-0005-0000-0000-000045360000}"/>
    <cellStyle name="SAPLocked 2 15 10 2" xfId="13974" xr:uid="{00000000-0005-0000-0000-000046360000}"/>
    <cellStyle name="SAPLocked 2 15 11" xfId="13975" xr:uid="{00000000-0005-0000-0000-000047360000}"/>
    <cellStyle name="SAPLocked 2 15 11 2" xfId="13976" xr:uid="{00000000-0005-0000-0000-000048360000}"/>
    <cellStyle name="SAPLocked 2 15 12" xfId="13977" xr:uid="{00000000-0005-0000-0000-000049360000}"/>
    <cellStyle name="SAPLocked 2 15 12 2" xfId="13978" xr:uid="{00000000-0005-0000-0000-00004A360000}"/>
    <cellStyle name="SAPLocked 2 15 13" xfId="13979" xr:uid="{00000000-0005-0000-0000-00004B360000}"/>
    <cellStyle name="SAPLocked 2 15 2" xfId="13980" xr:uid="{00000000-0005-0000-0000-00004C360000}"/>
    <cellStyle name="SAPLocked 2 15 2 10" xfId="13981" xr:uid="{00000000-0005-0000-0000-00004D360000}"/>
    <cellStyle name="SAPLocked 2 15 2 10 2" xfId="13982" xr:uid="{00000000-0005-0000-0000-00004E360000}"/>
    <cellStyle name="SAPLocked 2 15 2 11" xfId="13983" xr:uid="{00000000-0005-0000-0000-00004F360000}"/>
    <cellStyle name="SAPLocked 2 15 2 11 2" xfId="13984" xr:uid="{00000000-0005-0000-0000-000050360000}"/>
    <cellStyle name="SAPLocked 2 15 2 12" xfId="13985" xr:uid="{00000000-0005-0000-0000-000051360000}"/>
    <cellStyle name="SAPLocked 2 15 2 2" xfId="13986" xr:uid="{00000000-0005-0000-0000-000052360000}"/>
    <cellStyle name="SAPLocked 2 15 2 2 2" xfId="13987" xr:uid="{00000000-0005-0000-0000-000053360000}"/>
    <cellStyle name="SAPLocked 2 15 2 3" xfId="13988" xr:uid="{00000000-0005-0000-0000-000054360000}"/>
    <cellStyle name="SAPLocked 2 15 2 3 2" xfId="13989" xr:uid="{00000000-0005-0000-0000-000055360000}"/>
    <cellStyle name="SAPLocked 2 15 2 4" xfId="13990" xr:uid="{00000000-0005-0000-0000-000056360000}"/>
    <cellStyle name="SAPLocked 2 15 2 4 2" xfId="13991" xr:uid="{00000000-0005-0000-0000-000057360000}"/>
    <cellStyle name="SAPLocked 2 15 2 5" xfId="13992" xr:uid="{00000000-0005-0000-0000-000058360000}"/>
    <cellStyle name="SAPLocked 2 15 2 5 2" xfId="13993" xr:uid="{00000000-0005-0000-0000-000059360000}"/>
    <cellStyle name="SAPLocked 2 15 2 6" xfId="13994" xr:uid="{00000000-0005-0000-0000-00005A360000}"/>
    <cellStyle name="SAPLocked 2 15 2 6 2" xfId="13995" xr:uid="{00000000-0005-0000-0000-00005B360000}"/>
    <cellStyle name="SAPLocked 2 15 2 7" xfId="13996" xr:uid="{00000000-0005-0000-0000-00005C360000}"/>
    <cellStyle name="SAPLocked 2 15 2 7 2" xfId="13997" xr:uid="{00000000-0005-0000-0000-00005D360000}"/>
    <cellStyle name="SAPLocked 2 15 2 8" xfId="13998" xr:uid="{00000000-0005-0000-0000-00005E360000}"/>
    <cellStyle name="SAPLocked 2 15 2 8 2" xfId="13999" xr:uid="{00000000-0005-0000-0000-00005F360000}"/>
    <cellStyle name="SAPLocked 2 15 2 9" xfId="14000" xr:uid="{00000000-0005-0000-0000-000060360000}"/>
    <cellStyle name="SAPLocked 2 15 2 9 2" xfId="14001" xr:uid="{00000000-0005-0000-0000-000061360000}"/>
    <cellStyle name="SAPLocked 2 15 3" xfId="14002" xr:uid="{00000000-0005-0000-0000-000062360000}"/>
    <cellStyle name="SAPLocked 2 15 3 2" xfId="14003" xr:uid="{00000000-0005-0000-0000-000063360000}"/>
    <cellStyle name="SAPLocked 2 15 4" xfId="14004" xr:uid="{00000000-0005-0000-0000-000064360000}"/>
    <cellStyle name="SAPLocked 2 15 4 2" xfId="14005" xr:uid="{00000000-0005-0000-0000-000065360000}"/>
    <cellStyle name="SAPLocked 2 15 5" xfId="14006" xr:uid="{00000000-0005-0000-0000-000066360000}"/>
    <cellStyle name="SAPLocked 2 15 5 2" xfId="14007" xr:uid="{00000000-0005-0000-0000-000067360000}"/>
    <cellStyle name="SAPLocked 2 15 6" xfId="14008" xr:uid="{00000000-0005-0000-0000-000068360000}"/>
    <cellStyle name="SAPLocked 2 15 6 2" xfId="14009" xr:uid="{00000000-0005-0000-0000-000069360000}"/>
    <cellStyle name="SAPLocked 2 15 7" xfId="14010" xr:uid="{00000000-0005-0000-0000-00006A360000}"/>
    <cellStyle name="SAPLocked 2 15 7 2" xfId="14011" xr:uid="{00000000-0005-0000-0000-00006B360000}"/>
    <cellStyle name="SAPLocked 2 15 8" xfId="14012" xr:uid="{00000000-0005-0000-0000-00006C360000}"/>
    <cellStyle name="SAPLocked 2 15 8 2" xfId="14013" xr:uid="{00000000-0005-0000-0000-00006D360000}"/>
    <cellStyle name="SAPLocked 2 15 9" xfId="14014" xr:uid="{00000000-0005-0000-0000-00006E360000}"/>
    <cellStyle name="SAPLocked 2 15 9 2" xfId="14015" xr:uid="{00000000-0005-0000-0000-00006F360000}"/>
    <cellStyle name="SAPLocked 2 16" xfId="14016" xr:uid="{00000000-0005-0000-0000-000070360000}"/>
    <cellStyle name="SAPLocked 2 16 10" xfId="14017" xr:uid="{00000000-0005-0000-0000-000071360000}"/>
    <cellStyle name="SAPLocked 2 16 10 2" xfId="14018" xr:uid="{00000000-0005-0000-0000-000072360000}"/>
    <cellStyle name="SAPLocked 2 16 11" xfId="14019" xr:uid="{00000000-0005-0000-0000-000073360000}"/>
    <cellStyle name="SAPLocked 2 16 11 2" xfId="14020" xr:uid="{00000000-0005-0000-0000-000074360000}"/>
    <cellStyle name="SAPLocked 2 16 12" xfId="14021" xr:uid="{00000000-0005-0000-0000-000075360000}"/>
    <cellStyle name="SAPLocked 2 16 12 2" xfId="14022" xr:uid="{00000000-0005-0000-0000-000076360000}"/>
    <cellStyle name="SAPLocked 2 16 13" xfId="14023" xr:uid="{00000000-0005-0000-0000-000077360000}"/>
    <cellStyle name="SAPLocked 2 16 2" xfId="14024" xr:uid="{00000000-0005-0000-0000-000078360000}"/>
    <cellStyle name="SAPLocked 2 16 2 10" xfId="14025" xr:uid="{00000000-0005-0000-0000-000079360000}"/>
    <cellStyle name="SAPLocked 2 16 2 10 2" xfId="14026" xr:uid="{00000000-0005-0000-0000-00007A360000}"/>
    <cellStyle name="SAPLocked 2 16 2 11" xfId="14027" xr:uid="{00000000-0005-0000-0000-00007B360000}"/>
    <cellStyle name="SAPLocked 2 16 2 11 2" xfId="14028" xr:uid="{00000000-0005-0000-0000-00007C360000}"/>
    <cellStyle name="SAPLocked 2 16 2 12" xfId="14029" xr:uid="{00000000-0005-0000-0000-00007D360000}"/>
    <cellStyle name="SAPLocked 2 16 2 2" xfId="14030" xr:uid="{00000000-0005-0000-0000-00007E360000}"/>
    <cellStyle name="SAPLocked 2 16 2 2 2" xfId="14031" xr:uid="{00000000-0005-0000-0000-00007F360000}"/>
    <cellStyle name="SAPLocked 2 16 2 3" xfId="14032" xr:uid="{00000000-0005-0000-0000-000080360000}"/>
    <cellStyle name="SAPLocked 2 16 2 3 2" xfId="14033" xr:uid="{00000000-0005-0000-0000-000081360000}"/>
    <cellStyle name="SAPLocked 2 16 2 4" xfId="14034" xr:uid="{00000000-0005-0000-0000-000082360000}"/>
    <cellStyle name="SAPLocked 2 16 2 4 2" xfId="14035" xr:uid="{00000000-0005-0000-0000-000083360000}"/>
    <cellStyle name="SAPLocked 2 16 2 5" xfId="14036" xr:uid="{00000000-0005-0000-0000-000084360000}"/>
    <cellStyle name="SAPLocked 2 16 2 5 2" xfId="14037" xr:uid="{00000000-0005-0000-0000-000085360000}"/>
    <cellStyle name="SAPLocked 2 16 2 6" xfId="14038" xr:uid="{00000000-0005-0000-0000-000086360000}"/>
    <cellStyle name="SAPLocked 2 16 2 6 2" xfId="14039" xr:uid="{00000000-0005-0000-0000-000087360000}"/>
    <cellStyle name="SAPLocked 2 16 2 7" xfId="14040" xr:uid="{00000000-0005-0000-0000-000088360000}"/>
    <cellStyle name="SAPLocked 2 16 2 7 2" xfId="14041" xr:uid="{00000000-0005-0000-0000-000089360000}"/>
    <cellStyle name="SAPLocked 2 16 2 8" xfId="14042" xr:uid="{00000000-0005-0000-0000-00008A360000}"/>
    <cellStyle name="SAPLocked 2 16 2 8 2" xfId="14043" xr:uid="{00000000-0005-0000-0000-00008B360000}"/>
    <cellStyle name="SAPLocked 2 16 2 9" xfId="14044" xr:uid="{00000000-0005-0000-0000-00008C360000}"/>
    <cellStyle name="SAPLocked 2 16 2 9 2" xfId="14045" xr:uid="{00000000-0005-0000-0000-00008D360000}"/>
    <cellStyle name="SAPLocked 2 16 3" xfId="14046" xr:uid="{00000000-0005-0000-0000-00008E360000}"/>
    <cellStyle name="SAPLocked 2 16 3 2" xfId="14047" xr:uid="{00000000-0005-0000-0000-00008F360000}"/>
    <cellStyle name="SAPLocked 2 16 4" xfId="14048" xr:uid="{00000000-0005-0000-0000-000090360000}"/>
    <cellStyle name="SAPLocked 2 16 4 2" xfId="14049" xr:uid="{00000000-0005-0000-0000-000091360000}"/>
    <cellStyle name="SAPLocked 2 16 5" xfId="14050" xr:uid="{00000000-0005-0000-0000-000092360000}"/>
    <cellStyle name="SAPLocked 2 16 5 2" xfId="14051" xr:uid="{00000000-0005-0000-0000-000093360000}"/>
    <cellStyle name="SAPLocked 2 16 6" xfId="14052" xr:uid="{00000000-0005-0000-0000-000094360000}"/>
    <cellStyle name="SAPLocked 2 16 6 2" xfId="14053" xr:uid="{00000000-0005-0000-0000-000095360000}"/>
    <cellStyle name="SAPLocked 2 16 7" xfId="14054" xr:uid="{00000000-0005-0000-0000-000096360000}"/>
    <cellStyle name="SAPLocked 2 16 7 2" xfId="14055" xr:uid="{00000000-0005-0000-0000-000097360000}"/>
    <cellStyle name="SAPLocked 2 16 8" xfId="14056" xr:uid="{00000000-0005-0000-0000-000098360000}"/>
    <cellStyle name="SAPLocked 2 16 8 2" xfId="14057" xr:uid="{00000000-0005-0000-0000-000099360000}"/>
    <cellStyle name="SAPLocked 2 16 9" xfId="14058" xr:uid="{00000000-0005-0000-0000-00009A360000}"/>
    <cellStyle name="SAPLocked 2 16 9 2" xfId="14059" xr:uid="{00000000-0005-0000-0000-00009B360000}"/>
    <cellStyle name="SAPLocked 2 17" xfId="14060" xr:uid="{00000000-0005-0000-0000-00009C360000}"/>
    <cellStyle name="SAPLocked 2 17 10" xfId="14061" xr:uid="{00000000-0005-0000-0000-00009D360000}"/>
    <cellStyle name="SAPLocked 2 17 10 2" xfId="14062" xr:uid="{00000000-0005-0000-0000-00009E360000}"/>
    <cellStyle name="SAPLocked 2 17 11" xfId="14063" xr:uid="{00000000-0005-0000-0000-00009F360000}"/>
    <cellStyle name="SAPLocked 2 17 11 2" xfId="14064" xr:uid="{00000000-0005-0000-0000-0000A0360000}"/>
    <cellStyle name="SAPLocked 2 17 12" xfId="14065" xr:uid="{00000000-0005-0000-0000-0000A1360000}"/>
    <cellStyle name="SAPLocked 2 17 12 2" xfId="14066" xr:uid="{00000000-0005-0000-0000-0000A2360000}"/>
    <cellStyle name="SAPLocked 2 17 13" xfId="14067" xr:uid="{00000000-0005-0000-0000-0000A3360000}"/>
    <cellStyle name="SAPLocked 2 17 2" xfId="14068" xr:uid="{00000000-0005-0000-0000-0000A4360000}"/>
    <cellStyle name="SAPLocked 2 17 2 10" xfId="14069" xr:uid="{00000000-0005-0000-0000-0000A5360000}"/>
    <cellStyle name="SAPLocked 2 17 2 10 2" xfId="14070" xr:uid="{00000000-0005-0000-0000-0000A6360000}"/>
    <cellStyle name="SAPLocked 2 17 2 11" xfId="14071" xr:uid="{00000000-0005-0000-0000-0000A7360000}"/>
    <cellStyle name="SAPLocked 2 17 2 11 2" xfId="14072" xr:uid="{00000000-0005-0000-0000-0000A8360000}"/>
    <cellStyle name="SAPLocked 2 17 2 12" xfId="14073" xr:uid="{00000000-0005-0000-0000-0000A9360000}"/>
    <cellStyle name="SAPLocked 2 17 2 2" xfId="14074" xr:uid="{00000000-0005-0000-0000-0000AA360000}"/>
    <cellStyle name="SAPLocked 2 17 2 2 2" xfId="14075" xr:uid="{00000000-0005-0000-0000-0000AB360000}"/>
    <cellStyle name="SAPLocked 2 17 2 3" xfId="14076" xr:uid="{00000000-0005-0000-0000-0000AC360000}"/>
    <cellStyle name="SAPLocked 2 17 2 3 2" xfId="14077" xr:uid="{00000000-0005-0000-0000-0000AD360000}"/>
    <cellStyle name="SAPLocked 2 17 2 4" xfId="14078" xr:uid="{00000000-0005-0000-0000-0000AE360000}"/>
    <cellStyle name="SAPLocked 2 17 2 4 2" xfId="14079" xr:uid="{00000000-0005-0000-0000-0000AF360000}"/>
    <cellStyle name="SAPLocked 2 17 2 5" xfId="14080" xr:uid="{00000000-0005-0000-0000-0000B0360000}"/>
    <cellStyle name="SAPLocked 2 17 2 5 2" xfId="14081" xr:uid="{00000000-0005-0000-0000-0000B1360000}"/>
    <cellStyle name="SAPLocked 2 17 2 6" xfId="14082" xr:uid="{00000000-0005-0000-0000-0000B2360000}"/>
    <cellStyle name="SAPLocked 2 17 2 6 2" xfId="14083" xr:uid="{00000000-0005-0000-0000-0000B3360000}"/>
    <cellStyle name="SAPLocked 2 17 2 7" xfId="14084" xr:uid="{00000000-0005-0000-0000-0000B4360000}"/>
    <cellStyle name="SAPLocked 2 17 2 7 2" xfId="14085" xr:uid="{00000000-0005-0000-0000-0000B5360000}"/>
    <cellStyle name="SAPLocked 2 17 2 8" xfId="14086" xr:uid="{00000000-0005-0000-0000-0000B6360000}"/>
    <cellStyle name="SAPLocked 2 17 2 8 2" xfId="14087" xr:uid="{00000000-0005-0000-0000-0000B7360000}"/>
    <cellStyle name="SAPLocked 2 17 2 9" xfId="14088" xr:uid="{00000000-0005-0000-0000-0000B8360000}"/>
    <cellStyle name="SAPLocked 2 17 2 9 2" xfId="14089" xr:uid="{00000000-0005-0000-0000-0000B9360000}"/>
    <cellStyle name="SAPLocked 2 17 3" xfId="14090" xr:uid="{00000000-0005-0000-0000-0000BA360000}"/>
    <cellStyle name="SAPLocked 2 17 3 2" xfId="14091" xr:uid="{00000000-0005-0000-0000-0000BB360000}"/>
    <cellStyle name="SAPLocked 2 17 4" xfId="14092" xr:uid="{00000000-0005-0000-0000-0000BC360000}"/>
    <cellStyle name="SAPLocked 2 17 4 2" xfId="14093" xr:uid="{00000000-0005-0000-0000-0000BD360000}"/>
    <cellStyle name="SAPLocked 2 17 5" xfId="14094" xr:uid="{00000000-0005-0000-0000-0000BE360000}"/>
    <cellStyle name="SAPLocked 2 17 5 2" xfId="14095" xr:uid="{00000000-0005-0000-0000-0000BF360000}"/>
    <cellStyle name="SAPLocked 2 17 6" xfId="14096" xr:uid="{00000000-0005-0000-0000-0000C0360000}"/>
    <cellStyle name="SAPLocked 2 17 6 2" xfId="14097" xr:uid="{00000000-0005-0000-0000-0000C1360000}"/>
    <cellStyle name="SAPLocked 2 17 7" xfId="14098" xr:uid="{00000000-0005-0000-0000-0000C2360000}"/>
    <cellStyle name="SAPLocked 2 17 7 2" xfId="14099" xr:uid="{00000000-0005-0000-0000-0000C3360000}"/>
    <cellStyle name="SAPLocked 2 17 8" xfId="14100" xr:uid="{00000000-0005-0000-0000-0000C4360000}"/>
    <cellStyle name="SAPLocked 2 17 8 2" xfId="14101" xr:uid="{00000000-0005-0000-0000-0000C5360000}"/>
    <cellStyle name="SAPLocked 2 17 9" xfId="14102" xr:uid="{00000000-0005-0000-0000-0000C6360000}"/>
    <cellStyle name="SAPLocked 2 17 9 2" xfId="14103" xr:uid="{00000000-0005-0000-0000-0000C7360000}"/>
    <cellStyle name="SAPLocked 2 18" xfId="14104" xr:uid="{00000000-0005-0000-0000-0000C8360000}"/>
    <cellStyle name="SAPLocked 2 18 10" xfId="14105" xr:uid="{00000000-0005-0000-0000-0000C9360000}"/>
    <cellStyle name="SAPLocked 2 18 10 2" xfId="14106" xr:uid="{00000000-0005-0000-0000-0000CA360000}"/>
    <cellStyle name="SAPLocked 2 18 11" xfId="14107" xr:uid="{00000000-0005-0000-0000-0000CB360000}"/>
    <cellStyle name="SAPLocked 2 18 11 2" xfId="14108" xr:uid="{00000000-0005-0000-0000-0000CC360000}"/>
    <cellStyle name="SAPLocked 2 18 12" xfId="14109" xr:uid="{00000000-0005-0000-0000-0000CD360000}"/>
    <cellStyle name="SAPLocked 2 18 12 2" xfId="14110" xr:uid="{00000000-0005-0000-0000-0000CE360000}"/>
    <cellStyle name="SAPLocked 2 18 13" xfId="14111" xr:uid="{00000000-0005-0000-0000-0000CF360000}"/>
    <cellStyle name="SAPLocked 2 18 2" xfId="14112" xr:uid="{00000000-0005-0000-0000-0000D0360000}"/>
    <cellStyle name="SAPLocked 2 18 2 10" xfId="14113" xr:uid="{00000000-0005-0000-0000-0000D1360000}"/>
    <cellStyle name="SAPLocked 2 18 2 10 2" xfId="14114" xr:uid="{00000000-0005-0000-0000-0000D2360000}"/>
    <cellStyle name="SAPLocked 2 18 2 11" xfId="14115" xr:uid="{00000000-0005-0000-0000-0000D3360000}"/>
    <cellStyle name="SAPLocked 2 18 2 11 2" xfId="14116" xr:uid="{00000000-0005-0000-0000-0000D4360000}"/>
    <cellStyle name="SAPLocked 2 18 2 12" xfId="14117" xr:uid="{00000000-0005-0000-0000-0000D5360000}"/>
    <cellStyle name="SAPLocked 2 18 2 2" xfId="14118" xr:uid="{00000000-0005-0000-0000-0000D6360000}"/>
    <cellStyle name="SAPLocked 2 18 2 2 2" xfId="14119" xr:uid="{00000000-0005-0000-0000-0000D7360000}"/>
    <cellStyle name="SAPLocked 2 18 2 3" xfId="14120" xr:uid="{00000000-0005-0000-0000-0000D8360000}"/>
    <cellStyle name="SAPLocked 2 18 2 3 2" xfId="14121" xr:uid="{00000000-0005-0000-0000-0000D9360000}"/>
    <cellStyle name="SAPLocked 2 18 2 4" xfId="14122" xr:uid="{00000000-0005-0000-0000-0000DA360000}"/>
    <cellStyle name="SAPLocked 2 18 2 4 2" xfId="14123" xr:uid="{00000000-0005-0000-0000-0000DB360000}"/>
    <cellStyle name="SAPLocked 2 18 2 5" xfId="14124" xr:uid="{00000000-0005-0000-0000-0000DC360000}"/>
    <cellStyle name="SAPLocked 2 18 2 5 2" xfId="14125" xr:uid="{00000000-0005-0000-0000-0000DD360000}"/>
    <cellStyle name="SAPLocked 2 18 2 6" xfId="14126" xr:uid="{00000000-0005-0000-0000-0000DE360000}"/>
    <cellStyle name="SAPLocked 2 18 2 6 2" xfId="14127" xr:uid="{00000000-0005-0000-0000-0000DF360000}"/>
    <cellStyle name="SAPLocked 2 18 2 7" xfId="14128" xr:uid="{00000000-0005-0000-0000-0000E0360000}"/>
    <cellStyle name="SAPLocked 2 18 2 7 2" xfId="14129" xr:uid="{00000000-0005-0000-0000-0000E1360000}"/>
    <cellStyle name="SAPLocked 2 18 2 8" xfId="14130" xr:uid="{00000000-0005-0000-0000-0000E2360000}"/>
    <cellStyle name="SAPLocked 2 18 2 8 2" xfId="14131" xr:uid="{00000000-0005-0000-0000-0000E3360000}"/>
    <cellStyle name="SAPLocked 2 18 2 9" xfId="14132" xr:uid="{00000000-0005-0000-0000-0000E4360000}"/>
    <cellStyle name="SAPLocked 2 18 2 9 2" xfId="14133" xr:uid="{00000000-0005-0000-0000-0000E5360000}"/>
    <cellStyle name="SAPLocked 2 18 3" xfId="14134" xr:uid="{00000000-0005-0000-0000-0000E6360000}"/>
    <cellStyle name="SAPLocked 2 18 3 2" xfId="14135" xr:uid="{00000000-0005-0000-0000-0000E7360000}"/>
    <cellStyle name="SAPLocked 2 18 4" xfId="14136" xr:uid="{00000000-0005-0000-0000-0000E8360000}"/>
    <cellStyle name="SAPLocked 2 18 4 2" xfId="14137" xr:uid="{00000000-0005-0000-0000-0000E9360000}"/>
    <cellStyle name="SAPLocked 2 18 5" xfId="14138" xr:uid="{00000000-0005-0000-0000-0000EA360000}"/>
    <cellStyle name="SAPLocked 2 18 5 2" xfId="14139" xr:uid="{00000000-0005-0000-0000-0000EB360000}"/>
    <cellStyle name="SAPLocked 2 18 6" xfId="14140" xr:uid="{00000000-0005-0000-0000-0000EC360000}"/>
    <cellStyle name="SAPLocked 2 18 6 2" xfId="14141" xr:uid="{00000000-0005-0000-0000-0000ED360000}"/>
    <cellStyle name="SAPLocked 2 18 7" xfId="14142" xr:uid="{00000000-0005-0000-0000-0000EE360000}"/>
    <cellStyle name="SAPLocked 2 18 7 2" xfId="14143" xr:uid="{00000000-0005-0000-0000-0000EF360000}"/>
    <cellStyle name="SAPLocked 2 18 8" xfId="14144" xr:uid="{00000000-0005-0000-0000-0000F0360000}"/>
    <cellStyle name="SAPLocked 2 18 8 2" xfId="14145" xr:uid="{00000000-0005-0000-0000-0000F1360000}"/>
    <cellStyle name="SAPLocked 2 18 9" xfId="14146" xr:uid="{00000000-0005-0000-0000-0000F2360000}"/>
    <cellStyle name="SAPLocked 2 18 9 2" xfId="14147" xr:uid="{00000000-0005-0000-0000-0000F3360000}"/>
    <cellStyle name="SAPLocked 2 19" xfId="14148" xr:uid="{00000000-0005-0000-0000-0000F4360000}"/>
    <cellStyle name="SAPLocked 2 19 10" xfId="14149" xr:uid="{00000000-0005-0000-0000-0000F5360000}"/>
    <cellStyle name="SAPLocked 2 19 10 2" xfId="14150" xr:uid="{00000000-0005-0000-0000-0000F6360000}"/>
    <cellStyle name="SAPLocked 2 19 11" xfId="14151" xr:uid="{00000000-0005-0000-0000-0000F7360000}"/>
    <cellStyle name="SAPLocked 2 19 11 2" xfId="14152" xr:uid="{00000000-0005-0000-0000-0000F8360000}"/>
    <cellStyle name="SAPLocked 2 19 12" xfId="14153" xr:uid="{00000000-0005-0000-0000-0000F9360000}"/>
    <cellStyle name="SAPLocked 2 19 12 2" xfId="14154" xr:uid="{00000000-0005-0000-0000-0000FA360000}"/>
    <cellStyle name="SAPLocked 2 19 13" xfId="14155" xr:uid="{00000000-0005-0000-0000-0000FB360000}"/>
    <cellStyle name="SAPLocked 2 19 2" xfId="14156" xr:uid="{00000000-0005-0000-0000-0000FC360000}"/>
    <cellStyle name="SAPLocked 2 19 2 10" xfId="14157" xr:uid="{00000000-0005-0000-0000-0000FD360000}"/>
    <cellStyle name="SAPLocked 2 19 2 10 2" xfId="14158" xr:uid="{00000000-0005-0000-0000-0000FE360000}"/>
    <cellStyle name="SAPLocked 2 19 2 11" xfId="14159" xr:uid="{00000000-0005-0000-0000-0000FF360000}"/>
    <cellStyle name="SAPLocked 2 19 2 11 2" xfId="14160" xr:uid="{00000000-0005-0000-0000-000000370000}"/>
    <cellStyle name="SAPLocked 2 19 2 12" xfId="14161" xr:uid="{00000000-0005-0000-0000-000001370000}"/>
    <cellStyle name="SAPLocked 2 19 2 2" xfId="14162" xr:uid="{00000000-0005-0000-0000-000002370000}"/>
    <cellStyle name="SAPLocked 2 19 2 2 2" xfId="14163" xr:uid="{00000000-0005-0000-0000-000003370000}"/>
    <cellStyle name="SAPLocked 2 19 2 3" xfId="14164" xr:uid="{00000000-0005-0000-0000-000004370000}"/>
    <cellStyle name="SAPLocked 2 19 2 3 2" xfId="14165" xr:uid="{00000000-0005-0000-0000-000005370000}"/>
    <cellStyle name="SAPLocked 2 19 2 4" xfId="14166" xr:uid="{00000000-0005-0000-0000-000006370000}"/>
    <cellStyle name="SAPLocked 2 19 2 4 2" xfId="14167" xr:uid="{00000000-0005-0000-0000-000007370000}"/>
    <cellStyle name="SAPLocked 2 19 2 5" xfId="14168" xr:uid="{00000000-0005-0000-0000-000008370000}"/>
    <cellStyle name="SAPLocked 2 19 2 5 2" xfId="14169" xr:uid="{00000000-0005-0000-0000-000009370000}"/>
    <cellStyle name="SAPLocked 2 19 2 6" xfId="14170" xr:uid="{00000000-0005-0000-0000-00000A370000}"/>
    <cellStyle name="SAPLocked 2 19 2 6 2" xfId="14171" xr:uid="{00000000-0005-0000-0000-00000B370000}"/>
    <cellStyle name="SAPLocked 2 19 2 7" xfId="14172" xr:uid="{00000000-0005-0000-0000-00000C370000}"/>
    <cellStyle name="SAPLocked 2 19 2 7 2" xfId="14173" xr:uid="{00000000-0005-0000-0000-00000D370000}"/>
    <cellStyle name="SAPLocked 2 19 2 8" xfId="14174" xr:uid="{00000000-0005-0000-0000-00000E370000}"/>
    <cellStyle name="SAPLocked 2 19 2 8 2" xfId="14175" xr:uid="{00000000-0005-0000-0000-00000F370000}"/>
    <cellStyle name="SAPLocked 2 19 2 9" xfId="14176" xr:uid="{00000000-0005-0000-0000-000010370000}"/>
    <cellStyle name="SAPLocked 2 19 2 9 2" xfId="14177" xr:uid="{00000000-0005-0000-0000-000011370000}"/>
    <cellStyle name="SAPLocked 2 19 3" xfId="14178" xr:uid="{00000000-0005-0000-0000-000012370000}"/>
    <cellStyle name="SAPLocked 2 19 3 2" xfId="14179" xr:uid="{00000000-0005-0000-0000-000013370000}"/>
    <cellStyle name="SAPLocked 2 19 4" xfId="14180" xr:uid="{00000000-0005-0000-0000-000014370000}"/>
    <cellStyle name="SAPLocked 2 19 4 2" xfId="14181" xr:uid="{00000000-0005-0000-0000-000015370000}"/>
    <cellStyle name="SAPLocked 2 19 5" xfId="14182" xr:uid="{00000000-0005-0000-0000-000016370000}"/>
    <cellStyle name="SAPLocked 2 19 5 2" xfId="14183" xr:uid="{00000000-0005-0000-0000-000017370000}"/>
    <cellStyle name="SAPLocked 2 19 6" xfId="14184" xr:uid="{00000000-0005-0000-0000-000018370000}"/>
    <cellStyle name="SAPLocked 2 19 6 2" xfId="14185" xr:uid="{00000000-0005-0000-0000-000019370000}"/>
    <cellStyle name="SAPLocked 2 19 7" xfId="14186" xr:uid="{00000000-0005-0000-0000-00001A370000}"/>
    <cellStyle name="SAPLocked 2 19 7 2" xfId="14187" xr:uid="{00000000-0005-0000-0000-00001B370000}"/>
    <cellStyle name="SAPLocked 2 19 8" xfId="14188" xr:uid="{00000000-0005-0000-0000-00001C370000}"/>
    <cellStyle name="SAPLocked 2 19 8 2" xfId="14189" xr:uid="{00000000-0005-0000-0000-00001D370000}"/>
    <cellStyle name="SAPLocked 2 19 9" xfId="14190" xr:uid="{00000000-0005-0000-0000-00001E370000}"/>
    <cellStyle name="SAPLocked 2 19 9 2" xfId="14191" xr:uid="{00000000-0005-0000-0000-00001F370000}"/>
    <cellStyle name="SAPLocked 2 2" xfId="14192" xr:uid="{00000000-0005-0000-0000-000020370000}"/>
    <cellStyle name="SAPLocked 2 2 10" xfId="14193" xr:uid="{00000000-0005-0000-0000-000021370000}"/>
    <cellStyle name="SAPLocked 2 2 10 2" xfId="14194" xr:uid="{00000000-0005-0000-0000-000022370000}"/>
    <cellStyle name="SAPLocked 2 2 11" xfId="14195" xr:uid="{00000000-0005-0000-0000-000023370000}"/>
    <cellStyle name="SAPLocked 2 2 11 2" xfId="14196" xr:uid="{00000000-0005-0000-0000-000024370000}"/>
    <cellStyle name="SAPLocked 2 2 12" xfId="14197" xr:uid="{00000000-0005-0000-0000-000025370000}"/>
    <cellStyle name="SAPLocked 2 2 12 2" xfId="14198" xr:uid="{00000000-0005-0000-0000-000026370000}"/>
    <cellStyle name="SAPLocked 2 2 13" xfId="14199" xr:uid="{00000000-0005-0000-0000-000027370000}"/>
    <cellStyle name="SAPLocked 2 2 2" xfId="14200" xr:uid="{00000000-0005-0000-0000-000028370000}"/>
    <cellStyle name="SAPLocked 2 2 2 10" xfId="14201" xr:uid="{00000000-0005-0000-0000-000029370000}"/>
    <cellStyle name="SAPLocked 2 2 2 10 2" xfId="14202" xr:uid="{00000000-0005-0000-0000-00002A370000}"/>
    <cellStyle name="SAPLocked 2 2 2 11" xfId="14203" xr:uid="{00000000-0005-0000-0000-00002B370000}"/>
    <cellStyle name="SAPLocked 2 2 2 11 2" xfId="14204" xr:uid="{00000000-0005-0000-0000-00002C370000}"/>
    <cellStyle name="SAPLocked 2 2 2 12" xfId="14205" xr:uid="{00000000-0005-0000-0000-00002D370000}"/>
    <cellStyle name="SAPLocked 2 2 2 2" xfId="14206" xr:uid="{00000000-0005-0000-0000-00002E370000}"/>
    <cellStyle name="SAPLocked 2 2 2 2 2" xfId="14207" xr:uid="{00000000-0005-0000-0000-00002F370000}"/>
    <cellStyle name="SAPLocked 2 2 2 3" xfId="14208" xr:uid="{00000000-0005-0000-0000-000030370000}"/>
    <cellStyle name="SAPLocked 2 2 2 3 2" xfId="14209" xr:uid="{00000000-0005-0000-0000-000031370000}"/>
    <cellStyle name="SAPLocked 2 2 2 4" xfId="14210" xr:uid="{00000000-0005-0000-0000-000032370000}"/>
    <cellStyle name="SAPLocked 2 2 2 4 2" xfId="14211" xr:uid="{00000000-0005-0000-0000-000033370000}"/>
    <cellStyle name="SAPLocked 2 2 2 5" xfId="14212" xr:uid="{00000000-0005-0000-0000-000034370000}"/>
    <cellStyle name="SAPLocked 2 2 2 5 2" xfId="14213" xr:uid="{00000000-0005-0000-0000-000035370000}"/>
    <cellStyle name="SAPLocked 2 2 2 6" xfId="14214" xr:uid="{00000000-0005-0000-0000-000036370000}"/>
    <cellStyle name="SAPLocked 2 2 2 6 2" xfId="14215" xr:uid="{00000000-0005-0000-0000-000037370000}"/>
    <cellStyle name="SAPLocked 2 2 2 7" xfId="14216" xr:uid="{00000000-0005-0000-0000-000038370000}"/>
    <cellStyle name="SAPLocked 2 2 2 7 2" xfId="14217" xr:uid="{00000000-0005-0000-0000-000039370000}"/>
    <cellStyle name="SAPLocked 2 2 2 8" xfId="14218" xr:uid="{00000000-0005-0000-0000-00003A370000}"/>
    <cellStyle name="SAPLocked 2 2 2 8 2" xfId="14219" xr:uid="{00000000-0005-0000-0000-00003B370000}"/>
    <cellStyle name="SAPLocked 2 2 2 9" xfId="14220" xr:uid="{00000000-0005-0000-0000-00003C370000}"/>
    <cellStyle name="SAPLocked 2 2 2 9 2" xfId="14221" xr:uid="{00000000-0005-0000-0000-00003D370000}"/>
    <cellStyle name="SAPLocked 2 2 3" xfId="14222" xr:uid="{00000000-0005-0000-0000-00003E370000}"/>
    <cellStyle name="SAPLocked 2 2 3 2" xfId="14223" xr:uid="{00000000-0005-0000-0000-00003F370000}"/>
    <cellStyle name="SAPLocked 2 2 4" xfId="14224" xr:uid="{00000000-0005-0000-0000-000040370000}"/>
    <cellStyle name="SAPLocked 2 2 4 2" xfId="14225" xr:uid="{00000000-0005-0000-0000-000041370000}"/>
    <cellStyle name="SAPLocked 2 2 5" xfId="14226" xr:uid="{00000000-0005-0000-0000-000042370000}"/>
    <cellStyle name="SAPLocked 2 2 5 2" xfId="14227" xr:uid="{00000000-0005-0000-0000-000043370000}"/>
    <cellStyle name="SAPLocked 2 2 6" xfId="14228" xr:uid="{00000000-0005-0000-0000-000044370000}"/>
    <cellStyle name="SAPLocked 2 2 6 2" xfId="14229" xr:uid="{00000000-0005-0000-0000-000045370000}"/>
    <cellStyle name="SAPLocked 2 2 7" xfId="14230" xr:uid="{00000000-0005-0000-0000-000046370000}"/>
    <cellStyle name="SAPLocked 2 2 7 2" xfId="14231" xr:uid="{00000000-0005-0000-0000-000047370000}"/>
    <cellStyle name="SAPLocked 2 2 8" xfId="14232" xr:uid="{00000000-0005-0000-0000-000048370000}"/>
    <cellStyle name="SAPLocked 2 2 8 2" xfId="14233" xr:uid="{00000000-0005-0000-0000-000049370000}"/>
    <cellStyle name="SAPLocked 2 2 9" xfId="14234" xr:uid="{00000000-0005-0000-0000-00004A370000}"/>
    <cellStyle name="SAPLocked 2 2 9 2" xfId="14235" xr:uid="{00000000-0005-0000-0000-00004B370000}"/>
    <cellStyle name="SAPLocked 2 20" xfId="14236" xr:uid="{00000000-0005-0000-0000-00004C370000}"/>
    <cellStyle name="SAPLocked 2 20 10" xfId="14237" xr:uid="{00000000-0005-0000-0000-00004D370000}"/>
    <cellStyle name="SAPLocked 2 20 10 2" xfId="14238" xr:uid="{00000000-0005-0000-0000-00004E370000}"/>
    <cellStyle name="SAPLocked 2 20 11" xfId="14239" xr:uid="{00000000-0005-0000-0000-00004F370000}"/>
    <cellStyle name="SAPLocked 2 20 11 2" xfId="14240" xr:uid="{00000000-0005-0000-0000-000050370000}"/>
    <cellStyle name="SAPLocked 2 20 12" xfId="14241" xr:uid="{00000000-0005-0000-0000-000051370000}"/>
    <cellStyle name="SAPLocked 2 20 12 2" xfId="14242" xr:uid="{00000000-0005-0000-0000-000052370000}"/>
    <cellStyle name="SAPLocked 2 20 13" xfId="14243" xr:uid="{00000000-0005-0000-0000-000053370000}"/>
    <cellStyle name="SAPLocked 2 20 2" xfId="14244" xr:uid="{00000000-0005-0000-0000-000054370000}"/>
    <cellStyle name="SAPLocked 2 20 2 10" xfId="14245" xr:uid="{00000000-0005-0000-0000-000055370000}"/>
    <cellStyle name="SAPLocked 2 20 2 10 2" xfId="14246" xr:uid="{00000000-0005-0000-0000-000056370000}"/>
    <cellStyle name="SAPLocked 2 20 2 11" xfId="14247" xr:uid="{00000000-0005-0000-0000-000057370000}"/>
    <cellStyle name="SAPLocked 2 20 2 11 2" xfId="14248" xr:uid="{00000000-0005-0000-0000-000058370000}"/>
    <cellStyle name="SAPLocked 2 20 2 12" xfId="14249" xr:uid="{00000000-0005-0000-0000-000059370000}"/>
    <cellStyle name="SAPLocked 2 20 2 2" xfId="14250" xr:uid="{00000000-0005-0000-0000-00005A370000}"/>
    <cellStyle name="SAPLocked 2 20 2 2 2" xfId="14251" xr:uid="{00000000-0005-0000-0000-00005B370000}"/>
    <cellStyle name="SAPLocked 2 20 2 3" xfId="14252" xr:uid="{00000000-0005-0000-0000-00005C370000}"/>
    <cellStyle name="SAPLocked 2 20 2 3 2" xfId="14253" xr:uid="{00000000-0005-0000-0000-00005D370000}"/>
    <cellStyle name="SAPLocked 2 20 2 4" xfId="14254" xr:uid="{00000000-0005-0000-0000-00005E370000}"/>
    <cellStyle name="SAPLocked 2 20 2 4 2" xfId="14255" xr:uid="{00000000-0005-0000-0000-00005F370000}"/>
    <cellStyle name="SAPLocked 2 20 2 5" xfId="14256" xr:uid="{00000000-0005-0000-0000-000060370000}"/>
    <cellStyle name="SAPLocked 2 20 2 5 2" xfId="14257" xr:uid="{00000000-0005-0000-0000-000061370000}"/>
    <cellStyle name="SAPLocked 2 20 2 6" xfId="14258" xr:uid="{00000000-0005-0000-0000-000062370000}"/>
    <cellStyle name="SAPLocked 2 20 2 6 2" xfId="14259" xr:uid="{00000000-0005-0000-0000-000063370000}"/>
    <cellStyle name="SAPLocked 2 20 2 7" xfId="14260" xr:uid="{00000000-0005-0000-0000-000064370000}"/>
    <cellStyle name="SAPLocked 2 20 2 7 2" xfId="14261" xr:uid="{00000000-0005-0000-0000-000065370000}"/>
    <cellStyle name="SAPLocked 2 20 2 8" xfId="14262" xr:uid="{00000000-0005-0000-0000-000066370000}"/>
    <cellStyle name="SAPLocked 2 20 2 8 2" xfId="14263" xr:uid="{00000000-0005-0000-0000-000067370000}"/>
    <cellStyle name="SAPLocked 2 20 2 9" xfId="14264" xr:uid="{00000000-0005-0000-0000-000068370000}"/>
    <cellStyle name="SAPLocked 2 20 2 9 2" xfId="14265" xr:uid="{00000000-0005-0000-0000-000069370000}"/>
    <cellStyle name="SAPLocked 2 20 3" xfId="14266" xr:uid="{00000000-0005-0000-0000-00006A370000}"/>
    <cellStyle name="SAPLocked 2 20 3 2" xfId="14267" xr:uid="{00000000-0005-0000-0000-00006B370000}"/>
    <cellStyle name="SAPLocked 2 20 4" xfId="14268" xr:uid="{00000000-0005-0000-0000-00006C370000}"/>
    <cellStyle name="SAPLocked 2 20 4 2" xfId="14269" xr:uid="{00000000-0005-0000-0000-00006D370000}"/>
    <cellStyle name="SAPLocked 2 20 5" xfId="14270" xr:uid="{00000000-0005-0000-0000-00006E370000}"/>
    <cellStyle name="SAPLocked 2 20 5 2" xfId="14271" xr:uid="{00000000-0005-0000-0000-00006F370000}"/>
    <cellStyle name="SAPLocked 2 20 6" xfId="14272" xr:uid="{00000000-0005-0000-0000-000070370000}"/>
    <cellStyle name="SAPLocked 2 20 6 2" xfId="14273" xr:uid="{00000000-0005-0000-0000-000071370000}"/>
    <cellStyle name="SAPLocked 2 20 7" xfId="14274" xr:uid="{00000000-0005-0000-0000-000072370000}"/>
    <cellStyle name="SAPLocked 2 20 7 2" xfId="14275" xr:uid="{00000000-0005-0000-0000-000073370000}"/>
    <cellStyle name="SAPLocked 2 20 8" xfId="14276" xr:uid="{00000000-0005-0000-0000-000074370000}"/>
    <cellStyle name="SAPLocked 2 20 8 2" xfId="14277" xr:uid="{00000000-0005-0000-0000-000075370000}"/>
    <cellStyle name="SAPLocked 2 20 9" xfId="14278" xr:uid="{00000000-0005-0000-0000-000076370000}"/>
    <cellStyle name="SAPLocked 2 20 9 2" xfId="14279" xr:uid="{00000000-0005-0000-0000-000077370000}"/>
    <cellStyle name="SAPLocked 2 21" xfId="14280" xr:uid="{00000000-0005-0000-0000-000078370000}"/>
    <cellStyle name="SAPLocked 2 21 10" xfId="14281" xr:uid="{00000000-0005-0000-0000-000079370000}"/>
    <cellStyle name="SAPLocked 2 21 10 2" xfId="14282" xr:uid="{00000000-0005-0000-0000-00007A370000}"/>
    <cellStyle name="SAPLocked 2 21 11" xfId="14283" xr:uid="{00000000-0005-0000-0000-00007B370000}"/>
    <cellStyle name="SAPLocked 2 21 11 2" xfId="14284" xr:uid="{00000000-0005-0000-0000-00007C370000}"/>
    <cellStyle name="SAPLocked 2 21 12" xfId="14285" xr:uid="{00000000-0005-0000-0000-00007D370000}"/>
    <cellStyle name="SAPLocked 2 21 2" xfId="14286" xr:uid="{00000000-0005-0000-0000-00007E370000}"/>
    <cellStyle name="SAPLocked 2 21 2 2" xfId="14287" xr:uid="{00000000-0005-0000-0000-00007F370000}"/>
    <cellStyle name="SAPLocked 2 21 3" xfId="14288" xr:uid="{00000000-0005-0000-0000-000080370000}"/>
    <cellStyle name="SAPLocked 2 21 3 2" xfId="14289" xr:uid="{00000000-0005-0000-0000-000081370000}"/>
    <cellStyle name="SAPLocked 2 21 4" xfId="14290" xr:uid="{00000000-0005-0000-0000-000082370000}"/>
    <cellStyle name="SAPLocked 2 21 4 2" xfId="14291" xr:uid="{00000000-0005-0000-0000-000083370000}"/>
    <cellStyle name="SAPLocked 2 21 5" xfId="14292" xr:uid="{00000000-0005-0000-0000-000084370000}"/>
    <cellStyle name="SAPLocked 2 21 5 2" xfId="14293" xr:uid="{00000000-0005-0000-0000-000085370000}"/>
    <cellStyle name="SAPLocked 2 21 6" xfId="14294" xr:uid="{00000000-0005-0000-0000-000086370000}"/>
    <cellStyle name="SAPLocked 2 21 6 2" xfId="14295" xr:uid="{00000000-0005-0000-0000-000087370000}"/>
    <cellStyle name="SAPLocked 2 21 7" xfId="14296" xr:uid="{00000000-0005-0000-0000-000088370000}"/>
    <cellStyle name="SAPLocked 2 21 7 2" xfId="14297" xr:uid="{00000000-0005-0000-0000-000089370000}"/>
    <cellStyle name="SAPLocked 2 21 8" xfId="14298" xr:uid="{00000000-0005-0000-0000-00008A370000}"/>
    <cellStyle name="SAPLocked 2 21 8 2" xfId="14299" xr:uid="{00000000-0005-0000-0000-00008B370000}"/>
    <cellStyle name="SAPLocked 2 21 9" xfId="14300" xr:uid="{00000000-0005-0000-0000-00008C370000}"/>
    <cellStyle name="SAPLocked 2 21 9 2" xfId="14301" xr:uid="{00000000-0005-0000-0000-00008D370000}"/>
    <cellStyle name="SAPLocked 2 22" xfId="14302" xr:uid="{00000000-0005-0000-0000-00008E370000}"/>
    <cellStyle name="SAPLocked 2 22 2" xfId="14303" xr:uid="{00000000-0005-0000-0000-00008F370000}"/>
    <cellStyle name="SAPLocked 2 23" xfId="14304" xr:uid="{00000000-0005-0000-0000-000090370000}"/>
    <cellStyle name="SAPLocked 2 23 2" xfId="14305" xr:uid="{00000000-0005-0000-0000-000091370000}"/>
    <cellStyle name="SAPLocked 2 24" xfId="14306" xr:uid="{00000000-0005-0000-0000-000092370000}"/>
    <cellStyle name="SAPLocked 2 24 2" xfId="14307" xr:uid="{00000000-0005-0000-0000-000093370000}"/>
    <cellStyle name="SAPLocked 2 25" xfId="14308" xr:uid="{00000000-0005-0000-0000-000094370000}"/>
    <cellStyle name="SAPLocked 2 25 2" xfId="14309" xr:uid="{00000000-0005-0000-0000-000095370000}"/>
    <cellStyle name="SAPLocked 2 26" xfId="14310" xr:uid="{00000000-0005-0000-0000-000096370000}"/>
    <cellStyle name="SAPLocked 2 26 2" xfId="14311" xr:uid="{00000000-0005-0000-0000-000097370000}"/>
    <cellStyle name="SAPLocked 2 27" xfId="14312" xr:uid="{00000000-0005-0000-0000-000098370000}"/>
    <cellStyle name="SAPLocked 2 27 2" xfId="14313" xr:uid="{00000000-0005-0000-0000-000099370000}"/>
    <cellStyle name="SAPLocked 2 28" xfId="14314" xr:uid="{00000000-0005-0000-0000-00009A370000}"/>
    <cellStyle name="SAPLocked 2 28 2" xfId="14315" xr:uid="{00000000-0005-0000-0000-00009B370000}"/>
    <cellStyle name="SAPLocked 2 29" xfId="14316" xr:uid="{00000000-0005-0000-0000-00009C370000}"/>
    <cellStyle name="SAPLocked 2 29 2" xfId="14317" xr:uid="{00000000-0005-0000-0000-00009D370000}"/>
    <cellStyle name="SAPLocked 2 3" xfId="14318" xr:uid="{00000000-0005-0000-0000-00009E370000}"/>
    <cellStyle name="SAPLocked 2 3 10" xfId="14319" xr:uid="{00000000-0005-0000-0000-00009F370000}"/>
    <cellStyle name="SAPLocked 2 3 10 2" xfId="14320" xr:uid="{00000000-0005-0000-0000-0000A0370000}"/>
    <cellStyle name="SAPLocked 2 3 11" xfId="14321" xr:uid="{00000000-0005-0000-0000-0000A1370000}"/>
    <cellStyle name="SAPLocked 2 3 11 2" xfId="14322" xr:uid="{00000000-0005-0000-0000-0000A2370000}"/>
    <cellStyle name="SAPLocked 2 3 12" xfId="14323" xr:uid="{00000000-0005-0000-0000-0000A3370000}"/>
    <cellStyle name="SAPLocked 2 3 12 2" xfId="14324" xr:uid="{00000000-0005-0000-0000-0000A4370000}"/>
    <cellStyle name="SAPLocked 2 3 13" xfId="14325" xr:uid="{00000000-0005-0000-0000-0000A5370000}"/>
    <cellStyle name="SAPLocked 2 3 2" xfId="14326" xr:uid="{00000000-0005-0000-0000-0000A6370000}"/>
    <cellStyle name="SAPLocked 2 3 2 10" xfId="14327" xr:uid="{00000000-0005-0000-0000-0000A7370000}"/>
    <cellStyle name="SAPLocked 2 3 2 10 2" xfId="14328" xr:uid="{00000000-0005-0000-0000-0000A8370000}"/>
    <cellStyle name="SAPLocked 2 3 2 11" xfId="14329" xr:uid="{00000000-0005-0000-0000-0000A9370000}"/>
    <cellStyle name="SAPLocked 2 3 2 11 2" xfId="14330" xr:uid="{00000000-0005-0000-0000-0000AA370000}"/>
    <cellStyle name="SAPLocked 2 3 2 12" xfId="14331" xr:uid="{00000000-0005-0000-0000-0000AB370000}"/>
    <cellStyle name="SAPLocked 2 3 2 2" xfId="14332" xr:uid="{00000000-0005-0000-0000-0000AC370000}"/>
    <cellStyle name="SAPLocked 2 3 2 2 2" xfId="14333" xr:uid="{00000000-0005-0000-0000-0000AD370000}"/>
    <cellStyle name="SAPLocked 2 3 2 3" xfId="14334" xr:uid="{00000000-0005-0000-0000-0000AE370000}"/>
    <cellStyle name="SAPLocked 2 3 2 3 2" xfId="14335" xr:uid="{00000000-0005-0000-0000-0000AF370000}"/>
    <cellStyle name="SAPLocked 2 3 2 4" xfId="14336" xr:uid="{00000000-0005-0000-0000-0000B0370000}"/>
    <cellStyle name="SAPLocked 2 3 2 4 2" xfId="14337" xr:uid="{00000000-0005-0000-0000-0000B1370000}"/>
    <cellStyle name="SAPLocked 2 3 2 5" xfId="14338" xr:uid="{00000000-0005-0000-0000-0000B2370000}"/>
    <cellStyle name="SAPLocked 2 3 2 5 2" xfId="14339" xr:uid="{00000000-0005-0000-0000-0000B3370000}"/>
    <cellStyle name="SAPLocked 2 3 2 6" xfId="14340" xr:uid="{00000000-0005-0000-0000-0000B4370000}"/>
    <cellStyle name="SAPLocked 2 3 2 6 2" xfId="14341" xr:uid="{00000000-0005-0000-0000-0000B5370000}"/>
    <cellStyle name="SAPLocked 2 3 2 7" xfId="14342" xr:uid="{00000000-0005-0000-0000-0000B6370000}"/>
    <cellStyle name="SAPLocked 2 3 2 7 2" xfId="14343" xr:uid="{00000000-0005-0000-0000-0000B7370000}"/>
    <cellStyle name="SAPLocked 2 3 2 8" xfId="14344" xr:uid="{00000000-0005-0000-0000-0000B8370000}"/>
    <cellStyle name="SAPLocked 2 3 2 8 2" xfId="14345" xr:uid="{00000000-0005-0000-0000-0000B9370000}"/>
    <cellStyle name="SAPLocked 2 3 2 9" xfId="14346" xr:uid="{00000000-0005-0000-0000-0000BA370000}"/>
    <cellStyle name="SAPLocked 2 3 2 9 2" xfId="14347" xr:uid="{00000000-0005-0000-0000-0000BB370000}"/>
    <cellStyle name="SAPLocked 2 3 3" xfId="14348" xr:uid="{00000000-0005-0000-0000-0000BC370000}"/>
    <cellStyle name="SAPLocked 2 3 3 2" xfId="14349" xr:uid="{00000000-0005-0000-0000-0000BD370000}"/>
    <cellStyle name="SAPLocked 2 3 4" xfId="14350" xr:uid="{00000000-0005-0000-0000-0000BE370000}"/>
    <cellStyle name="SAPLocked 2 3 4 2" xfId="14351" xr:uid="{00000000-0005-0000-0000-0000BF370000}"/>
    <cellStyle name="SAPLocked 2 3 5" xfId="14352" xr:uid="{00000000-0005-0000-0000-0000C0370000}"/>
    <cellStyle name="SAPLocked 2 3 5 2" xfId="14353" xr:uid="{00000000-0005-0000-0000-0000C1370000}"/>
    <cellStyle name="SAPLocked 2 3 6" xfId="14354" xr:uid="{00000000-0005-0000-0000-0000C2370000}"/>
    <cellStyle name="SAPLocked 2 3 6 2" xfId="14355" xr:uid="{00000000-0005-0000-0000-0000C3370000}"/>
    <cellStyle name="SAPLocked 2 3 7" xfId="14356" xr:uid="{00000000-0005-0000-0000-0000C4370000}"/>
    <cellStyle name="SAPLocked 2 3 7 2" xfId="14357" xr:uid="{00000000-0005-0000-0000-0000C5370000}"/>
    <cellStyle name="SAPLocked 2 3 8" xfId="14358" xr:uid="{00000000-0005-0000-0000-0000C6370000}"/>
    <cellStyle name="SAPLocked 2 3 8 2" xfId="14359" xr:uid="{00000000-0005-0000-0000-0000C7370000}"/>
    <cellStyle name="SAPLocked 2 3 9" xfId="14360" xr:uid="{00000000-0005-0000-0000-0000C8370000}"/>
    <cellStyle name="SAPLocked 2 3 9 2" xfId="14361" xr:uid="{00000000-0005-0000-0000-0000C9370000}"/>
    <cellStyle name="SAPLocked 2 30" xfId="14362" xr:uid="{00000000-0005-0000-0000-0000CA370000}"/>
    <cellStyle name="SAPLocked 2 4" xfId="14363" xr:uid="{00000000-0005-0000-0000-0000CB370000}"/>
    <cellStyle name="SAPLocked 2 4 10" xfId="14364" xr:uid="{00000000-0005-0000-0000-0000CC370000}"/>
    <cellStyle name="SAPLocked 2 4 10 2" xfId="14365" xr:uid="{00000000-0005-0000-0000-0000CD370000}"/>
    <cellStyle name="SAPLocked 2 4 11" xfId="14366" xr:uid="{00000000-0005-0000-0000-0000CE370000}"/>
    <cellStyle name="SAPLocked 2 4 11 2" xfId="14367" xr:uid="{00000000-0005-0000-0000-0000CF370000}"/>
    <cellStyle name="SAPLocked 2 4 12" xfId="14368" xr:uid="{00000000-0005-0000-0000-0000D0370000}"/>
    <cellStyle name="SAPLocked 2 4 12 2" xfId="14369" xr:uid="{00000000-0005-0000-0000-0000D1370000}"/>
    <cellStyle name="SAPLocked 2 4 13" xfId="14370" xr:uid="{00000000-0005-0000-0000-0000D2370000}"/>
    <cellStyle name="SAPLocked 2 4 2" xfId="14371" xr:uid="{00000000-0005-0000-0000-0000D3370000}"/>
    <cellStyle name="SAPLocked 2 4 2 10" xfId="14372" xr:uid="{00000000-0005-0000-0000-0000D4370000}"/>
    <cellStyle name="SAPLocked 2 4 2 10 2" xfId="14373" xr:uid="{00000000-0005-0000-0000-0000D5370000}"/>
    <cellStyle name="SAPLocked 2 4 2 11" xfId="14374" xr:uid="{00000000-0005-0000-0000-0000D6370000}"/>
    <cellStyle name="SAPLocked 2 4 2 11 2" xfId="14375" xr:uid="{00000000-0005-0000-0000-0000D7370000}"/>
    <cellStyle name="SAPLocked 2 4 2 12" xfId="14376" xr:uid="{00000000-0005-0000-0000-0000D8370000}"/>
    <cellStyle name="SAPLocked 2 4 2 2" xfId="14377" xr:uid="{00000000-0005-0000-0000-0000D9370000}"/>
    <cellStyle name="SAPLocked 2 4 2 2 2" xfId="14378" xr:uid="{00000000-0005-0000-0000-0000DA370000}"/>
    <cellStyle name="SAPLocked 2 4 2 3" xfId="14379" xr:uid="{00000000-0005-0000-0000-0000DB370000}"/>
    <cellStyle name="SAPLocked 2 4 2 3 2" xfId="14380" xr:uid="{00000000-0005-0000-0000-0000DC370000}"/>
    <cellStyle name="SAPLocked 2 4 2 4" xfId="14381" xr:uid="{00000000-0005-0000-0000-0000DD370000}"/>
    <cellStyle name="SAPLocked 2 4 2 4 2" xfId="14382" xr:uid="{00000000-0005-0000-0000-0000DE370000}"/>
    <cellStyle name="SAPLocked 2 4 2 5" xfId="14383" xr:uid="{00000000-0005-0000-0000-0000DF370000}"/>
    <cellStyle name="SAPLocked 2 4 2 5 2" xfId="14384" xr:uid="{00000000-0005-0000-0000-0000E0370000}"/>
    <cellStyle name="SAPLocked 2 4 2 6" xfId="14385" xr:uid="{00000000-0005-0000-0000-0000E1370000}"/>
    <cellStyle name="SAPLocked 2 4 2 6 2" xfId="14386" xr:uid="{00000000-0005-0000-0000-0000E2370000}"/>
    <cellStyle name="SAPLocked 2 4 2 7" xfId="14387" xr:uid="{00000000-0005-0000-0000-0000E3370000}"/>
    <cellStyle name="SAPLocked 2 4 2 7 2" xfId="14388" xr:uid="{00000000-0005-0000-0000-0000E4370000}"/>
    <cellStyle name="SAPLocked 2 4 2 8" xfId="14389" xr:uid="{00000000-0005-0000-0000-0000E5370000}"/>
    <cellStyle name="SAPLocked 2 4 2 8 2" xfId="14390" xr:uid="{00000000-0005-0000-0000-0000E6370000}"/>
    <cellStyle name="SAPLocked 2 4 2 9" xfId="14391" xr:uid="{00000000-0005-0000-0000-0000E7370000}"/>
    <cellStyle name="SAPLocked 2 4 2 9 2" xfId="14392" xr:uid="{00000000-0005-0000-0000-0000E8370000}"/>
    <cellStyle name="SAPLocked 2 4 3" xfId="14393" xr:uid="{00000000-0005-0000-0000-0000E9370000}"/>
    <cellStyle name="SAPLocked 2 4 3 2" xfId="14394" xr:uid="{00000000-0005-0000-0000-0000EA370000}"/>
    <cellStyle name="SAPLocked 2 4 4" xfId="14395" xr:uid="{00000000-0005-0000-0000-0000EB370000}"/>
    <cellStyle name="SAPLocked 2 4 4 2" xfId="14396" xr:uid="{00000000-0005-0000-0000-0000EC370000}"/>
    <cellStyle name="SAPLocked 2 4 5" xfId="14397" xr:uid="{00000000-0005-0000-0000-0000ED370000}"/>
    <cellStyle name="SAPLocked 2 4 5 2" xfId="14398" xr:uid="{00000000-0005-0000-0000-0000EE370000}"/>
    <cellStyle name="SAPLocked 2 4 6" xfId="14399" xr:uid="{00000000-0005-0000-0000-0000EF370000}"/>
    <cellStyle name="SAPLocked 2 4 6 2" xfId="14400" xr:uid="{00000000-0005-0000-0000-0000F0370000}"/>
    <cellStyle name="SAPLocked 2 4 7" xfId="14401" xr:uid="{00000000-0005-0000-0000-0000F1370000}"/>
    <cellStyle name="SAPLocked 2 4 7 2" xfId="14402" xr:uid="{00000000-0005-0000-0000-0000F2370000}"/>
    <cellStyle name="SAPLocked 2 4 8" xfId="14403" xr:uid="{00000000-0005-0000-0000-0000F3370000}"/>
    <cellStyle name="SAPLocked 2 4 8 2" xfId="14404" xr:uid="{00000000-0005-0000-0000-0000F4370000}"/>
    <cellStyle name="SAPLocked 2 4 9" xfId="14405" xr:uid="{00000000-0005-0000-0000-0000F5370000}"/>
    <cellStyle name="SAPLocked 2 4 9 2" xfId="14406" xr:uid="{00000000-0005-0000-0000-0000F6370000}"/>
    <cellStyle name="SAPLocked 2 5" xfId="14407" xr:uid="{00000000-0005-0000-0000-0000F7370000}"/>
    <cellStyle name="SAPLocked 2 5 10" xfId="14408" xr:uid="{00000000-0005-0000-0000-0000F8370000}"/>
    <cellStyle name="SAPLocked 2 5 10 2" xfId="14409" xr:uid="{00000000-0005-0000-0000-0000F9370000}"/>
    <cellStyle name="SAPLocked 2 5 11" xfId="14410" xr:uid="{00000000-0005-0000-0000-0000FA370000}"/>
    <cellStyle name="SAPLocked 2 5 11 2" xfId="14411" xr:uid="{00000000-0005-0000-0000-0000FB370000}"/>
    <cellStyle name="SAPLocked 2 5 12" xfId="14412" xr:uid="{00000000-0005-0000-0000-0000FC370000}"/>
    <cellStyle name="SAPLocked 2 5 12 2" xfId="14413" xr:uid="{00000000-0005-0000-0000-0000FD370000}"/>
    <cellStyle name="SAPLocked 2 5 13" xfId="14414" xr:uid="{00000000-0005-0000-0000-0000FE370000}"/>
    <cellStyle name="SAPLocked 2 5 2" xfId="14415" xr:uid="{00000000-0005-0000-0000-0000FF370000}"/>
    <cellStyle name="SAPLocked 2 5 2 10" xfId="14416" xr:uid="{00000000-0005-0000-0000-000000380000}"/>
    <cellStyle name="SAPLocked 2 5 2 10 2" xfId="14417" xr:uid="{00000000-0005-0000-0000-000001380000}"/>
    <cellStyle name="SAPLocked 2 5 2 11" xfId="14418" xr:uid="{00000000-0005-0000-0000-000002380000}"/>
    <cellStyle name="SAPLocked 2 5 2 11 2" xfId="14419" xr:uid="{00000000-0005-0000-0000-000003380000}"/>
    <cellStyle name="SAPLocked 2 5 2 12" xfId="14420" xr:uid="{00000000-0005-0000-0000-000004380000}"/>
    <cellStyle name="SAPLocked 2 5 2 2" xfId="14421" xr:uid="{00000000-0005-0000-0000-000005380000}"/>
    <cellStyle name="SAPLocked 2 5 2 2 2" xfId="14422" xr:uid="{00000000-0005-0000-0000-000006380000}"/>
    <cellStyle name="SAPLocked 2 5 2 3" xfId="14423" xr:uid="{00000000-0005-0000-0000-000007380000}"/>
    <cellStyle name="SAPLocked 2 5 2 3 2" xfId="14424" xr:uid="{00000000-0005-0000-0000-000008380000}"/>
    <cellStyle name="SAPLocked 2 5 2 4" xfId="14425" xr:uid="{00000000-0005-0000-0000-000009380000}"/>
    <cellStyle name="SAPLocked 2 5 2 4 2" xfId="14426" xr:uid="{00000000-0005-0000-0000-00000A380000}"/>
    <cellStyle name="SAPLocked 2 5 2 5" xfId="14427" xr:uid="{00000000-0005-0000-0000-00000B380000}"/>
    <cellStyle name="SAPLocked 2 5 2 5 2" xfId="14428" xr:uid="{00000000-0005-0000-0000-00000C380000}"/>
    <cellStyle name="SAPLocked 2 5 2 6" xfId="14429" xr:uid="{00000000-0005-0000-0000-00000D380000}"/>
    <cellStyle name="SAPLocked 2 5 2 6 2" xfId="14430" xr:uid="{00000000-0005-0000-0000-00000E380000}"/>
    <cellStyle name="SAPLocked 2 5 2 7" xfId="14431" xr:uid="{00000000-0005-0000-0000-00000F380000}"/>
    <cellStyle name="SAPLocked 2 5 2 7 2" xfId="14432" xr:uid="{00000000-0005-0000-0000-000010380000}"/>
    <cellStyle name="SAPLocked 2 5 2 8" xfId="14433" xr:uid="{00000000-0005-0000-0000-000011380000}"/>
    <cellStyle name="SAPLocked 2 5 2 8 2" xfId="14434" xr:uid="{00000000-0005-0000-0000-000012380000}"/>
    <cellStyle name="SAPLocked 2 5 2 9" xfId="14435" xr:uid="{00000000-0005-0000-0000-000013380000}"/>
    <cellStyle name="SAPLocked 2 5 2 9 2" xfId="14436" xr:uid="{00000000-0005-0000-0000-000014380000}"/>
    <cellStyle name="SAPLocked 2 5 3" xfId="14437" xr:uid="{00000000-0005-0000-0000-000015380000}"/>
    <cellStyle name="SAPLocked 2 5 3 2" xfId="14438" xr:uid="{00000000-0005-0000-0000-000016380000}"/>
    <cellStyle name="SAPLocked 2 5 4" xfId="14439" xr:uid="{00000000-0005-0000-0000-000017380000}"/>
    <cellStyle name="SAPLocked 2 5 4 2" xfId="14440" xr:uid="{00000000-0005-0000-0000-000018380000}"/>
    <cellStyle name="SAPLocked 2 5 5" xfId="14441" xr:uid="{00000000-0005-0000-0000-000019380000}"/>
    <cellStyle name="SAPLocked 2 5 5 2" xfId="14442" xr:uid="{00000000-0005-0000-0000-00001A380000}"/>
    <cellStyle name="SAPLocked 2 5 6" xfId="14443" xr:uid="{00000000-0005-0000-0000-00001B380000}"/>
    <cellStyle name="SAPLocked 2 5 6 2" xfId="14444" xr:uid="{00000000-0005-0000-0000-00001C380000}"/>
    <cellStyle name="SAPLocked 2 5 7" xfId="14445" xr:uid="{00000000-0005-0000-0000-00001D380000}"/>
    <cellStyle name="SAPLocked 2 5 7 2" xfId="14446" xr:uid="{00000000-0005-0000-0000-00001E380000}"/>
    <cellStyle name="SAPLocked 2 5 8" xfId="14447" xr:uid="{00000000-0005-0000-0000-00001F380000}"/>
    <cellStyle name="SAPLocked 2 5 8 2" xfId="14448" xr:uid="{00000000-0005-0000-0000-000020380000}"/>
    <cellStyle name="SAPLocked 2 5 9" xfId="14449" xr:uid="{00000000-0005-0000-0000-000021380000}"/>
    <cellStyle name="SAPLocked 2 5 9 2" xfId="14450" xr:uid="{00000000-0005-0000-0000-000022380000}"/>
    <cellStyle name="SAPLocked 2 6" xfId="14451" xr:uid="{00000000-0005-0000-0000-000023380000}"/>
    <cellStyle name="SAPLocked 2 6 10" xfId="14452" xr:uid="{00000000-0005-0000-0000-000024380000}"/>
    <cellStyle name="SAPLocked 2 6 10 2" xfId="14453" xr:uid="{00000000-0005-0000-0000-000025380000}"/>
    <cellStyle name="SAPLocked 2 6 11" xfId="14454" xr:uid="{00000000-0005-0000-0000-000026380000}"/>
    <cellStyle name="SAPLocked 2 6 11 2" xfId="14455" xr:uid="{00000000-0005-0000-0000-000027380000}"/>
    <cellStyle name="SAPLocked 2 6 12" xfId="14456" xr:uid="{00000000-0005-0000-0000-000028380000}"/>
    <cellStyle name="SAPLocked 2 6 12 2" xfId="14457" xr:uid="{00000000-0005-0000-0000-000029380000}"/>
    <cellStyle name="SAPLocked 2 6 13" xfId="14458" xr:uid="{00000000-0005-0000-0000-00002A380000}"/>
    <cellStyle name="SAPLocked 2 6 2" xfId="14459" xr:uid="{00000000-0005-0000-0000-00002B380000}"/>
    <cellStyle name="SAPLocked 2 6 2 10" xfId="14460" xr:uid="{00000000-0005-0000-0000-00002C380000}"/>
    <cellStyle name="SAPLocked 2 6 2 10 2" xfId="14461" xr:uid="{00000000-0005-0000-0000-00002D380000}"/>
    <cellStyle name="SAPLocked 2 6 2 11" xfId="14462" xr:uid="{00000000-0005-0000-0000-00002E380000}"/>
    <cellStyle name="SAPLocked 2 6 2 11 2" xfId="14463" xr:uid="{00000000-0005-0000-0000-00002F380000}"/>
    <cellStyle name="SAPLocked 2 6 2 12" xfId="14464" xr:uid="{00000000-0005-0000-0000-000030380000}"/>
    <cellStyle name="SAPLocked 2 6 2 2" xfId="14465" xr:uid="{00000000-0005-0000-0000-000031380000}"/>
    <cellStyle name="SAPLocked 2 6 2 2 2" xfId="14466" xr:uid="{00000000-0005-0000-0000-000032380000}"/>
    <cellStyle name="SAPLocked 2 6 2 3" xfId="14467" xr:uid="{00000000-0005-0000-0000-000033380000}"/>
    <cellStyle name="SAPLocked 2 6 2 3 2" xfId="14468" xr:uid="{00000000-0005-0000-0000-000034380000}"/>
    <cellStyle name="SAPLocked 2 6 2 4" xfId="14469" xr:uid="{00000000-0005-0000-0000-000035380000}"/>
    <cellStyle name="SAPLocked 2 6 2 4 2" xfId="14470" xr:uid="{00000000-0005-0000-0000-000036380000}"/>
    <cellStyle name="SAPLocked 2 6 2 5" xfId="14471" xr:uid="{00000000-0005-0000-0000-000037380000}"/>
    <cellStyle name="SAPLocked 2 6 2 5 2" xfId="14472" xr:uid="{00000000-0005-0000-0000-000038380000}"/>
    <cellStyle name="SAPLocked 2 6 2 6" xfId="14473" xr:uid="{00000000-0005-0000-0000-000039380000}"/>
    <cellStyle name="SAPLocked 2 6 2 6 2" xfId="14474" xr:uid="{00000000-0005-0000-0000-00003A380000}"/>
    <cellStyle name="SAPLocked 2 6 2 7" xfId="14475" xr:uid="{00000000-0005-0000-0000-00003B380000}"/>
    <cellStyle name="SAPLocked 2 6 2 7 2" xfId="14476" xr:uid="{00000000-0005-0000-0000-00003C380000}"/>
    <cellStyle name="SAPLocked 2 6 2 8" xfId="14477" xr:uid="{00000000-0005-0000-0000-00003D380000}"/>
    <cellStyle name="SAPLocked 2 6 2 8 2" xfId="14478" xr:uid="{00000000-0005-0000-0000-00003E380000}"/>
    <cellStyle name="SAPLocked 2 6 2 9" xfId="14479" xr:uid="{00000000-0005-0000-0000-00003F380000}"/>
    <cellStyle name="SAPLocked 2 6 2 9 2" xfId="14480" xr:uid="{00000000-0005-0000-0000-000040380000}"/>
    <cellStyle name="SAPLocked 2 6 3" xfId="14481" xr:uid="{00000000-0005-0000-0000-000041380000}"/>
    <cellStyle name="SAPLocked 2 6 3 2" xfId="14482" xr:uid="{00000000-0005-0000-0000-000042380000}"/>
    <cellStyle name="SAPLocked 2 6 4" xfId="14483" xr:uid="{00000000-0005-0000-0000-000043380000}"/>
    <cellStyle name="SAPLocked 2 6 4 2" xfId="14484" xr:uid="{00000000-0005-0000-0000-000044380000}"/>
    <cellStyle name="SAPLocked 2 6 5" xfId="14485" xr:uid="{00000000-0005-0000-0000-000045380000}"/>
    <cellStyle name="SAPLocked 2 6 5 2" xfId="14486" xr:uid="{00000000-0005-0000-0000-000046380000}"/>
    <cellStyle name="SAPLocked 2 6 6" xfId="14487" xr:uid="{00000000-0005-0000-0000-000047380000}"/>
    <cellStyle name="SAPLocked 2 6 6 2" xfId="14488" xr:uid="{00000000-0005-0000-0000-000048380000}"/>
    <cellStyle name="SAPLocked 2 6 7" xfId="14489" xr:uid="{00000000-0005-0000-0000-000049380000}"/>
    <cellStyle name="SAPLocked 2 6 7 2" xfId="14490" xr:uid="{00000000-0005-0000-0000-00004A380000}"/>
    <cellStyle name="SAPLocked 2 6 8" xfId="14491" xr:uid="{00000000-0005-0000-0000-00004B380000}"/>
    <cellStyle name="SAPLocked 2 6 8 2" xfId="14492" xr:uid="{00000000-0005-0000-0000-00004C380000}"/>
    <cellStyle name="SAPLocked 2 6 9" xfId="14493" xr:uid="{00000000-0005-0000-0000-00004D380000}"/>
    <cellStyle name="SAPLocked 2 6 9 2" xfId="14494" xr:uid="{00000000-0005-0000-0000-00004E380000}"/>
    <cellStyle name="SAPLocked 2 7" xfId="14495" xr:uid="{00000000-0005-0000-0000-00004F380000}"/>
    <cellStyle name="SAPLocked 2 7 10" xfId="14496" xr:uid="{00000000-0005-0000-0000-000050380000}"/>
    <cellStyle name="SAPLocked 2 7 10 2" xfId="14497" xr:uid="{00000000-0005-0000-0000-000051380000}"/>
    <cellStyle name="SAPLocked 2 7 11" xfId="14498" xr:uid="{00000000-0005-0000-0000-000052380000}"/>
    <cellStyle name="SAPLocked 2 7 11 2" xfId="14499" xr:uid="{00000000-0005-0000-0000-000053380000}"/>
    <cellStyle name="SAPLocked 2 7 12" xfId="14500" xr:uid="{00000000-0005-0000-0000-000054380000}"/>
    <cellStyle name="SAPLocked 2 7 12 2" xfId="14501" xr:uid="{00000000-0005-0000-0000-000055380000}"/>
    <cellStyle name="SAPLocked 2 7 13" xfId="14502" xr:uid="{00000000-0005-0000-0000-000056380000}"/>
    <cellStyle name="SAPLocked 2 7 2" xfId="14503" xr:uid="{00000000-0005-0000-0000-000057380000}"/>
    <cellStyle name="SAPLocked 2 7 2 10" xfId="14504" xr:uid="{00000000-0005-0000-0000-000058380000}"/>
    <cellStyle name="SAPLocked 2 7 2 10 2" xfId="14505" xr:uid="{00000000-0005-0000-0000-000059380000}"/>
    <cellStyle name="SAPLocked 2 7 2 11" xfId="14506" xr:uid="{00000000-0005-0000-0000-00005A380000}"/>
    <cellStyle name="SAPLocked 2 7 2 11 2" xfId="14507" xr:uid="{00000000-0005-0000-0000-00005B380000}"/>
    <cellStyle name="SAPLocked 2 7 2 12" xfId="14508" xr:uid="{00000000-0005-0000-0000-00005C380000}"/>
    <cellStyle name="SAPLocked 2 7 2 2" xfId="14509" xr:uid="{00000000-0005-0000-0000-00005D380000}"/>
    <cellStyle name="SAPLocked 2 7 2 2 2" xfId="14510" xr:uid="{00000000-0005-0000-0000-00005E380000}"/>
    <cellStyle name="SAPLocked 2 7 2 3" xfId="14511" xr:uid="{00000000-0005-0000-0000-00005F380000}"/>
    <cellStyle name="SAPLocked 2 7 2 3 2" xfId="14512" xr:uid="{00000000-0005-0000-0000-000060380000}"/>
    <cellStyle name="SAPLocked 2 7 2 4" xfId="14513" xr:uid="{00000000-0005-0000-0000-000061380000}"/>
    <cellStyle name="SAPLocked 2 7 2 4 2" xfId="14514" xr:uid="{00000000-0005-0000-0000-000062380000}"/>
    <cellStyle name="SAPLocked 2 7 2 5" xfId="14515" xr:uid="{00000000-0005-0000-0000-000063380000}"/>
    <cellStyle name="SAPLocked 2 7 2 5 2" xfId="14516" xr:uid="{00000000-0005-0000-0000-000064380000}"/>
    <cellStyle name="SAPLocked 2 7 2 6" xfId="14517" xr:uid="{00000000-0005-0000-0000-000065380000}"/>
    <cellStyle name="SAPLocked 2 7 2 6 2" xfId="14518" xr:uid="{00000000-0005-0000-0000-000066380000}"/>
    <cellStyle name="SAPLocked 2 7 2 7" xfId="14519" xr:uid="{00000000-0005-0000-0000-000067380000}"/>
    <cellStyle name="SAPLocked 2 7 2 7 2" xfId="14520" xr:uid="{00000000-0005-0000-0000-000068380000}"/>
    <cellStyle name="SAPLocked 2 7 2 8" xfId="14521" xr:uid="{00000000-0005-0000-0000-000069380000}"/>
    <cellStyle name="SAPLocked 2 7 2 8 2" xfId="14522" xr:uid="{00000000-0005-0000-0000-00006A380000}"/>
    <cellStyle name="SAPLocked 2 7 2 9" xfId="14523" xr:uid="{00000000-0005-0000-0000-00006B380000}"/>
    <cellStyle name="SAPLocked 2 7 2 9 2" xfId="14524" xr:uid="{00000000-0005-0000-0000-00006C380000}"/>
    <cellStyle name="SAPLocked 2 7 3" xfId="14525" xr:uid="{00000000-0005-0000-0000-00006D380000}"/>
    <cellStyle name="SAPLocked 2 7 3 2" xfId="14526" xr:uid="{00000000-0005-0000-0000-00006E380000}"/>
    <cellStyle name="SAPLocked 2 7 4" xfId="14527" xr:uid="{00000000-0005-0000-0000-00006F380000}"/>
    <cellStyle name="SAPLocked 2 7 4 2" xfId="14528" xr:uid="{00000000-0005-0000-0000-000070380000}"/>
    <cellStyle name="SAPLocked 2 7 5" xfId="14529" xr:uid="{00000000-0005-0000-0000-000071380000}"/>
    <cellStyle name="SAPLocked 2 7 5 2" xfId="14530" xr:uid="{00000000-0005-0000-0000-000072380000}"/>
    <cellStyle name="SAPLocked 2 7 6" xfId="14531" xr:uid="{00000000-0005-0000-0000-000073380000}"/>
    <cellStyle name="SAPLocked 2 7 6 2" xfId="14532" xr:uid="{00000000-0005-0000-0000-000074380000}"/>
    <cellStyle name="SAPLocked 2 7 7" xfId="14533" xr:uid="{00000000-0005-0000-0000-000075380000}"/>
    <cellStyle name="SAPLocked 2 7 7 2" xfId="14534" xr:uid="{00000000-0005-0000-0000-000076380000}"/>
    <cellStyle name="SAPLocked 2 7 8" xfId="14535" xr:uid="{00000000-0005-0000-0000-000077380000}"/>
    <cellStyle name="SAPLocked 2 7 8 2" xfId="14536" xr:uid="{00000000-0005-0000-0000-000078380000}"/>
    <cellStyle name="SAPLocked 2 7 9" xfId="14537" xr:uid="{00000000-0005-0000-0000-000079380000}"/>
    <cellStyle name="SAPLocked 2 7 9 2" xfId="14538" xr:uid="{00000000-0005-0000-0000-00007A380000}"/>
    <cellStyle name="SAPLocked 2 8" xfId="14539" xr:uid="{00000000-0005-0000-0000-00007B380000}"/>
    <cellStyle name="SAPLocked 2 8 10" xfId="14540" xr:uid="{00000000-0005-0000-0000-00007C380000}"/>
    <cellStyle name="SAPLocked 2 8 10 2" xfId="14541" xr:uid="{00000000-0005-0000-0000-00007D380000}"/>
    <cellStyle name="SAPLocked 2 8 11" xfId="14542" xr:uid="{00000000-0005-0000-0000-00007E380000}"/>
    <cellStyle name="SAPLocked 2 8 11 2" xfId="14543" xr:uid="{00000000-0005-0000-0000-00007F380000}"/>
    <cellStyle name="SAPLocked 2 8 12" xfId="14544" xr:uid="{00000000-0005-0000-0000-000080380000}"/>
    <cellStyle name="SAPLocked 2 8 12 2" xfId="14545" xr:uid="{00000000-0005-0000-0000-000081380000}"/>
    <cellStyle name="SAPLocked 2 8 13" xfId="14546" xr:uid="{00000000-0005-0000-0000-000082380000}"/>
    <cellStyle name="SAPLocked 2 8 2" xfId="14547" xr:uid="{00000000-0005-0000-0000-000083380000}"/>
    <cellStyle name="SAPLocked 2 8 2 10" xfId="14548" xr:uid="{00000000-0005-0000-0000-000084380000}"/>
    <cellStyle name="SAPLocked 2 8 2 10 2" xfId="14549" xr:uid="{00000000-0005-0000-0000-000085380000}"/>
    <cellStyle name="SAPLocked 2 8 2 11" xfId="14550" xr:uid="{00000000-0005-0000-0000-000086380000}"/>
    <cellStyle name="SAPLocked 2 8 2 11 2" xfId="14551" xr:uid="{00000000-0005-0000-0000-000087380000}"/>
    <cellStyle name="SAPLocked 2 8 2 12" xfId="14552" xr:uid="{00000000-0005-0000-0000-000088380000}"/>
    <cellStyle name="SAPLocked 2 8 2 2" xfId="14553" xr:uid="{00000000-0005-0000-0000-000089380000}"/>
    <cellStyle name="SAPLocked 2 8 2 2 2" xfId="14554" xr:uid="{00000000-0005-0000-0000-00008A380000}"/>
    <cellStyle name="SAPLocked 2 8 2 3" xfId="14555" xr:uid="{00000000-0005-0000-0000-00008B380000}"/>
    <cellStyle name="SAPLocked 2 8 2 3 2" xfId="14556" xr:uid="{00000000-0005-0000-0000-00008C380000}"/>
    <cellStyle name="SAPLocked 2 8 2 4" xfId="14557" xr:uid="{00000000-0005-0000-0000-00008D380000}"/>
    <cellStyle name="SAPLocked 2 8 2 4 2" xfId="14558" xr:uid="{00000000-0005-0000-0000-00008E380000}"/>
    <cellStyle name="SAPLocked 2 8 2 5" xfId="14559" xr:uid="{00000000-0005-0000-0000-00008F380000}"/>
    <cellStyle name="SAPLocked 2 8 2 5 2" xfId="14560" xr:uid="{00000000-0005-0000-0000-000090380000}"/>
    <cellStyle name="SAPLocked 2 8 2 6" xfId="14561" xr:uid="{00000000-0005-0000-0000-000091380000}"/>
    <cellStyle name="SAPLocked 2 8 2 6 2" xfId="14562" xr:uid="{00000000-0005-0000-0000-000092380000}"/>
    <cellStyle name="SAPLocked 2 8 2 7" xfId="14563" xr:uid="{00000000-0005-0000-0000-000093380000}"/>
    <cellStyle name="SAPLocked 2 8 2 7 2" xfId="14564" xr:uid="{00000000-0005-0000-0000-000094380000}"/>
    <cellStyle name="SAPLocked 2 8 2 8" xfId="14565" xr:uid="{00000000-0005-0000-0000-000095380000}"/>
    <cellStyle name="SAPLocked 2 8 2 8 2" xfId="14566" xr:uid="{00000000-0005-0000-0000-000096380000}"/>
    <cellStyle name="SAPLocked 2 8 2 9" xfId="14567" xr:uid="{00000000-0005-0000-0000-000097380000}"/>
    <cellStyle name="SAPLocked 2 8 2 9 2" xfId="14568" xr:uid="{00000000-0005-0000-0000-000098380000}"/>
    <cellStyle name="SAPLocked 2 8 3" xfId="14569" xr:uid="{00000000-0005-0000-0000-000099380000}"/>
    <cellStyle name="SAPLocked 2 8 3 2" xfId="14570" xr:uid="{00000000-0005-0000-0000-00009A380000}"/>
    <cellStyle name="SAPLocked 2 8 4" xfId="14571" xr:uid="{00000000-0005-0000-0000-00009B380000}"/>
    <cellStyle name="SAPLocked 2 8 4 2" xfId="14572" xr:uid="{00000000-0005-0000-0000-00009C380000}"/>
    <cellStyle name="SAPLocked 2 8 5" xfId="14573" xr:uid="{00000000-0005-0000-0000-00009D380000}"/>
    <cellStyle name="SAPLocked 2 8 5 2" xfId="14574" xr:uid="{00000000-0005-0000-0000-00009E380000}"/>
    <cellStyle name="SAPLocked 2 8 6" xfId="14575" xr:uid="{00000000-0005-0000-0000-00009F380000}"/>
    <cellStyle name="SAPLocked 2 8 6 2" xfId="14576" xr:uid="{00000000-0005-0000-0000-0000A0380000}"/>
    <cellStyle name="SAPLocked 2 8 7" xfId="14577" xr:uid="{00000000-0005-0000-0000-0000A1380000}"/>
    <cellStyle name="SAPLocked 2 8 7 2" xfId="14578" xr:uid="{00000000-0005-0000-0000-0000A2380000}"/>
    <cellStyle name="SAPLocked 2 8 8" xfId="14579" xr:uid="{00000000-0005-0000-0000-0000A3380000}"/>
    <cellStyle name="SAPLocked 2 8 8 2" xfId="14580" xr:uid="{00000000-0005-0000-0000-0000A4380000}"/>
    <cellStyle name="SAPLocked 2 8 9" xfId="14581" xr:uid="{00000000-0005-0000-0000-0000A5380000}"/>
    <cellStyle name="SAPLocked 2 8 9 2" xfId="14582" xr:uid="{00000000-0005-0000-0000-0000A6380000}"/>
    <cellStyle name="SAPLocked 2 9" xfId="14583" xr:uid="{00000000-0005-0000-0000-0000A7380000}"/>
    <cellStyle name="SAPLocked 2 9 10" xfId="14584" xr:uid="{00000000-0005-0000-0000-0000A8380000}"/>
    <cellStyle name="SAPLocked 2 9 10 2" xfId="14585" xr:uid="{00000000-0005-0000-0000-0000A9380000}"/>
    <cellStyle name="SAPLocked 2 9 11" xfId="14586" xr:uid="{00000000-0005-0000-0000-0000AA380000}"/>
    <cellStyle name="SAPLocked 2 9 11 2" xfId="14587" xr:uid="{00000000-0005-0000-0000-0000AB380000}"/>
    <cellStyle name="SAPLocked 2 9 12" xfId="14588" xr:uid="{00000000-0005-0000-0000-0000AC380000}"/>
    <cellStyle name="SAPLocked 2 9 12 2" xfId="14589" xr:uid="{00000000-0005-0000-0000-0000AD380000}"/>
    <cellStyle name="SAPLocked 2 9 13" xfId="14590" xr:uid="{00000000-0005-0000-0000-0000AE380000}"/>
    <cellStyle name="SAPLocked 2 9 2" xfId="14591" xr:uid="{00000000-0005-0000-0000-0000AF380000}"/>
    <cellStyle name="SAPLocked 2 9 2 10" xfId="14592" xr:uid="{00000000-0005-0000-0000-0000B0380000}"/>
    <cellStyle name="SAPLocked 2 9 2 10 2" xfId="14593" xr:uid="{00000000-0005-0000-0000-0000B1380000}"/>
    <cellStyle name="SAPLocked 2 9 2 11" xfId="14594" xr:uid="{00000000-0005-0000-0000-0000B2380000}"/>
    <cellStyle name="SAPLocked 2 9 2 11 2" xfId="14595" xr:uid="{00000000-0005-0000-0000-0000B3380000}"/>
    <cellStyle name="SAPLocked 2 9 2 12" xfId="14596" xr:uid="{00000000-0005-0000-0000-0000B4380000}"/>
    <cellStyle name="SAPLocked 2 9 2 2" xfId="14597" xr:uid="{00000000-0005-0000-0000-0000B5380000}"/>
    <cellStyle name="SAPLocked 2 9 2 2 2" xfId="14598" xr:uid="{00000000-0005-0000-0000-0000B6380000}"/>
    <cellStyle name="SAPLocked 2 9 2 3" xfId="14599" xr:uid="{00000000-0005-0000-0000-0000B7380000}"/>
    <cellStyle name="SAPLocked 2 9 2 3 2" xfId="14600" xr:uid="{00000000-0005-0000-0000-0000B8380000}"/>
    <cellStyle name="SAPLocked 2 9 2 4" xfId="14601" xr:uid="{00000000-0005-0000-0000-0000B9380000}"/>
    <cellStyle name="SAPLocked 2 9 2 4 2" xfId="14602" xr:uid="{00000000-0005-0000-0000-0000BA380000}"/>
    <cellStyle name="SAPLocked 2 9 2 5" xfId="14603" xr:uid="{00000000-0005-0000-0000-0000BB380000}"/>
    <cellStyle name="SAPLocked 2 9 2 5 2" xfId="14604" xr:uid="{00000000-0005-0000-0000-0000BC380000}"/>
    <cellStyle name="SAPLocked 2 9 2 6" xfId="14605" xr:uid="{00000000-0005-0000-0000-0000BD380000}"/>
    <cellStyle name="SAPLocked 2 9 2 6 2" xfId="14606" xr:uid="{00000000-0005-0000-0000-0000BE380000}"/>
    <cellStyle name="SAPLocked 2 9 2 7" xfId="14607" xr:uid="{00000000-0005-0000-0000-0000BF380000}"/>
    <cellStyle name="SAPLocked 2 9 2 7 2" xfId="14608" xr:uid="{00000000-0005-0000-0000-0000C0380000}"/>
    <cellStyle name="SAPLocked 2 9 2 8" xfId="14609" xr:uid="{00000000-0005-0000-0000-0000C1380000}"/>
    <cellStyle name="SAPLocked 2 9 2 8 2" xfId="14610" xr:uid="{00000000-0005-0000-0000-0000C2380000}"/>
    <cellStyle name="SAPLocked 2 9 2 9" xfId="14611" xr:uid="{00000000-0005-0000-0000-0000C3380000}"/>
    <cellStyle name="SAPLocked 2 9 2 9 2" xfId="14612" xr:uid="{00000000-0005-0000-0000-0000C4380000}"/>
    <cellStyle name="SAPLocked 2 9 3" xfId="14613" xr:uid="{00000000-0005-0000-0000-0000C5380000}"/>
    <cellStyle name="SAPLocked 2 9 3 2" xfId="14614" xr:uid="{00000000-0005-0000-0000-0000C6380000}"/>
    <cellStyle name="SAPLocked 2 9 4" xfId="14615" xr:uid="{00000000-0005-0000-0000-0000C7380000}"/>
    <cellStyle name="SAPLocked 2 9 4 2" xfId="14616" xr:uid="{00000000-0005-0000-0000-0000C8380000}"/>
    <cellStyle name="SAPLocked 2 9 5" xfId="14617" xr:uid="{00000000-0005-0000-0000-0000C9380000}"/>
    <cellStyle name="SAPLocked 2 9 5 2" xfId="14618" xr:uid="{00000000-0005-0000-0000-0000CA380000}"/>
    <cellStyle name="SAPLocked 2 9 6" xfId="14619" xr:uid="{00000000-0005-0000-0000-0000CB380000}"/>
    <cellStyle name="SAPLocked 2 9 6 2" xfId="14620" xr:uid="{00000000-0005-0000-0000-0000CC380000}"/>
    <cellStyle name="SAPLocked 2 9 7" xfId="14621" xr:uid="{00000000-0005-0000-0000-0000CD380000}"/>
    <cellStyle name="SAPLocked 2 9 7 2" xfId="14622" xr:uid="{00000000-0005-0000-0000-0000CE380000}"/>
    <cellStyle name="SAPLocked 2 9 8" xfId="14623" xr:uid="{00000000-0005-0000-0000-0000CF380000}"/>
    <cellStyle name="SAPLocked 2 9 8 2" xfId="14624" xr:uid="{00000000-0005-0000-0000-0000D0380000}"/>
    <cellStyle name="SAPLocked 2 9 9" xfId="14625" xr:uid="{00000000-0005-0000-0000-0000D1380000}"/>
    <cellStyle name="SAPLocked 2 9 9 2" xfId="14626" xr:uid="{00000000-0005-0000-0000-0000D2380000}"/>
    <cellStyle name="SAPLocked 20" xfId="14627" xr:uid="{00000000-0005-0000-0000-0000D3380000}"/>
    <cellStyle name="SAPLocked 20 10" xfId="14628" xr:uid="{00000000-0005-0000-0000-0000D4380000}"/>
    <cellStyle name="SAPLocked 20 10 2" xfId="14629" xr:uid="{00000000-0005-0000-0000-0000D5380000}"/>
    <cellStyle name="SAPLocked 20 11" xfId="14630" xr:uid="{00000000-0005-0000-0000-0000D6380000}"/>
    <cellStyle name="SAPLocked 20 11 2" xfId="14631" xr:uid="{00000000-0005-0000-0000-0000D7380000}"/>
    <cellStyle name="SAPLocked 20 12" xfId="14632" xr:uid="{00000000-0005-0000-0000-0000D8380000}"/>
    <cellStyle name="SAPLocked 20 12 2" xfId="14633" xr:uid="{00000000-0005-0000-0000-0000D9380000}"/>
    <cellStyle name="SAPLocked 20 13" xfId="14634" xr:uid="{00000000-0005-0000-0000-0000DA380000}"/>
    <cellStyle name="SAPLocked 20 2" xfId="14635" xr:uid="{00000000-0005-0000-0000-0000DB380000}"/>
    <cellStyle name="SAPLocked 20 2 10" xfId="14636" xr:uid="{00000000-0005-0000-0000-0000DC380000}"/>
    <cellStyle name="SAPLocked 20 2 10 2" xfId="14637" xr:uid="{00000000-0005-0000-0000-0000DD380000}"/>
    <cellStyle name="SAPLocked 20 2 11" xfId="14638" xr:uid="{00000000-0005-0000-0000-0000DE380000}"/>
    <cellStyle name="SAPLocked 20 2 11 2" xfId="14639" xr:uid="{00000000-0005-0000-0000-0000DF380000}"/>
    <cellStyle name="SAPLocked 20 2 12" xfId="14640" xr:uid="{00000000-0005-0000-0000-0000E0380000}"/>
    <cellStyle name="SAPLocked 20 2 2" xfId="14641" xr:uid="{00000000-0005-0000-0000-0000E1380000}"/>
    <cellStyle name="SAPLocked 20 2 2 2" xfId="14642" xr:uid="{00000000-0005-0000-0000-0000E2380000}"/>
    <cellStyle name="SAPLocked 20 2 3" xfId="14643" xr:uid="{00000000-0005-0000-0000-0000E3380000}"/>
    <cellStyle name="SAPLocked 20 2 3 2" xfId="14644" xr:uid="{00000000-0005-0000-0000-0000E4380000}"/>
    <cellStyle name="SAPLocked 20 2 4" xfId="14645" xr:uid="{00000000-0005-0000-0000-0000E5380000}"/>
    <cellStyle name="SAPLocked 20 2 4 2" xfId="14646" xr:uid="{00000000-0005-0000-0000-0000E6380000}"/>
    <cellStyle name="SAPLocked 20 2 5" xfId="14647" xr:uid="{00000000-0005-0000-0000-0000E7380000}"/>
    <cellStyle name="SAPLocked 20 2 5 2" xfId="14648" xr:uid="{00000000-0005-0000-0000-0000E8380000}"/>
    <cellStyle name="SAPLocked 20 2 6" xfId="14649" xr:uid="{00000000-0005-0000-0000-0000E9380000}"/>
    <cellStyle name="SAPLocked 20 2 6 2" xfId="14650" xr:uid="{00000000-0005-0000-0000-0000EA380000}"/>
    <cellStyle name="SAPLocked 20 2 7" xfId="14651" xr:uid="{00000000-0005-0000-0000-0000EB380000}"/>
    <cellStyle name="SAPLocked 20 2 7 2" xfId="14652" xr:uid="{00000000-0005-0000-0000-0000EC380000}"/>
    <cellStyle name="SAPLocked 20 2 8" xfId="14653" xr:uid="{00000000-0005-0000-0000-0000ED380000}"/>
    <cellStyle name="SAPLocked 20 2 8 2" xfId="14654" xr:uid="{00000000-0005-0000-0000-0000EE380000}"/>
    <cellStyle name="SAPLocked 20 2 9" xfId="14655" xr:uid="{00000000-0005-0000-0000-0000EF380000}"/>
    <cellStyle name="SAPLocked 20 2 9 2" xfId="14656" xr:uid="{00000000-0005-0000-0000-0000F0380000}"/>
    <cellStyle name="SAPLocked 20 3" xfId="14657" xr:uid="{00000000-0005-0000-0000-0000F1380000}"/>
    <cellStyle name="SAPLocked 20 3 2" xfId="14658" xr:uid="{00000000-0005-0000-0000-0000F2380000}"/>
    <cellStyle name="SAPLocked 20 4" xfId="14659" xr:uid="{00000000-0005-0000-0000-0000F3380000}"/>
    <cellStyle name="SAPLocked 20 4 2" xfId="14660" xr:uid="{00000000-0005-0000-0000-0000F4380000}"/>
    <cellStyle name="SAPLocked 20 5" xfId="14661" xr:uid="{00000000-0005-0000-0000-0000F5380000}"/>
    <cellStyle name="SAPLocked 20 5 2" xfId="14662" xr:uid="{00000000-0005-0000-0000-0000F6380000}"/>
    <cellStyle name="SAPLocked 20 6" xfId="14663" xr:uid="{00000000-0005-0000-0000-0000F7380000}"/>
    <cellStyle name="SAPLocked 20 6 2" xfId="14664" xr:uid="{00000000-0005-0000-0000-0000F8380000}"/>
    <cellStyle name="SAPLocked 20 7" xfId="14665" xr:uid="{00000000-0005-0000-0000-0000F9380000}"/>
    <cellStyle name="SAPLocked 20 7 2" xfId="14666" xr:uid="{00000000-0005-0000-0000-0000FA380000}"/>
    <cellStyle name="SAPLocked 20 8" xfId="14667" xr:uid="{00000000-0005-0000-0000-0000FB380000}"/>
    <cellStyle name="SAPLocked 20 8 2" xfId="14668" xr:uid="{00000000-0005-0000-0000-0000FC380000}"/>
    <cellStyle name="SAPLocked 20 9" xfId="14669" xr:uid="{00000000-0005-0000-0000-0000FD380000}"/>
    <cellStyle name="SAPLocked 20 9 2" xfId="14670" xr:uid="{00000000-0005-0000-0000-0000FE380000}"/>
    <cellStyle name="SAPLocked 21" xfId="14671" xr:uid="{00000000-0005-0000-0000-0000FF380000}"/>
    <cellStyle name="SAPLocked 21 10" xfId="14672" xr:uid="{00000000-0005-0000-0000-000000390000}"/>
    <cellStyle name="SAPLocked 21 10 2" xfId="14673" xr:uid="{00000000-0005-0000-0000-000001390000}"/>
    <cellStyle name="SAPLocked 21 11" xfId="14674" xr:uid="{00000000-0005-0000-0000-000002390000}"/>
    <cellStyle name="SAPLocked 21 11 2" xfId="14675" xr:uid="{00000000-0005-0000-0000-000003390000}"/>
    <cellStyle name="SAPLocked 21 12" xfId="14676" xr:uid="{00000000-0005-0000-0000-000004390000}"/>
    <cellStyle name="SAPLocked 21 12 2" xfId="14677" xr:uid="{00000000-0005-0000-0000-000005390000}"/>
    <cellStyle name="SAPLocked 21 13" xfId="14678" xr:uid="{00000000-0005-0000-0000-000006390000}"/>
    <cellStyle name="SAPLocked 21 2" xfId="14679" xr:uid="{00000000-0005-0000-0000-000007390000}"/>
    <cellStyle name="SAPLocked 21 2 10" xfId="14680" xr:uid="{00000000-0005-0000-0000-000008390000}"/>
    <cellStyle name="SAPLocked 21 2 10 2" xfId="14681" xr:uid="{00000000-0005-0000-0000-000009390000}"/>
    <cellStyle name="SAPLocked 21 2 11" xfId="14682" xr:uid="{00000000-0005-0000-0000-00000A390000}"/>
    <cellStyle name="SAPLocked 21 2 11 2" xfId="14683" xr:uid="{00000000-0005-0000-0000-00000B390000}"/>
    <cellStyle name="SAPLocked 21 2 12" xfId="14684" xr:uid="{00000000-0005-0000-0000-00000C390000}"/>
    <cellStyle name="SAPLocked 21 2 2" xfId="14685" xr:uid="{00000000-0005-0000-0000-00000D390000}"/>
    <cellStyle name="SAPLocked 21 2 2 2" xfId="14686" xr:uid="{00000000-0005-0000-0000-00000E390000}"/>
    <cellStyle name="SAPLocked 21 2 3" xfId="14687" xr:uid="{00000000-0005-0000-0000-00000F390000}"/>
    <cellStyle name="SAPLocked 21 2 3 2" xfId="14688" xr:uid="{00000000-0005-0000-0000-000010390000}"/>
    <cellStyle name="SAPLocked 21 2 4" xfId="14689" xr:uid="{00000000-0005-0000-0000-000011390000}"/>
    <cellStyle name="SAPLocked 21 2 4 2" xfId="14690" xr:uid="{00000000-0005-0000-0000-000012390000}"/>
    <cellStyle name="SAPLocked 21 2 5" xfId="14691" xr:uid="{00000000-0005-0000-0000-000013390000}"/>
    <cellStyle name="SAPLocked 21 2 5 2" xfId="14692" xr:uid="{00000000-0005-0000-0000-000014390000}"/>
    <cellStyle name="SAPLocked 21 2 6" xfId="14693" xr:uid="{00000000-0005-0000-0000-000015390000}"/>
    <cellStyle name="SAPLocked 21 2 6 2" xfId="14694" xr:uid="{00000000-0005-0000-0000-000016390000}"/>
    <cellStyle name="SAPLocked 21 2 7" xfId="14695" xr:uid="{00000000-0005-0000-0000-000017390000}"/>
    <cellStyle name="SAPLocked 21 2 7 2" xfId="14696" xr:uid="{00000000-0005-0000-0000-000018390000}"/>
    <cellStyle name="SAPLocked 21 2 8" xfId="14697" xr:uid="{00000000-0005-0000-0000-000019390000}"/>
    <cellStyle name="SAPLocked 21 2 8 2" xfId="14698" xr:uid="{00000000-0005-0000-0000-00001A390000}"/>
    <cellStyle name="SAPLocked 21 2 9" xfId="14699" xr:uid="{00000000-0005-0000-0000-00001B390000}"/>
    <cellStyle name="SAPLocked 21 2 9 2" xfId="14700" xr:uid="{00000000-0005-0000-0000-00001C390000}"/>
    <cellStyle name="SAPLocked 21 3" xfId="14701" xr:uid="{00000000-0005-0000-0000-00001D390000}"/>
    <cellStyle name="SAPLocked 21 3 2" xfId="14702" xr:uid="{00000000-0005-0000-0000-00001E390000}"/>
    <cellStyle name="SAPLocked 21 4" xfId="14703" xr:uid="{00000000-0005-0000-0000-00001F390000}"/>
    <cellStyle name="SAPLocked 21 4 2" xfId="14704" xr:uid="{00000000-0005-0000-0000-000020390000}"/>
    <cellStyle name="SAPLocked 21 5" xfId="14705" xr:uid="{00000000-0005-0000-0000-000021390000}"/>
    <cellStyle name="SAPLocked 21 5 2" xfId="14706" xr:uid="{00000000-0005-0000-0000-000022390000}"/>
    <cellStyle name="SAPLocked 21 6" xfId="14707" xr:uid="{00000000-0005-0000-0000-000023390000}"/>
    <cellStyle name="SAPLocked 21 6 2" xfId="14708" xr:uid="{00000000-0005-0000-0000-000024390000}"/>
    <cellStyle name="SAPLocked 21 7" xfId="14709" xr:uid="{00000000-0005-0000-0000-000025390000}"/>
    <cellStyle name="SAPLocked 21 7 2" xfId="14710" xr:uid="{00000000-0005-0000-0000-000026390000}"/>
    <cellStyle name="SAPLocked 21 8" xfId="14711" xr:uid="{00000000-0005-0000-0000-000027390000}"/>
    <cellStyle name="SAPLocked 21 8 2" xfId="14712" xr:uid="{00000000-0005-0000-0000-000028390000}"/>
    <cellStyle name="SAPLocked 21 9" xfId="14713" xr:uid="{00000000-0005-0000-0000-000029390000}"/>
    <cellStyle name="SAPLocked 21 9 2" xfId="14714" xr:uid="{00000000-0005-0000-0000-00002A390000}"/>
    <cellStyle name="SAPLocked 22" xfId="14715" xr:uid="{00000000-0005-0000-0000-00002B390000}"/>
    <cellStyle name="SAPLocked 22 10" xfId="14716" xr:uid="{00000000-0005-0000-0000-00002C390000}"/>
    <cellStyle name="SAPLocked 22 10 2" xfId="14717" xr:uid="{00000000-0005-0000-0000-00002D390000}"/>
    <cellStyle name="SAPLocked 22 11" xfId="14718" xr:uid="{00000000-0005-0000-0000-00002E390000}"/>
    <cellStyle name="SAPLocked 22 11 2" xfId="14719" xr:uid="{00000000-0005-0000-0000-00002F390000}"/>
    <cellStyle name="SAPLocked 22 12" xfId="14720" xr:uid="{00000000-0005-0000-0000-000030390000}"/>
    <cellStyle name="SAPLocked 22 2" xfId="14721" xr:uid="{00000000-0005-0000-0000-000031390000}"/>
    <cellStyle name="SAPLocked 22 2 2" xfId="14722" xr:uid="{00000000-0005-0000-0000-000032390000}"/>
    <cellStyle name="SAPLocked 22 3" xfId="14723" xr:uid="{00000000-0005-0000-0000-000033390000}"/>
    <cellStyle name="SAPLocked 22 3 2" xfId="14724" xr:uid="{00000000-0005-0000-0000-000034390000}"/>
    <cellStyle name="SAPLocked 22 4" xfId="14725" xr:uid="{00000000-0005-0000-0000-000035390000}"/>
    <cellStyle name="SAPLocked 22 4 2" xfId="14726" xr:uid="{00000000-0005-0000-0000-000036390000}"/>
    <cellStyle name="SAPLocked 22 5" xfId="14727" xr:uid="{00000000-0005-0000-0000-000037390000}"/>
    <cellStyle name="SAPLocked 22 5 2" xfId="14728" xr:uid="{00000000-0005-0000-0000-000038390000}"/>
    <cellStyle name="SAPLocked 22 6" xfId="14729" xr:uid="{00000000-0005-0000-0000-000039390000}"/>
    <cellStyle name="SAPLocked 22 6 2" xfId="14730" xr:uid="{00000000-0005-0000-0000-00003A390000}"/>
    <cellStyle name="SAPLocked 22 7" xfId="14731" xr:uid="{00000000-0005-0000-0000-00003B390000}"/>
    <cellStyle name="SAPLocked 22 7 2" xfId="14732" xr:uid="{00000000-0005-0000-0000-00003C390000}"/>
    <cellStyle name="SAPLocked 22 8" xfId="14733" xr:uid="{00000000-0005-0000-0000-00003D390000}"/>
    <cellStyle name="SAPLocked 22 8 2" xfId="14734" xr:uid="{00000000-0005-0000-0000-00003E390000}"/>
    <cellStyle name="SAPLocked 22 9" xfId="14735" xr:uid="{00000000-0005-0000-0000-00003F390000}"/>
    <cellStyle name="SAPLocked 22 9 2" xfId="14736" xr:uid="{00000000-0005-0000-0000-000040390000}"/>
    <cellStyle name="SAPLocked 23" xfId="14737" xr:uid="{00000000-0005-0000-0000-000041390000}"/>
    <cellStyle name="SAPLocked 23 2" xfId="14738" xr:uid="{00000000-0005-0000-0000-000042390000}"/>
    <cellStyle name="SAPLocked 24" xfId="14739" xr:uid="{00000000-0005-0000-0000-000043390000}"/>
    <cellStyle name="SAPLocked 24 2" xfId="14740" xr:uid="{00000000-0005-0000-0000-000044390000}"/>
    <cellStyle name="SAPLocked 25" xfId="14741" xr:uid="{00000000-0005-0000-0000-000045390000}"/>
    <cellStyle name="SAPLocked 25 2" xfId="14742" xr:uid="{00000000-0005-0000-0000-000046390000}"/>
    <cellStyle name="SAPLocked 26" xfId="14743" xr:uid="{00000000-0005-0000-0000-000047390000}"/>
    <cellStyle name="SAPLocked 26 2" xfId="14744" xr:uid="{00000000-0005-0000-0000-000048390000}"/>
    <cellStyle name="SAPLocked 27" xfId="14745" xr:uid="{00000000-0005-0000-0000-000049390000}"/>
    <cellStyle name="SAPLocked 27 2" xfId="14746" xr:uid="{00000000-0005-0000-0000-00004A390000}"/>
    <cellStyle name="SAPLocked 28" xfId="14747" xr:uid="{00000000-0005-0000-0000-00004B390000}"/>
    <cellStyle name="SAPLocked 28 2" xfId="14748" xr:uid="{00000000-0005-0000-0000-00004C390000}"/>
    <cellStyle name="SAPLocked 29" xfId="14749" xr:uid="{00000000-0005-0000-0000-00004D390000}"/>
    <cellStyle name="SAPLocked 29 2" xfId="14750" xr:uid="{00000000-0005-0000-0000-00004E390000}"/>
    <cellStyle name="SAPLocked 3" xfId="14751" xr:uid="{00000000-0005-0000-0000-00004F390000}"/>
    <cellStyle name="SAPLocked 3 10" xfId="14752" xr:uid="{00000000-0005-0000-0000-000050390000}"/>
    <cellStyle name="SAPLocked 3 10 2" xfId="14753" xr:uid="{00000000-0005-0000-0000-000051390000}"/>
    <cellStyle name="SAPLocked 3 11" xfId="14754" xr:uid="{00000000-0005-0000-0000-000052390000}"/>
    <cellStyle name="SAPLocked 3 11 2" xfId="14755" xr:uid="{00000000-0005-0000-0000-000053390000}"/>
    <cellStyle name="SAPLocked 3 12" xfId="14756" xr:uid="{00000000-0005-0000-0000-000054390000}"/>
    <cellStyle name="SAPLocked 3 12 2" xfId="14757" xr:uid="{00000000-0005-0000-0000-000055390000}"/>
    <cellStyle name="SAPLocked 3 13" xfId="14758" xr:uid="{00000000-0005-0000-0000-000056390000}"/>
    <cellStyle name="SAPLocked 3 2" xfId="14759" xr:uid="{00000000-0005-0000-0000-000057390000}"/>
    <cellStyle name="SAPLocked 3 2 10" xfId="14760" xr:uid="{00000000-0005-0000-0000-000058390000}"/>
    <cellStyle name="SAPLocked 3 2 10 2" xfId="14761" xr:uid="{00000000-0005-0000-0000-000059390000}"/>
    <cellStyle name="SAPLocked 3 2 11" xfId="14762" xr:uid="{00000000-0005-0000-0000-00005A390000}"/>
    <cellStyle name="SAPLocked 3 2 11 2" xfId="14763" xr:uid="{00000000-0005-0000-0000-00005B390000}"/>
    <cellStyle name="SAPLocked 3 2 12" xfId="14764" xr:uid="{00000000-0005-0000-0000-00005C390000}"/>
    <cellStyle name="SAPLocked 3 2 2" xfId="14765" xr:uid="{00000000-0005-0000-0000-00005D390000}"/>
    <cellStyle name="SAPLocked 3 2 2 2" xfId="14766" xr:uid="{00000000-0005-0000-0000-00005E390000}"/>
    <cellStyle name="SAPLocked 3 2 3" xfId="14767" xr:uid="{00000000-0005-0000-0000-00005F390000}"/>
    <cellStyle name="SAPLocked 3 2 3 2" xfId="14768" xr:uid="{00000000-0005-0000-0000-000060390000}"/>
    <cellStyle name="SAPLocked 3 2 4" xfId="14769" xr:uid="{00000000-0005-0000-0000-000061390000}"/>
    <cellStyle name="SAPLocked 3 2 4 2" xfId="14770" xr:uid="{00000000-0005-0000-0000-000062390000}"/>
    <cellStyle name="SAPLocked 3 2 5" xfId="14771" xr:uid="{00000000-0005-0000-0000-000063390000}"/>
    <cellStyle name="SAPLocked 3 2 5 2" xfId="14772" xr:uid="{00000000-0005-0000-0000-000064390000}"/>
    <cellStyle name="SAPLocked 3 2 6" xfId="14773" xr:uid="{00000000-0005-0000-0000-000065390000}"/>
    <cellStyle name="SAPLocked 3 2 6 2" xfId="14774" xr:uid="{00000000-0005-0000-0000-000066390000}"/>
    <cellStyle name="SAPLocked 3 2 7" xfId="14775" xr:uid="{00000000-0005-0000-0000-000067390000}"/>
    <cellStyle name="SAPLocked 3 2 7 2" xfId="14776" xr:uid="{00000000-0005-0000-0000-000068390000}"/>
    <cellStyle name="SAPLocked 3 2 8" xfId="14777" xr:uid="{00000000-0005-0000-0000-000069390000}"/>
    <cellStyle name="SAPLocked 3 2 8 2" xfId="14778" xr:uid="{00000000-0005-0000-0000-00006A390000}"/>
    <cellStyle name="SAPLocked 3 2 9" xfId="14779" xr:uid="{00000000-0005-0000-0000-00006B390000}"/>
    <cellStyle name="SAPLocked 3 2 9 2" xfId="14780" xr:uid="{00000000-0005-0000-0000-00006C390000}"/>
    <cellStyle name="SAPLocked 3 3" xfId="14781" xr:uid="{00000000-0005-0000-0000-00006D390000}"/>
    <cellStyle name="SAPLocked 3 3 2" xfId="14782" xr:uid="{00000000-0005-0000-0000-00006E390000}"/>
    <cellStyle name="SAPLocked 3 4" xfId="14783" xr:uid="{00000000-0005-0000-0000-00006F390000}"/>
    <cellStyle name="SAPLocked 3 4 2" xfId="14784" xr:uid="{00000000-0005-0000-0000-000070390000}"/>
    <cellStyle name="SAPLocked 3 5" xfId="14785" xr:uid="{00000000-0005-0000-0000-000071390000}"/>
    <cellStyle name="SAPLocked 3 5 2" xfId="14786" xr:uid="{00000000-0005-0000-0000-000072390000}"/>
    <cellStyle name="SAPLocked 3 6" xfId="14787" xr:uid="{00000000-0005-0000-0000-000073390000}"/>
    <cellStyle name="SAPLocked 3 6 2" xfId="14788" xr:uid="{00000000-0005-0000-0000-000074390000}"/>
    <cellStyle name="SAPLocked 3 7" xfId="14789" xr:uid="{00000000-0005-0000-0000-000075390000}"/>
    <cellStyle name="SAPLocked 3 7 2" xfId="14790" xr:uid="{00000000-0005-0000-0000-000076390000}"/>
    <cellStyle name="SAPLocked 3 8" xfId="14791" xr:uid="{00000000-0005-0000-0000-000077390000}"/>
    <cellStyle name="SAPLocked 3 8 2" xfId="14792" xr:uid="{00000000-0005-0000-0000-000078390000}"/>
    <cellStyle name="SAPLocked 3 9" xfId="14793" xr:uid="{00000000-0005-0000-0000-000079390000}"/>
    <cellStyle name="SAPLocked 3 9 2" xfId="14794" xr:uid="{00000000-0005-0000-0000-00007A390000}"/>
    <cellStyle name="SAPLocked 30" xfId="14795" xr:uid="{00000000-0005-0000-0000-00007B390000}"/>
    <cellStyle name="SAPLocked 30 2" xfId="14796" xr:uid="{00000000-0005-0000-0000-00007C390000}"/>
    <cellStyle name="SAPLocked 31" xfId="14797" xr:uid="{00000000-0005-0000-0000-00007D390000}"/>
    <cellStyle name="SAPLocked 4" xfId="14798" xr:uid="{00000000-0005-0000-0000-00007E390000}"/>
    <cellStyle name="SAPLocked 4 10" xfId="14799" xr:uid="{00000000-0005-0000-0000-00007F390000}"/>
    <cellStyle name="SAPLocked 4 10 2" xfId="14800" xr:uid="{00000000-0005-0000-0000-000080390000}"/>
    <cellStyle name="SAPLocked 4 11" xfId="14801" xr:uid="{00000000-0005-0000-0000-000081390000}"/>
    <cellStyle name="SAPLocked 4 11 2" xfId="14802" xr:uid="{00000000-0005-0000-0000-000082390000}"/>
    <cellStyle name="SAPLocked 4 12" xfId="14803" xr:uid="{00000000-0005-0000-0000-000083390000}"/>
    <cellStyle name="SAPLocked 4 12 2" xfId="14804" xr:uid="{00000000-0005-0000-0000-000084390000}"/>
    <cellStyle name="SAPLocked 4 13" xfId="14805" xr:uid="{00000000-0005-0000-0000-000085390000}"/>
    <cellStyle name="SAPLocked 4 2" xfId="14806" xr:uid="{00000000-0005-0000-0000-000086390000}"/>
    <cellStyle name="SAPLocked 4 2 10" xfId="14807" xr:uid="{00000000-0005-0000-0000-000087390000}"/>
    <cellStyle name="SAPLocked 4 2 10 2" xfId="14808" xr:uid="{00000000-0005-0000-0000-000088390000}"/>
    <cellStyle name="SAPLocked 4 2 11" xfId="14809" xr:uid="{00000000-0005-0000-0000-000089390000}"/>
    <cellStyle name="SAPLocked 4 2 11 2" xfId="14810" xr:uid="{00000000-0005-0000-0000-00008A390000}"/>
    <cellStyle name="SAPLocked 4 2 12" xfId="14811" xr:uid="{00000000-0005-0000-0000-00008B390000}"/>
    <cellStyle name="SAPLocked 4 2 2" xfId="14812" xr:uid="{00000000-0005-0000-0000-00008C390000}"/>
    <cellStyle name="SAPLocked 4 2 2 2" xfId="14813" xr:uid="{00000000-0005-0000-0000-00008D390000}"/>
    <cellStyle name="SAPLocked 4 2 3" xfId="14814" xr:uid="{00000000-0005-0000-0000-00008E390000}"/>
    <cellStyle name="SAPLocked 4 2 3 2" xfId="14815" xr:uid="{00000000-0005-0000-0000-00008F390000}"/>
    <cellStyle name="SAPLocked 4 2 4" xfId="14816" xr:uid="{00000000-0005-0000-0000-000090390000}"/>
    <cellStyle name="SAPLocked 4 2 4 2" xfId="14817" xr:uid="{00000000-0005-0000-0000-000091390000}"/>
    <cellStyle name="SAPLocked 4 2 5" xfId="14818" xr:uid="{00000000-0005-0000-0000-000092390000}"/>
    <cellStyle name="SAPLocked 4 2 5 2" xfId="14819" xr:uid="{00000000-0005-0000-0000-000093390000}"/>
    <cellStyle name="SAPLocked 4 2 6" xfId="14820" xr:uid="{00000000-0005-0000-0000-000094390000}"/>
    <cellStyle name="SAPLocked 4 2 6 2" xfId="14821" xr:uid="{00000000-0005-0000-0000-000095390000}"/>
    <cellStyle name="SAPLocked 4 2 7" xfId="14822" xr:uid="{00000000-0005-0000-0000-000096390000}"/>
    <cellStyle name="SAPLocked 4 2 7 2" xfId="14823" xr:uid="{00000000-0005-0000-0000-000097390000}"/>
    <cellStyle name="SAPLocked 4 2 8" xfId="14824" xr:uid="{00000000-0005-0000-0000-000098390000}"/>
    <cellStyle name="SAPLocked 4 2 8 2" xfId="14825" xr:uid="{00000000-0005-0000-0000-000099390000}"/>
    <cellStyle name="SAPLocked 4 2 9" xfId="14826" xr:uid="{00000000-0005-0000-0000-00009A390000}"/>
    <cellStyle name="SAPLocked 4 2 9 2" xfId="14827" xr:uid="{00000000-0005-0000-0000-00009B390000}"/>
    <cellStyle name="SAPLocked 4 3" xfId="14828" xr:uid="{00000000-0005-0000-0000-00009C390000}"/>
    <cellStyle name="SAPLocked 4 3 2" xfId="14829" xr:uid="{00000000-0005-0000-0000-00009D390000}"/>
    <cellStyle name="SAPLocked 4 4" xfId="14830" xr:uid="{00000000-0005-0000-0000-00009E390000}"/>
    <cellStyle name="SAPLocked 4 4 2" xfId="14831" xr:uid="{00000000-0005-0000-0000-00009F390000}"/>
    <cellStyle name="SAPLocked 4 5" xfId="14832" xr:uid="{00000000-0005-0000-0000-0000A0390000}"/>
    <cellStyle name="SAPLocked 4 5 2" xfId="14833" xr:uid="{00000000-0005-0000-0000-0000A1390000}"/>
    <cellStyle name="SAPLocked 4 6" xfId="14834" xr:uid="{00000000-0005-0000-0000-0000A2390000}"/>
    <cellStyle name="SAPLocked 4 6 2" xfId="14835" xr:uid="{00000000-0005-0000-0000-0000A3390000}"/>
    <cellStyle name="SAPLocked 4 7" xfId="14836" xr:uid="{00000000-0005-0000-0000-0000A4390000}"/>
    <cellStyle name="SAPLocked 4 7 2" xfId="14837" xr:uid="{00000000-0005-0000-0000-0000A5390000}"/>
    <cellStyle name="SAPLocked 4 8" xfId="14838" xr:uid="{00000000-0005-0000-0000-0000A6390000}"/>
    <cellStyle name="SAPLocked 4 8 2" xfId="14839" xr:uid="{00000000-0005-0000-0000-0000A7390000}"/>
    <cellStyle name="SAPLocked 4 9" xfId="14840" xr:uid="{00000000-0005-0000-0000-0000A8390000}"/>
    <cellStyle name="SAPLocked 4 9 2" xfId="14841" xr:uid="{00000000-0005-0000-0000-0000A9390000}"/>
    <cellStyle name="SAPLocked 5" xfId="14842" xr:uid="{00000000-0005-0000-0000-0000AA390000}"/>
    <cellStyle name="SAPLocked 5 10" xfId="14843" xr:uid="{00000000-0005-0000-0000-0000AB390000}"/>
    <cellStyle name="SAPLocked 5 10 2" xfId="14844" xr:uid="{00000000-0005-0000-0000-0000AC390000}"/>
    <cellStyle name="SAPLocked 5 11" xfId="14845" xr:uid="{00000000-0005-0000-0000-0000AD390000}"/>
    <cellStyle name="SAPLocked 5 11 2" xfId="14846" xr:uid="{00000000-0005-0000-0000-0000AE390000}"/>
    <cellStyle name="SAPLocked 5 12" xfId="14847" xr:uid="{00000000-0005-0000-0000-0000AF390000}"/>
    <cellStyle name="SAPLocked 5 12 2" xfId="14848" xr:uid="{00000000-0005-0000-0000-0000B0390000}"/>
    <cellStyle name="SAPLocked 5 13" xfId="14849" xr:uid="{00000000-0005-0000-0000-0000B1390000}"/>
    <cellStyle name="SAPLocked 5 2" xfId="14850" xr:uid="{00000000-0005-0000-0000-0000B2390000}"/>
    <cellStyle name="SAPLocked 5 2 10" xfId="14851" xr:uid="{00000000-0005-0000-0000-0000B3390000}"/>
    <cellStyle name="SAPLocked 5 2 10 2" xfId="14852" xr:uid="{00000000-0005-0000-0000-0000B4390000}"/>
    <cellStyle name="SAPLocked 5 2 11" xfId="14853" xr:uid="{00000000-0005-0000-0000-0000B5390000}"/>
    <cellStyle name="SAPLocked 5 2 11 2" xfId="14854" xr:uid="{00000000-0005-0000-0000-0000B6390000}"/>
    <cellStyle name="SAPLocked 5 2 12" xfId="14855" xr:uid="{00000000-0005-0000-0000-0000B7390000}"/>
    <cellStyle name="SAPLocked 5 2 2" xfId="14856" xr:uid="{00000000-0005-0000-0000-0000B8390000}"/>
    <cellStyle name="SAPLocked 5 2 2 2" xfId="14857" xr:uid="{00000000-0005-0000-0000-0000B9390000}"/>
    <cellStyle name="SAPLocked 5 2 3" xfId="14858" xr:uid="{00000000-0005-0000-0000-0000BA390000}"/>
    <cellStyle name="SAPLocked 5 2 3 2" xfId="14859" xr:uid="{00000000-0005-0000-0000-0000BB390000}"/>
    <cellStyle name="SAPLocked 5 2 4" xfId="14860" xr:uid="{00000000-0005-0000-0000-0000BC390000}"/>
    <cellStyle name="SAPLocked 5 2 4 2" xfId="14861" xr:uid="{00000000-0005-0000-0000-0000BD390000}"/>
    <cellStyle name="SAPLocked 5 2 5" xfId="14862" xr:uid="{00000000-0005-0000-0000-0000BE390000}"/>
    <cellStyle name="SAPLocked 5 2 5 2" xfId="14863" xr:uid="{00000000-0005-0000-0000-0000BF390000}"/>
    <cellStyle name="SAPLocked 5 2 6" xfId="14864" xr:uid="{00000000-0005-0000-0000-0000C0390000}"/>
    <cellStyle name="SAPLocked 5 2 6 2" xfId="14865" xr:uid="{00000000-0005-0000-0000-0000C1390000}"/>
    <cellStyle name="SAPLocked 5 2 7" xfId="14866" xr:uid="{00000000-0005-0000-0000-0000C2390000}"/>
    <cellStyle name="SAPLocked 5 2 7 2" xfId="14867" xr:uid="{00000000-0005-0000-0000-0000C3390000}"/>
    <cellStyle name="SAPLocked 5 2 8" xfId="14868" xr:uid="{00000000-0005-0000-0000-0000C4390000}"/>
    <cellStyle name="SAPLocked 5 2 8 2" xfId="14869" xr:uid="{00000000-0005-0000-0000-0000C5390000}"/>
    <cellStyle name="SAPLocked 5 2 9" xfId="14870" xr:uid="{00000000-0005-0000-0000-0000C6390000}"/>
    <cellStyle name="SAPLocked 5 2 9 2" xfId="14871" xr:uid="{00000000-0005-0000-0000-0000C7390000}"/>
    <cellStyle name="SAPLocked 5 3" xfId="14872" xr:uid="{00000000-0005-0000-0000-0000C8390000}"/>
    <cellStyle name="SAPLocked 5 3 2" xfId="14873" xr:uid="{00000000-0005-0000-0000-0000C9390000}"/>
    <cellStyle name="SAPLocked 5 4" xfId="14874" xr:uid="{00000000-0005-0000-0000-0000CA390000}"/>
    <cellStyle name="SAPLocked 5 4 2" xfId="14875" xr:uid="{00000000-0005-0000-0000-0000CB390000}"/>
    <cellStyle name="SAPLocked 5 5" xfId="14876" xr:uid="{00000000-0005-0000-0000-0000CC390000}"/>
    <cellStyle name="SAPLocked 5 5 2" xfId="14877" xr:uid="{00000000-0005-0000-0000-0000CD390000}"/>
    <cellStyle name="SAPLocked 5 6" xfId="14878" xr:uid="{00000000-0005-0000-0000-0000CE390000}"/>
    <cellStyle name="SAPLocked 5 6 2" xfId="14879" xr:uid="{00000000-0005-0000-0000-0000CF390000}"/>
    <cellStyle name="SAPLocked 5 7" xfId="14880" xr:uid="{00000000-0005-0000-0000-0000D0390000}"/>
    <cellStyle name="SAPLocked 5 7 2" xfId="14881" xr:uid="{00000000-0005-0000-0000-0000D1390000}"/>
    <cellStyle name="SAPLocked 5 8" xfId="14882" xr:uid="{00000000-0005-0000-0000-0000D2390000}"/>
    <cellStyle name="SAPLocked 5 8 2" xfId="14883" xr:uid="{00000000-0005-0000-0000-0000D3390000}"/>
    <cellStyle name="SAPLocked 5 9" xfId="14884" xr:uid="{00000000-0005-0000-0000-0000D4390000}"/>
    <cellStyle name="SAPLocked 5 9 2" xfId="14885" xr:uid="{00000000-0005-0000-0000-0000D5390000}"/>
    <cellStyle name="SAPLocked 6" xfId="14886" xr:uid="{00000000-0005-0000-0000-0000D6390000}"/>
    <cellStyle name="SAPLocked 6 10" xfId="14887" xr:uid="{00000000-0005-0000-0000-0000D7390000}"/>
    <cellStyle name="SAPLocked 6 10 2" xfId="14888" xr:uid="{00000000-0005-0000-0000-0000D8390000}"/>
    <cellStyle name="SAPLocked 6 11" xfId="14889" xr:uid="{00000000-0005-0000-0000-0000D9390000}"/>
    <cellStyle name="SAPLocked 6 11 2" xfId="14890" xr:uid="{00000000-0005-0000-0000-0000DA390000}"/>
    <cellStyle name="SAPLocked 6 12" xfId="14891" xr:uid="{00000000-0005-0000-0000-0000DB390000}"/>
    <cellStyle name="SAPLocked 6 12 2" xfId="14892" xr:uid="{00000000-0005-0000-0000-0000DC390000}"/>
    <cellStyle name="SAPLocked 6 13" xfId="14893" xr:uid="{00000000-0005-0000-0000-0000DD390000}"/>
    <cellStyle name="SAPLocked 6 2" xfId="14894" xr:uid="{00000000-0005-0000-0000-0000DE390000}"/>
    <cellStyle name="SAPLocked 6 2 10" xfId="14895" xr:uid="{00000000-0005-0000-0000-0000DF390000}"/>
    <cellStyle name="SAPLocked 6 2 10 2" xfId="14896" xr:uid="{00000000-0005-0000-0000-0000E0390000}"/>
    <cellStyle name="SAPLocked 6 2 11" xfId="14897" xr:uid="{00000000-0005-0000-0000-0000E1390000}"/>
    <cellStyle name="SAPLocked 6 2 11 2" xfId="14898" xr:uid="{00000000-0005-0000-0000-0000E2390000}"/>
    <cellStyle name="SAPLocked 6 2 12" xfId="14899" xr:uid="{00000000-0005-0000-0000-0000E3390000}"/>
    <cellStyle name="SAPLocked 6 2 2" xfId="14900" xr:uid="{00000000-0005-0000-0000-0000E4390000}"/>
    <cellStyle name="SAPLocked 6 2 2 2" xfId="14901" xr:uid="{00000000-0005-0000-0000-0000E5390000}"/>
    <cellStyle name="SAPLocked 6 2 3" xfId="14902" xr:uid="{00000000-0005-0000-0000-0000E6390000}"/>
    <cellStyle name="SAPLocked 6 2 3 2" xfId="14903" xr:uid="{00000000-0005-0000-0000-0000E7390000}"/>
    <cellStyle name="SAPLocked 6 2 4" xfId="14904" xr:uid="{00000000-0005-0000-0000-0000E8390000}"/>
    <cellStyle name="SAPLocked 6 2 4 2" xfId="14905" xr:uid="{00000000-0005-0000-0000-0000E9390000}"/>
    <cellStyle name="SAPLocked 6 2 5" xfId="14906" xr:uid="{00000000-0005-0000-0000-0000EA390000}"/>
    <cellStyle name="SAPLocked 6 2 5 2" xfId="14907" xr:uid="{00000000-0005-0000-0000-0000EB390000}"/>
    <cellStyle name="SAPLocked 6 2 6" xfId="14908" xr:uid="{00000000-0005-0000-0000-0000EC390000}"/>
    <cellStyle name="SAPLocked 6 2 6 2" xfId="14909" xr:uid="{00000000-0005-0000-0000-0000ED390000}"/>
    <cellStyle name="SAPLocked 6 2 7" xfId="14910" xr:uid="{00000000-0005-0000-0000-0000EE390000}"/>
    <cellStyle name="SAPLocked 6 2 7 2" xfId="14911" xr:uid="{00000000-0005-0000-0000-0000EF390000}"/>
    <cellStyle name="SAPLocked 6 2 8" xfId="14912" xr:uid="{00000000-0005-0000-0000-0000F0390000}"/>
    <cellStyle name="SAPLocked 6 2 8 2" xfId="14913" xr:uid="{00000000-0005-0000-0000-0000F1390000}"/>
    <cellStyle name="SAPLocked 6 2 9" xfId="14914" xr:uid="{00000000-0005-0000-0000-0000F2390000}"/>
    <cellStyle name="SAPLocked 6 2 9 2" xfId="14915" xr:uid="{00000000-0005-0000-0000-0000F3390000}"/>
    <cellStyle name="SAPLocked 6 3" xfId="14916" xr:uid="{00000000-0005-0000-0000-0000F4390000}"/>
    <cellStyle name="SAPLocked 6 3 2" xfId="14917" xr:uid="{00000000-0005-0000-0000-0000F5390000}"/>
    <cellStyle name="SAPLocked 6 4" xfId="14918" xr:uid="{00000000-0005-0000-0000-0000F6390000}"/>
    <cellStyle name="SAPLocked 6 4 2" xfId="14919" xr:uid="{00000000-0005-0000-0000-0000F7390000}"/>
    <cellStyle name="SAPLocked 6 5" xfId="14920" xr:uid="{00000000-0005-0000-0000-0000F8390000}"/>
    <cellStyle name="SAPLocked 6 5 2" xfId="14921" xr:uid="{00000000-0005-0000-0000-0000F9390000}"/>
    <cellStyle name="SAPLocked 6 6" xfId="14922" xr:uid="{00000000-0005-0000-0000-0000FA390000}"/>
    <cellStyle name="SAPLocked 6 6 2" xfId="14923" xr:uid="{00000000-0005-0000-0000-0000FB390000}"/>
    <cellStyle name="SAPLocked 6 7" xfId="14924" xr:uid="{00000000-0005-0000-0000-0000FC390000}"/>
    <cellStyle name="SAPLocked 6 7 2" xfId="14925" xr:uid="{00000000-0005-0000-0000-0000FD390000}"/>
    <cellStyle name="SAPLocked 6 8" xfId="14926" xr:uid="{00000000-0005-0000-0000-0000FE390000}"/>
    <cellStyle name="SAPLocked 6 8 2" xfId="14927" xr:uid="{00000000-0005-0000-0000-0000FF390000}"/>
    <cellStyle name="SAPLocked 6 9" xfId="14928" xr:uid="{00000000-0005-0000-0000-0000003A0000}"/>
    <cellStyle name="SAPLocked 6 9 2" xfId="14929" xr:uid="{00000000-0005-0000-0000-0000013A0000}"/>
    <cellStyle name="SAPLocked 7" xfId="14930" xr:uid="{00000000-0005-0000-0000-0000023A0000}"/>
    <cellStyle name="SAPLocked 7 10" xfId="14931" xr:uid="{00000000-0005-0000-0000-0000033A0000}"/>
    <cellStyle name="SAPLocked 7 10 2" xfId="14932" xr:uid="{00000000-0005-0000-0000-0000043A0000}"/>
    <cellStyle name="SAPLocked 7 11" xfId="14933" xr:uid="{00000000-0005-0000-0000-0000053A0000}"/>
    <cellStyle name="SAPLocked 7 11 2" xfId="14934" xr:uid="{00000000-0005-0000-0000-0000063A0000}"/>
    <cellStyle name="SAPLocked 7 12" xfId="14935" xr:uid="{00000000-0005-0000-0000-0000073A0000}"/>
    <cellStyle name="SAPLocked 7 12 2" xfId="14936" xr:uid="{00000000-0005-0000-0000-0000083A0000}"/>
    <cellStyle name="SAPLocked 7 13" xfId="14937" xr:uid="{00000000-0005-0000-0000-0000093A0000}"/>
    <cellStyle name="SAPLocked 7 2" xfId="14938" xr:uid="{00000000-0005-0000-0000-00000A3A0000}"/>
    <cellStyle name="SAPLocked 7 2 10" xfId="14939" xr:uid="{00000000-0005-0000-0000-00000B3A0000}"/>
    <cellStyle name="SAPLocked 7 2 10 2" xfId="14940" xr:uid="{00000000-0005-0000-0000-00000C3A0000}"/>
    <cellStyle name="SAPLocked 7 2 11" xfId="14941" xr:uid="{00000000-0005-0000-0000-00000D3A0000}"/>
    <cellStyle name="SAPLocked 7 2 11 2" xfId="14942" xr:uid="{00000000-0005-0000-0000-00000E3A0000}"/>
    <cellStyle name="SAPLocked 7 2 12" xfId="14943" xr:uid="{00000000-0005-0000-0000-00000F3A0000}"/>
    <cellStyle name="SAPLocked 7 2 2" xfId="14944" xr:uid="{00000000-0005-0000-0000-0000103A0000}"/>
    <cellStyle name="SAPLocked 7 2 2 2" xfId="14945" xr:uid="{00000000-0005-0000-0000-0000113A0000}"/>
    <cellStyle name="SAPLocked 7 2 3" xfId="14946" xr:uid="{00000000-0005-0000-0000-0000123A0000}"/>
    <cellStyle name="SAPLocked 7 2 3 2" xfId="14947" xr:uid="{00000000-0005-0000-0000-0000133A0000}"/>
    <cellStyle name="SAPLocked 7 2 4" xfId="14948" xr:uid="{00000000-0005-0000-0000-0000143A0000}"/>
    <cellStyle name="SAPLocked 7 2 4 2" xfId="14949" xr:uid="{00000000-0005-0000-0000-0000153A0000}"/>
    <cellStyle name="SAPLocked 7 2 5" xfId="14950" xr:uid="{00000000-0005-0000-0000-0000163A0000}"/>
    <cellStyle name="SAPLocked 7 2 5 2" xfId="14951" xr:uid="{00000000-0005-0000-0000-0000173A0000}"/>
    <cellStyle name="SAPLocked 7 2 6" xfId="14952" xr:uid="{00000000-0005-0000-0000-0000183A0000}"/>
    <cellStyle name="SAPLocked 7 2 6 2" xfId="14953" xr:uid="{00000000-0005-0000-0000-0000193A0000}"/>
    <cellStyle name="SAPLocked 7 2 7" xfId="14954" xr:uid="{00000000-0005-0000-0000-00001A3A0000}"/>
    <cellStyle name="SAPLocked 7 2 7 2" xfId="14955" xr:uid="{00000000-0005-0000-0000-00001B3A0000}"/>
    <cellStyle name="SAPLocked 7 2 8" xfId="14956" xr:uid="{00000000-0005-0000-0000-00001C3A0000}"/>
    <cellStyle name="SAPLocked 7 2 8 2" xfId="14957" xr:uid="{00000000-0005-0000-0000-00001D3A0000}"/>
    <cellStyle name="SAPLocked 7 2 9" xfId="14958" xr:uid="{00000000-0005-0000-0000-00001E3A0000}"/>
    <cellStyle name="SAPLocked 7 2 9 2" xfId="14959" xr:uid="{00000000-0005-0000-0000-00001F3A0000}"/>
    <cellStyle name="SAPLocked 7 3" xfId="14960" xr:uid="{00000000-0005-0000-0000-0000203A0000}"/>
    <cellStyle name="SAPLocked 7 3 2" xfId="14961" xr:uid="{00000000-0005-0000-0000-0000213A0000}"/>
    <cellStyle name="SAPLocked 7 4" xfId="14962" xr:uid="{00000000-0005-0000-0000-0000223A0000}"/>
    <cellStyle name="SAPLocked 7 4 2" xfId="14963" xr:uid="{00000000-0005-0000-0000-0000233A0000}"/>
    <cellStyle name="SAPLocked 7 5" xfId="14964" xr:uid="{00000000-0005-0000-0000-0000243A0000}"/>
    <cellStyle name="SAPLocked 7 5 2" xfId="14965" xr:uid="{00000000-0005-0000-0000-0000253A0000}"/>
    <cellStyle name="SAPLocked 7 6" xfId="14966" xr:uid="{00000000-0005-0000-0000-0000263A0000}"/>
    <cellStyle name="SAPLocked 7 6 2" xfId="14967" xr:uid="{00000000-0005-0000-0000-0000273A0000}"/>
    <cellStyle name="SAPLocked 7 7" xfId="14968" xr:uid="{00000000-0005-0000-0000-0000283A0000}"/>
    <cellStyle name="SAPLocked 7 7 2" xfId="14969" xr:uid="{00000000-0005-0000-0000-0000293A0000}"/>
    <cellStyle name="SAPLocked 7 8" xfId="14970" xr:uid="{00000000-0005-0000-0000-00002A3A0000}"/>
    <cellStyle name="SAPLocked 7 8 2" xfId="14971" xr:uid="{00000000-0005-0000-0000-00002B3A0000}"/>
    <cellStyle name="SAPLocked 7 9" xfId="14972" xr:uid="{00000000-0005-0000-0000-00002C3A0000}"/>
    <cellStyle name="SAPLocked 7 9 2" xfId="14973" xr:uid="{00000000-0005-0000-0000-00002D3A0000}"/>
    <cellStyle name="SAPLocked 8" xfId="14974" xr:uid="{00000000-0005-0000-0000-00002E3A0000}"/>
    <cellStyle name="SAPLocked 8 10" xfId="14975" xr:uid="{00000000-0005-0000-0000-00002F3A0000}"/>
    <cellStyle name="SAPLocked 8 10 2" xfId="14976" xr:uid="{00000000-0005-0000-0000-0000303A0000}"/>
    <cellStyle name="SAPLocked 8 11" xfId="14977" xr:uid="{00000000-0005-0000-0000-0000313A0000}"/>
    <cellStyle name="SAPLocked 8 11 2" xfId="14978" xr:uid="{00000000-0005-0000-0000-0000323A0000}"/>
    <cellStyle name="SAPLocked 8 12" xfId="14979" xr:uid="{00000000-0005-0000-0000-0000333A0000}"/>
    <cellStyle name="SAPLocked 8 12 2" xfId="14980" xr:uid="{00000000-0005-0000-0000-0000343A0000}"/>
    <cellStyle name="SAPLocked 8 13" xfId="14981" xr:uid="{00000000-0005-0000-0000-0000353A0000}"/>
    <cellStyle name="SAPLocked 8 2" xfId="14982" xr:uid="{00000000-0005-0000-0000-0000363A0000}"/>
    <cellStyle name="SAPLocked 8 2 10" xfId="14983" xr:uid="{00000000-0005-0000-0000-0000373A0000}"/>
    <cellStyle name="SAPLocked 8 2 10 2" xfId="14984" xr:uid="{00000000-0005-0000-0000-0000383A0000}"/>
    <cellStyle name="SAPLocked 8 2 11" xfId="14985" xr:uid="{00000000-0005-0000-0000-0000393A0000}"/>
    <cellStyle name="SAPLocked 8 2 11 2" xfId="14986" xr:uid="{00000000-0005-0000-0000-00003A3A0000}"/>
    <cellStyle name="SAPLocked 8 2 12" xfId="14987" xr:uid="{00000000-0005-0000-0000-00003B3A0000}"/>
    <cellStyle name="SAPLocked 8 2 2" xfId="14988" xr:uid="{00000000-0005-0000-0000-00003C3A0000}"/>
    <cellStyle name="SAPLocked 8 2 2 2" xfId="14989" xr:uid="{00000000-0005-0000-0000-00003D3A0000}"/>
    <cellStyle name="SAPLocked 8 2 3" xfId="14990" xr:uid="{00000000-0005-0000-0000-00003E3A0000}"/>
    <cellStyle name="SAPLocked 8 2 3 2" xfId="14991" xr:uid="{00000000-0005-0000-0000-00003F3A0000}"/>
    <cellStyle name="SAPLocked 8 2 4" xfId="14992" xr:uid="{00000000-0005-0000-0000-0000403A0000}"/>
    <cellStyle name="SAPLocked 8 2 4 2" xfId="14993" xr:uid="{00000000-0005-0000-0000-0000413A0000}"/>
    <cellStyle name="SAPLocked 8 2 5" xfId="14994" xr:uid="{00000000-0005-0000-0000-0000423A0000}"/>
    <cellStyle name="SAPLocked 8 2 5 2" xfId="14995" xr:uid="{00000000-0005-0000-0000-0000433A0000}"/>
    <cellStyle name="SAPLocked 8 2 6" xfId="14996" xr:uid="{00000000-0005-0000-0000-0000443A0000}"/>
    <cellStyle name="SAPLocked 8 2 6 2" xfId="14997" xr:uid="{00000000-0005-0000-0000-0000453A0000}"/>
    <cellStyle name="SAPLocked 8 2 7" xfId="14998" xr:uid="{00000000-0005-0000-0000-0000463A0000}"/>
    <cellStyle name="SAPLocked 8 2 7 2" xfId="14999" xr:uid="{00000000-0005-0000-0000-0000473A0000}"/>
    <cellStyle name="SAPLocked 8 2 8" xfId="15000" xr:uid="{00000000-0005-0000-0000-0000483A0000}"/>
    <cellStyle name="SAPLocked 8 2 8 2" xfId="15001" xr:uid="{00000000-0005-0000-0000-0000493A0000}"/>
    <cellStyle name="SAPLocked 8 2 9" xfId="15002" xr:uid="{00000000-0005-0000-0000-00004A3A0000}"/>
    <cellStyle name="SAPLocked 8 2 9 2" xfId="15003" xr:uid="{00000000-0005-0000-0000-00004B3A0000}"/>
    <cellStyle name="SAPLocked 8 3" xfId="15004" xr:uid="{00000000-0005-0000-0000-00004C3A0000}"/>
    <cellStyle name="SAPLocked 8 3 2" xfId="15005" xr:uid="{00000000-0005-0000-0000-00004D3A0000}"/>
    <cellStyle name="SAPLocked 8 4" xfId="15006" xr:uid="{00000000-0005-0000-0000-00004E3A0000}"/>
    <cellStyle name="SAPLocked 8 4 2" xfId="15007" xr:uid="{00000000-0005-0000-0000-00004F3A0000}"/>
    <cellStyle name="SAPLocked 8 5" xfId="15008" xr:uid="{00000000-0005-0000-0000-0000503A0000}"/>
    <cellStyle name="SAPLocked 8 5 2" xfId="15009" xr:uid="{00000000-0005-0000-0000-0000513A0000}"/>
    <cellStyle name="SAPLocked 8 6" xfId="15010" xr:uid="{00000000-0005-0000-0000-0000523A0000}"/>
    <cellStyle name="SAPLocked 8 6 2" xfId="15011" xr:uid="{00000000-0005-0000-0000-0000533A0000}"/>
    <cellStyle name="SAPLocked 8 7" xfId="15012" xr:uid="{00000000-0005-0000-0000-0000543A0000}"/>
    <cellStyle name="SAPLocked 8 7 2" xfId="15013" xr:uid="{00000000-0005-0000-0000-0000553A0000}"/>
    <cellStyle name="SAPLocked 8 8" xfId="15014" xr:uid="{00000000-0005-0000-0000-0000563A0000}"/>
    <cellStyle name="SAPLocked 8 8 2" xfId="15015" xr:uid="{00000000-0005-0000-0000-0000573A0000}"/>
    <cellStyle name="SAPLocked 8 9" xfId="15016" xr:uid="{00000000-0005-0000-0000-0000583A0000}"/>
    <cellStyle name="SAPLocked 8 9 2" xfId="15017" xr:uid="{00000000-0005-0000-0000-0000593A0000}"/>
    <cellStyle name="SAPLocked 9" xfId="15018" xr:uid="{00000000-0005-0000-0000-00005A3A0000}"/>
    <cellStyle name="SAPLocked 9 10" xfId="15019" xr:uid="{00000000-0005-0000-0000-00005B3A0000}"/>
    <cellStyle name="SAPLocked 9 10 2" xfId="15020" xr:uid="{00000000-0005-0000-0000-00005C3A0000}"/>
    <cellStyle name="SAPLocked 9 11" xfId="15021" xr:uid="{00000000-0005-0000-0000-00005D3A0000}"/>
    <cellStyle name="SAPLocked 9 11 2" xfId="15022" xr:uid="{00000000-0005-0000-0000-00005E3A0000}"/>
    <cellStyle name="SAPLocked 9 12" xfId="15023" xr:uid="{00000000-0005-0000-0000-00005F3A0000}"/>
    <cellStyle name="SAPLocked 9 12 2" xfId="15024" xr:uid="{00000000-0005-0000-0000-0000603A0000}"/>
    <cellStyle name="SAPLocked 9 13" xfId="15025" xr:uid="{00000000-0005-0000-0000-0000613A0000}"/>
    <cellStyle name="SAPLocked 9 2" xfId="15026" xr:uid="{00000000-0005-0000-0000-0000623A0000}"/>
    <cellStyle name="SAPLocked 9 2 10" xfId="15027" xr:uid="{00000000-0005-0000-0000-0000633A0000}"/>
    <cellStyle name="SAPLocked 9 2 10 2" xfId="15028" xr:uid="{00000000-0005-0000-0000-0000643A0000}"/>
    <cellStyle name="SAPLocked 9 2 11" xfId="15029" xr:uid="{00000000-0005-0000-0000-0000653A0000}"/>
    <cellStyle name="SAPLocked 9 2 11 2" xfId="15030" xr:uid="{00000000-0005-0000-0000-0000663A0000}"/>
    <cellStyle name="SAPLocked 9 2 12" xfId="15031" xr:uid="{00000000-0005-0000-0000-0000673A0000}"/>
    <cellStyle name="SAPLocked 9 2 2" xfId="15032" xr:uid="{00000000-0005-0000-0000-0000683A0000}"/>
    <cellStyle name="SAPLocked 9 2 2 2" xfId="15033" xr:uid="{00000000-0005-0000-0000-0000693A0000}"/>
    <cellStyle name="SAPLocked 9 2 3" xfId="15034" xr:uid="{00000000-0005-0000-0000-00006A3A0000}"/>
    <cellStyle name="SAPLocked 9 2 3 2" xfId="15035" xr:uid="{00000000-0005-0000-0000-00006B3A0000}"/>
    <cellStyle name="SAPLocked 9 2 4" xfId="15036" xr:uid="{00000000-0005-0000-0000-00006C3A0000}"/>
    <cellStyle name="SAPLocked 9 2 4 2" xfId="15037" xr:uid="{00000000-0005-0000-0000-00006D3A0000}"/>
    <cellStyle name="SAPLocked 9 2 5" xfId="15038" xr:uid="{00000000-0005-0000-0000-00006E3A0000}"/>
    <cellStyle name="SAPLocked 9 2 5 2" xfId="15039" xr:uid="{00000000-0005-0000-0000-00006F3A0000}"/>
    <cellStyle name="SAPLocked 9 2 6" xfId="15040" xr:uid="{00000000-0005-0000-0000-0000703A0000}"/>
    <cellStyle name="SAPLocked 9 2 6 2" xfId="15041" xr:uid="{00000000-0005-0000-0000-0000713A0000}"/>
    <cellStyle name="SAPLocked 9 2 7" xfId="15042" xr:uid="{00000000-0005-0000-0000-0000723A0000}"/>
    <cellStyle name="SAPLocked 9 2 7 2" xfId="15043" xr:uid="{00000000-0005-0000-0000-0000733A0000}"/>
    <cellStyle name="SAPLocked 9 2 8" xfId="15044" xr:uid="{00000000-0005-0000-0000-0000743A0000}"/>
    <cellStyle name="SAPLocked 9 2 8 2" xfId="15045" xr:uid="{00000000-0005-0000-0000-0000753A0000}"/>
    <cellStyle name="SAPLocked 9 2 9" xfId="15046" xr:uid="{00000000-0005-0000-0000-0000763A0000}"/>
    <cellStyle name="SAPLocked 9 2 9 2" xfId="15047" xr:uid="{00000000-0005-0000-0000-0000773A0000}"/>
    <cellStyle name="SAPLocked 9 3" xfId="15048" xr:uid="{00000000-0005-0000-0000-0000783A0000}"/>
    <cellStyle name="SAPLocked 9 3 2" xfId="15049" xr:uid="{00000000-0005-0000-0000-0000793A0000}"/>
    <cellStyle name="SAPLocked 9 4" xfId="15050" xr:uid="{00000000-0005-0000-0000-00007A3A0000}"/>
    <cellStyle name="SAPLocked 9 4 2" xfId="15051" xr:uid="{00000000-0005-0000-0000-00007B3A0000}"/>
    <cellStyle name="SAPLocked 9 5" xfId="15052" xr:uid="{00000000-0005-0000-0000-00007C3A0000}"/>
    <cellStyle name="SAPLocked 9 5 2" xfId="15053" xr:uid="{00000000-0005-0000-0000-00007D3A0000}"/>
    <cellStyle name="SAPLocked 9 6" xfId="15054" xr:uid="{00000000-0005-0000-0000-00007E3A0000}"/>
    <cellStyle name="SAPLocked 9 6 2" xfId="15055" xr:uid="{00000000-0005-0000-0000-00007F3A0000}"/>
    <cellStyle name="SAPLocked 9 7" xfId="15056" xr:uid="{00000000-0005-0000-0000-0000803A0000}"/>
    <cellStyle name="SAPLocked 9 7 2" xfId="15057" xr:uid="{00000000-0005-0000-0000-0000813A0000}"/>
    <cellStyle name="SAPLocked 9 8" xfId="15058" xr:uid="{00000000-0005-0000-0000-0000823A0000}"/>
    <cellStyle name="SAPLocked 9 8 2" xfId="15059" xr:uid="{00000000-0005-0000-0000-0000833A0000}"/>
    <cellStyle name="SAPLocked 9 9" xfId="15060" xr:uid="{00000000-0005-0000-0000-0000843A0000}"/>
    <cellStyle name="SAPLocked 9 9 2" xfId="15061" xr:uid="{00000000-0005-0000-0000-0000853A0000}"/>
    <cellStyle name="SAPMemberCell" xfId="15062" xr:uid="{00000000-0005-0000-0000-0000863A0000}"/>
    <cellStyle name="SAPMemberTotalCell" xfId="15063" xr:uid="{00000000-0005-0000-0000-0000873A0000}"/>
    <cellStyle name="Standard_CORE_20040805_Movement types_Sets_V0.1_e" xfId="15064" xr:uid="{00000000-0005-0000-0000-0000883A0000}"/>
    <cellStyle name="STYL5 - Style5" xfId="15065" xr:uid="{00000000-0005-0000-0000-0000893A0000}"/>
    <cellStyle name="STYL5 - Style5 2" xfId="15066" xr:uid="{00000000-0005-0000-0000-00008A3A0000}"/>
    <cellStyle name="STYL5 - Style5 2 2" xfId="15067" xr:uid="{00000000-0005-0000-0000-00008B3A0000}"/>
    <cellStyle name="STYL5 - Style5 3" xfId="15068" xr:uid="{00000000-0005-0000-0000-00008C3A0000}"/>
    <cellStyle name="STYL5 - Style5 3 2" xfId="15069" xr:uid="{00000000-0005-0000-0000-00008D3A0000}"/>
    <cellStyle name="STYL6 - Style6" xfId="15070" xr:uid="{00000000-0005-0000-0000-00008E3A0000}"/>
    <cellStyle name="STYL6 - Style6 2" xfId="15071" xr:uid="{00000000-0005-0000-0000-00008F3A0000}"/>
    <cellStyle name="STYL6 - Style6 2 2" xfId="15072" xr:uid="{00000000-0005-0000-0000-0000903A0000}"/>
    <cellStyle name="STYL6 - Style6 3" xfId="15073" xr:uid="{00000000-0005-0000-0000-0000913A0000}"/>
    <cellStyle name="STYL6 - Style6 3 2" xfId="15074" xr:uid="{00000000-0005-0000-0000-0000923A0000}"/>
    <cellStyle name="STYLE1 - Style1" xfId="15075" xr:uid="{00000000-0005-0000-0000-0000933A0000}"/>
    <cellStyle name="STYLE1 - Style1 2" xfId="15076" xr:uid="{00000000-0005-0000-0000-0000943A0000}"/>
    <cellStyle name="STYLE1 - Style1 2 2" xfId="15077" xr:uid="{00000000-0005-0000-0000-0000953A0000}"/>
    <cellStyle name="STYLE1 - Style1 3" xfId="15078" xr:uid="{00000000-0005-0000-0000-0000963A0000}"/>
    <cellStyle name="STYLE1 - Style1 3 2" xfId="15079" xr:uid="{00000000-0005-0000-0000-0000973A0000}"/>
    <cellStyle name="STYLE2 - Style2" xfId="15080" xr:uid="{00000000-0005-0000-0000-0000983A0000}"/>
    <cellStyle name="STYLE2 - Style2 2" xfId="15081" xr:uid="{00000000-0005-0000-0000-0000993A0000}"/>
    <cellStyle name="STYLE2 - Style2 2 2" xfId="15082" xr:uid="{00000000-0005-0000-0000-00009A3A0000}"/>
    <cellStyle name="STYLE2 - Style2 3" xfId="15083" xr:uid="{00000000-0005-0000-0000-00009B3A0000}"/>
    <cellStyle name="STYLE2 - Style2 3 2" xfId="15084" xr:uid="{00000000-0005-0000-0000-00009C3A0000}"/>
    <cellStyle name="STYLE3 - Style3" xfId="15085" xr:uid="{00000000-0005-0000-0000-00009D3A0000}"/>
    <cellStyle name="STYLE3 - Style3 2" xfId="15086" xr:uid="{00000000-0005-0000-0000-00009E3A0000}"/>
    <cellStyle name="STYLE3 - Style3 2 2" xfId="15087" xr:uid="{00000000-0005-0000-0000-00009F3A0000}"/>
    <cellStyle name="STYLE3 - Style3 3" xfId="15088" xr:uid="{00000000-0005-0000-0000-0000A03A0000}"/>
    <cellStyle name="STYLE3 - Style3 3 2" xfId="15089" xr:uid="{00000000-0005-0000-0000-0000A13A0000}"/>
    <cellStyle name="STYLE4 - Style4" xfId="15090" xr:uid="{00000000-0005-0000-0000-0000A23A0000}"/>
    <cellStyle name="STYLE4 - Style4 2" xfId="15091" xr:uid="{00000000-0005-0000-0000-0000A33A0000}"/>
    <cellStyle name="STYLE4 - Style4 2 2" xfId="15092" xr:uid="{00000000-0005-0000-0000-0000A43A0000}"/>
    <cellStyle name="STYLE4 - Style4 3" xfId="15093" xr:uid="{00000000-0005-0000-0000-0000A53A0000}"/>
    <cellStyle name="STYLE4 - Style4 3 2" xfId="15094" xr:uid="{00000000-0005-0000-0000-0000A63A0000}"/>
    <cellStyle name="Table  - Style5" xfId="15095" xr:uid="{00000000-0005-0000-0000-0000A73A0000}"/>
    <cellStyle name="Text" xfId="15096" xr:uid="{00000000-0005-0000-0000-0000A83A0000}"/>
    <cellStyle name="Title  - Style6" xfId="15097" xr:uid="{00000000-0005-0000-0000-0000A93A0000}"/>
    <cellStyle name="Title 10" xfId="1991" xr:uid="{00000000-0005-0000-0000-0000AA3A0000}"/>
    <cellStyle name="Title 11" xfId="1992" xr:uid="{00000000-0005-0000-0000-0000AB3A0000}"/>
    <cellStyle name="Title 12" xfId="1993" xr:uid="{00000000-0005-0000-0000-0000AC3A0000}"/>
    <cellStyle name="Title 13" xfId="1994" xr:uid="{00000000-0005-0000-0000-0000AD3A0000}"/>
    <cellStyle name="Title 14" xfId="1995" xr:uid="{00000000-0005-0000-0000-0000AE3A0000}"/>
    <cellStyle name="Title 15" xfId="1996" xr:uid="{00000000-0005-0000-0000-0000AF3A0000}"/>
    <cellStyle name="Title 16" xfId="1997" xr:uid="{00000000-0005-0000-0000-0000B03A0000}"/>
    <cellStyle name="Title 17" xfId="1998" xr:uid="{00000000-0005-0000-0000-0000B13A0000}"/>
    <cellStyle name="Title 17 2" xfId="1999" xr:uid="{00000000-0005-0000-0000-0000B23A0000}"/>
    <cellStyle name="Title 17 3" xfId="2000" xr:uid="{00000000-0005-0000-0000-0000B33A0000}"/>
    <cellStyle name="Title 17 4" xfId="2001" xr:uid="{00000000-0005-0000-0000-0000B43A0000}"/>
    <cellStyle name="Title 17 5" xfId="2002" xr:uid="{00000000-0005-0000-0000-0000B53A0000}"/>
    <cellStyle name="Title 18" xfId="2003" xr:uid="{00000000-0005-0000-0000-0000B63A0000}"/>
    <cellStyle name="Title 19" xfId="2004" xr:uid="{00000000-0005-0000-0000-0000B73A0000}"/>
    <cellStyle name="Title 2" xfId="2005" xr:uid="{00000000-0005-0000-0000-0000B83A0000}"/>
    <cellStyle name="Title 2 2" xfId="2006" xr:uid="{00000000-0005-0000-0000-0000B93A0000}"/>
    <cellStyle name="Title 2 2 2" xfId="2007" xr:uid="{00000000-0005-0000-0000-0000BA3A0000}"/>
    <cellStyle name="Title 2 2 3" xfId="2008" xr:uid="{00000000-0005-0000-0000-0000BB3A0000}"/>
    <cellStyle name="Title 2 2 4" xfId="2009" xr:uid="{00000000-0005-0000-0000-0000BC3A0000}"/>
    <cellStyle name="Title 2 2 5" xfId="2010" xr:uid="{00000000-0005-0000-0000-0000BD3A0000}"/>
    <cellStyle name="Title 2 3" xfId="2011" xr:uid="{00000000-0005-0000-0000-0000BE3A0000}"/>
    <cellStyle name="Title 2 4" xfId="2012" xr:uid="{00000000-0005-0000-0000-0000BF3A0000}"/>
    <cellStyle name="Title 2 5" xfId="2013" xr:uid="{00000000-0005-0000-0000-0000C03A0000}"/>
    <cellStyle name="Title 2 6" xfId="2014" xr:uid="{00000000-0005-0000-0000-0000C13A0000}"/>
    <cellStyle name="Title 2 7" xfId="2015" xr:uid="{00000000-0005-0000-0000-0000C23A0000}"/>
    <cellStyle name="Title 2 8" xfId="2016" xr:uid="{00000000-0005-0000-0000-0000C33A0000}"/>
    <cellStyle name="Title 20" xfId="2017" xr:uid="{00000000-0005-0000-0000-0000C43A0000}"/>
    <cellStyle name="Title 21" xfId="2018" xr:uid="{00000000-0005-0000-0000-0000C53A0000}"/>
    <cellStyle name="Title 22" xfId="2019" xr:uid="{00000000-0005-0000-0000-0000C63A0000}"/>
    <cellStyle name="Title 3" xfId="2020" xr:uid="{00000000-0005-0000-0000-0000C73A0000}"/>
    <cellStyle name="Title 3 2" xfId="15098" xr:uid="{00000000-0005-0000-0000-0000C83A0000}"/>
    <cellStyle name="Title 4" xfId="2021" xr:uid="{00000000-0005-0000-0000-0000C93A0000}"/>
    <cellStyle name="Title 5" xfId="2022" xr:uid="{00000000-0005-0000-0000-0000CA3A0000}"/>
    <cellStyle name="Title 6" xfId="2023" xr:uid="{00000000-0005-0000-0000-0000CB3A0000}"/>
    <cellStyle name="Title 7" xfId="2024" xr:uid="{00000000-0005-0000-0000-0000CC3A0000}"/>
    <cellStyle name="Title 8" xfId="2025" xr:uid="{00000000-0005-0000-0000-0000CD3A0000}"/>
    <cellStyle name="Title 9" xfId="2026" xr:uid="{00000000-0005-0000-0000-0000CE3A0000}"/>
    <cellStyle name="Total 10" xfId="2027" xr:uid="{00000000-0005-0000-0000-0000CF3A0000}"/>
    <cellStyle name="Total 11" xfId="2028" xr:uid="{00000000-0005-0000-0000-0000D03A0000}"/>
    <cellStyle name="Total 12" xfId="2029" xr:uid="{00000000-0005-0000-0000-0000D13A0000}"/>
    <cellStyle name="Total 13" xfId="2030" xr:uid="{00000000-0005-0000-0000-0000D23A0000}"/>
    <cellStyle name="Total 14" xfId="2031" xr:uid="{00000000-0005-0000-0000-0000D33A0000}"/>
    <cellStyle name="Total 15" xfId="2032" xr:uid="{00000000-0005-0000-0000-0000D43A0000}"/>
    <cellStyle name="Total 16" xfId="2033" xr:uid="{00000000-0005-0000-0000-0000D53A0000}"/>
    <cellStyle name="Total 17" xfId="2034" xr:uid="{00000000-0005-0000-0000-0000D63A0000}"/>
    <cellStyle name="Total 17 2" xfId="15099" xr:uid="{00000000-0005-0000-0000-0000D73A0000}"/>
    <cellStyle name="Total 17 3" xfId="15100" xr:uid="{00000000-0005-0000-0000-0000D83A0000}"/>
    <cellStyle name="Total 17 4" xfId="15101" xr:uid="{00000000-0005-0000-0000-0000D93A0000}"/>
    <cellStyle name="Total 18" xfId="2035" xr:uid="{00000000-0005-0000-0000-0000DA3A0000}"/>
    <cellStyle name="Total 19" xfId="2036" xr:uid="{00000000-0005-0000-0000-0000DB3A0000}"/>
    <cellStyle name="Total 2" xfId="2037" xr:uid="{00000000-0005-0000-0000-0000DC3A0000}"/>
    <cellStyle name="Total 2 2" xfId="2038" xr:uid="{00000000-0005-0000-0000-0000DD3A0000}"/>
    <cellStyle name="Total 2 2 2" xfId="2039" xr:uid="{00000000-0005-0000-0000-0000DE3A0000}"/>
    <cellStyle name="Total 2 2 2 2" xfId="2040" xr:uid="{00000000-0005-0000-0000-0000DF3A0000}"/>
    <cellStyle name="Total 2 2 2 3" xfId="2041" xr:uid="{00000000-0005-0000-0000-0000E03A0000}"/>
    <cellStyle name="Total 2 2 2 4" xfId="2042" xr:uid="{00000000-0005-0000-0000-0000E13A0000}"/>
    <cellStyle name="Total 2 2 2 5" xfId="2043" xr:uid="{00000000-0005-0000-0000-0000E23A0000}"/>
    <cellStyle name="Total 2 2 3" xfId="2044" xr:uid="{00000000-0005-0000-0000-0000E33A0000}"/>
    <cellStyle name="Total 2 2 4" xfId="2045" xr:uid="{00000000-0005-0000-0000-0000E43A0000}"/>
    <cellStyle name="Total 2 2 5" xfId="2046" xr:uid="{00000000-0005-0000-0000-0000E53A0000}"/>
    <cellStyle name="Total 2 3" xfId="2047" xr:uid="{00000000-0005-0000-0000-0000E63A0000}"/>
    <cellStyle name="Total 2 3 2" xfId="15102" xr:uid="{00000000-0005-0000-0000-0000E73A0000}"/>
    <cellStyle name="Total 2 4" xfId="2048" xr:uid="{00000000-0005-0000-0000-0000E83A0000}"/>
    <cellStyle name="Total 2 4 2" xfId="15103" xr:uid="{00000000-0005-0000-0000-0000E93A0000}"/>
    <cellStyle name="Total 2 5" xfId="2049" xr:uid="{00000000-0005-0000-0000-0000EA3A0000}"/>
    <cellStyle name="Total 2 5 2" xfId="15104" xr:uid="{00000000-0005-0000-0000-0000EB3A0000}"/>
    <cellStyle name="Total 2 6" xfId="2050" xr:uid="{00000000-0005-0000-0000-0000EC3A0000}"/>
    <cellStyle name="Total 2 6 2" xfId="15105" xr:uid="{00000000-0005-0000-0000-0000ED3A0000}"/>
    <cellStyle name="Total 2 7" xfId="2051" xr:uid="{00000000-0005-0000-0000-0000EE3A0000}"/>
    <cellStyle name="Total 2 7 2" xfId="15106" xr:uid="{00000000-0005-0000-0000-0000EF3A0000}"/>
    <cellStyle name="Total 2 8" xfId="2052" xr:uid="{00000000-0005-0000-0000-0000F03A0000}"/>
    <cellStyle name="Total 2 9" xfId="2053" xr:uid="{00000000-0005-0000-0000-0000F13A0000}"/>
    <cellStyle name="Total 20" xfId="2054" xr:uid="{00000000-0005-0000-0000-0000F23A0000}"/>
    <cellStyle name="Total 21" xfId="2055" xr:uid="{00000000-0005-0000-0000-0000F33A0000}"/>
    <cellStyle name="Total 22" xfId="2056" xr:uid="{00000000-0005-0000-0000-0000F43A0000}"/>
    <cellStyle name="Total 23" xfId="2057" xr:uid="{00000000-0005-0000-0000-0000F53A0000}"/>
    <cellStyle name="Total 24" xfId="2058" xr:uid="{00000000-0005-0000-0000-0000F63A0000}"/>
    <cellStyle name="Total 3" xfId="2059" xr:uid="{00000000-0005-0000-0000-0000F73A0000}"/>
    <cellStyle name="Total 3 2" xfId="15107" xr:uid="{00000000-0005-0000-0000-0000F83A0000}"/>
    <cellStyle name="Total 3 2 2" xfId="15108" xr:uid="{00000000-0005-0000-0000-0000F93A0000}"/>
    <cellStyle name="Total 3 3" xfId="15109" xr:uid="{00000000-0005-0000-0000-0000FA3A0000}"/>
    <cellStyle name="Total 4" xfId="2060" xr:uid="{00000000-0005-0000-0000-0000FB3A0000}"/>
    <cellStyle name="Total 4 2" xfId="15110" xr:uid="{00000000-0005-0000-0000-0000FC3A0000}"/>
    <cellStyle name="Total 5" xfId="2061" xr:uid="{00000000-0005-0000-0000-0000FD3A0000}"/>
    <cellStyle name="Total 6" xfId="2062" xr:uid="{00000000-0005-0000-0000-0000FE3A0000}"/>
    <cellStyle name="Total 7" xfId="2063" xr:uid="{00000000-0005-0000-0000-0000FF3A0000}"/>
    <cellStyle name="Total 8" xfId="2064" xr:uid="{00000000-0005-0000-0000-0000003B0000}"/>
    <cellStyle name="Total 9" xfId="2065" xr:uid="{00000000-0005-0000-0000-0000013B0000}"/>
    <cellStyle name="TotCol - Style7" xfId="15111" xr:uid="{00000000-0005-0000-0000-0000023B0000}"/>
    <cellStyle name="TotRow - Style8" xfId="15112" xr:uid="{00000000-0005-0000-0000-0000033B0000}"/>
    <cellStyle name="Undefiniert" xfId="15113" xr:uid="{00000000-0005-0000-0000-0000043B0000}"/>
    <cellStyle name="Undefiniert 2" xfId="15114" xr:uid="{00000000-0005-0000-0000-0000053B0000}"/>
    <cellStyle name="UploadThisRowValue" xfId="15115" xr:uid="{00000000-0005-0000-0000-0000063B0000}"/>
    <cellStyle name="UploadThisRowValue 2" xfId="15116" xr:uid="{00000000-0005-0000-0000-0000073B0000}"/>
    <cellStyle name="UploadThisRowValue 2 2" xfId="15117" xr:uid="{00000000-0005-0000-0000-0000083B0000}"/>
    <cellStyle name="UploadThisRowValue 3" xfId="15118" xr:uid="{00000000-0005-0000-0000-0000093B0000}"/>
    <cellStyle name="Warning Text 10" xfId="2066" xr:uid="{00000000-0005-0000-0000-00000A3B0000}"/>
    <cellStyle name="Warning Text 11" xfId="2067" xr:uid="{00000000-0005-0000-0000-00000B3B0000}"/>
    <cellStyle name="Warning Text 12" xfId="2068" xr:uid="{00000000-0005-0000-0000-00000C3B0000}"/>
    <cellStyle name="Warning Text 13" xfId="2069" xr:uid="{00000000-0005-0000-0000-00000D3B0000}"/>
    <cellStyle name="Warning Text 14" xfId="2070" xr:uid="{00000000-0005-0000-0000-00000E3B0000}"/>
    <cellStyle name="Warning Text 15" xfId="2071" xr:uid="{00000000-0005-0000-0000-00000F3B0000}"/>
    <cellStyle name="Warning Text 16" xfId="2072" xr:uid="{00000000-0005-0000-0000-0000103B0000}"/>
    <cellStyle name="Warning Text 17" xfId="2073" xr:uid="{00000000-0005-0000-0000-0000113B0000}"/>
    <cellStyle name="Warning Text 18" xfId="2074" xr:uid="{00000000-0005-0000-0000-0000123B0000}"/>
    <cellStyle name="Warning Text 19" xfId="2075" xr:uid="{00000000-0005-0000-0000-0000133B0000}"/>
    <cellStyle name="Warning Text 2" xfId="2076" xr:uid="{00000000-0005-0000-0000-0000143B0000}"/>
    <cellStyle name="Warning Text 2 2" xfId="2077" xr:uid="{00000000-0005-0000-0000-0000153B0000}"/>
    <cellStyle name="Warning Text 2 2 2" xfId="2078" xr:uid="{00000000-0005-0000-0000-0000163B0000}"/>
    <cellStyle name="Warning Text 2 2 2 2" xfId="2079" xr:uid="{00000000-0005-0000-0000-0000173B0000}"/>
    <cellStyle name="Warning Text 2 2 2 3" xfId="2080" xr:uid="{00000000-0005-0000-0000-0000183B0000}"/>
    <cellStyle name="Warning Text 2 2 2 4" xfId="2081" xr:uid="{00000000-0005-0000-0000-0000193B0000}"/>
    <cellStyle name="Warning Text 2 2 2 5" xfId="2082" xr:uid="{00000000-0005-0000-0000-00001A3B0000}"/>
    <cellStyle name="Warning Text 2 2 3" xfId="2083" xr:uid="{00000000-0005-0000-0000-00001B3B0000}"/>
    <cellStyle name="Warning Text 2 2 4" xfId="2084" xr:uid="{00000000-0005-0000-0000-00001C3B0000}"/>
    <cellStyle name="Warning Text 2 2 5" xfId="2085" xr:uid="{00000000-0005-0000-0000-00001D3B0000}"/>
    <cellStyle name="Warning Text 2 3" xfId="2086" xr:uid="{00000000-0005-0000-0000-00001E3B0000}"/>
    <cellStyle name="Warning Text 2 4" xfId="2087" xr:uid="{00000000-0005-0000-0000-00001F3B0000}"/>
    <cellStyle name="Warning Text 2 5" xfId="2088" xr:uid="{00000000-0005-0000-0000-0000203B0000}"/>
    <cellStyle name="Warning Text 2 6" xfId="2089" xr:uid="{00000000-0005-0000-0000-0000213B0000}"/>
    <cellStyle name="Warning Text 2 7" xfId="2090" xr:uid="{00000000-0005-0000-0000-0000223B0000}"/>
    <cellStyle name="Warning Text 2 8" xfId="2091" xr:uid="{00000000-0005-0000-0000-0000233B0000}"/>
    <cellStyle name="Warning Text 2 9" xfId="2092" xr:uid="{00000000-0005-0000-0000-0000243B0000}"/>
    <cellStyle name="Warning Text 20" xfId="2093" xr:uid="{00000000-0005-0000-0000-0000253B0000}"/>
    <cellStyle name="Warning Text 21" xfId="2094" xr:uid="{00000000-0005-0000-0000-0000263B0000}"/>
    <cellStyle name="Warning Text 22" xfId="2095" xr:uid="{00000000-0005-0000-0000-0000273B0000}"/>
    <cellStyle name="Warning Text 3" xfId="2096" xr:uid="{00000000-0005-0000-0000-0000283B0000}"/>
    <cellStyle name="Warning Text 3 2" xfId="15119" xr:uid="{00000000-0005-0000-0000-0000293B0000}"/>
    <cellStyle name="Warning Text 4" xfId="2097" xr:uid="{00000000-0005-0000-0000-00002A3B0000}"/>
    <cellStyle name="Warning Text 4 2" xfId="15120" xr:uid="{00000000-0005-0000-0000-00002B3B0000}"/>
    <cellStyle name="Warning Text 5" xfId="2098" xr:uid="{00000000-0005-0000-0000-00002C3B0000}"/>
    <cellStyle name="Warning Text 6" xfId="2099" xr:uid="{00000000-0005-0000-0000-00002D3B0000}"/>
    <cellStyle name="Warning Text 7" xfId="2100" xr:uid="{00000000-0005-0000-0000-00002E3B0000}"/>
    <cellStyle name="Warning Text 8" xfId="2101" xr:uid="{00000000-0005-0000-0000-00002F3B0000}"/>
    <cellStyle name="Warning Text 9" xfId="2102" xr:uid="{00000000-0005-0000-0000-0000303B0000}"/>
  </cellStyles>
  <dxfs count="0"/>
  <tableStyles count="0" defaultTableStyle="TableStyleMedium9" defaultPivotStyle="PivotStyleLight16"/>
  <colors>
    <mruColors>
      <color rgb="FFFFFFCC"/>
      <color rgb="FFFFFF99"/>
      <color rgb="FFFF0066"/>
      <color rgb="FF00FF00"/>
      <color rgb="FF0000FF"/>
      <color rgb="FFFF66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6098\AppData\Local\Microsoft\Windows\Temporary%20Internet%20Files\Content.Outlook\DLYUB9T7\LGE%20ECR%20Rollin%20FINAL%20Rates%20Tables%20Updated%202-3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2014\Billing%20Determinants\KU\KU%20Test%20Year%20Forecast%20Period%20Calend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Revenue%20Volume%20Analysis%20Reports/2016/Revenue%20Volume%20Analysis%202016-06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folderredirect$\e026630\Desktop\Rate%20Case%20Files\Copy%20of%20LGE%20Forecast%20Period%20Calendar%20-%20FINAL%20Rates%2011-04-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The%20Prime%20Group,%20LLC\Prime%20-%20Documents\LG&amp;E\LG&amp;E%20KU%202016%20Rate%20Case\Settlement%20Discussions\Consumption%20Analysis\Att_LGE_PSC_1-53_ElecScheduleM_Forecasted%20(4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E008978/Desktop/LGE%20Forecasted%20Test%20Year%20Jul17%20-%20Jun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conciliation"/>
      <sheetName val="RevDeltaRoll-in"/>
      <sheetName val="Conroy Exhibit P1 pg1"/>
      <sheetName val="Conroy Exhibit P1 pgs 16-24"/>
      <sheetName val="Conroy Exhibit P2"/>
      <sheetName val="Conroy Exhibit P5"/>
      <sheetName val="Conroy Exhibit P7"/>
      <sheetName val="ECR Roll-in==&gt;"/>
      <sheetName val="Summary"/>
      <sheetName val="Group1 File"/>
      <sheetName val="Group2"/>
      <sheetName val="ECR Adjustments"/>
      <sheetName val="ECRProFormaRollinRevenue"/>
      <sheetName val="Conroy Exhibit R3"/>
      <sheetName val="Conroy Exhibit R4"/>
      <sheetName val="Conroy Exhibit R5 pgs 1-14"/>
      <sheetName val="Conroy Exhibit R5 pgs 15-24"/>
      <sheetName val="Rate Summary"/>
      <sheetName val="Class Summary"/>
      <sheetName val="Data==&gt;"/>
      <sheetName val="ITODP kva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SBR"/>
      <sheetName val="MiscData"/>
      <sheetName val="Conroy Exhibit P1 Pgs 2-15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B4" t="str">
            <v>Jan 2015</v>
          </cell>
          <cell r="C4" t="str">
            <v>FLSP</v>
          </cell>
          <cell r="D4" t="str">
            <v>LGINE682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AA4">
            <v>0</v>
          </cell>
          <cell r="AB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Z4">
            <v>0</v>
          </cell>
          <cell r="BG4" t="str">
            <v>20140101LGINE682</v>
          </cell>
          <cell r="BH4" t="str">
            <v>20140101FLSP</v>
          </cell>
        </row>
        <row r="5">
          <cell r="B5" t="str">
            <v>Jan 2015</v>
          </cell>
          <cell r="C5" t="str">
            <v>FLST</v>
          </cell>
          <cell r="D5" t="str">
            <v>LGINE683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AA5">
            <v>0</v>
          </cell>
          <cell r="AB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Z5">
            <v>0</v>
          </cell>
          <cell r="BG5" t="str">
            <v>20140101LGINE683</v>
          </cell>
          <cell r="BH5" t="str">
            <v>20140101FLST</v>
          </cell>
        </row>
        <row r="6">
          <cell r="B6" t="str">
            <v>Jan 2015</v>
          </cell>
          <cell r="C6" t="str">
            <v>GSS</v>
          </cell>
          <cell r="D6" t="str">
            <v>LGCME451</v>
          </cell>
          <cell r="E6">
            <v>54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11511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AA6">
            <v>0</v>
          </cell>
          <cell r="AB6">
            <v>1051.4100000000001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9.9999999999909051E-3</v>
          </cell>
          <cell r="AN6">
            <v>0</v>
          </cell>
          <cell r="AO6">
            <v>1051.42</v>
          </cell>
          <cell r="AP6">
            <v>1051.4199999999998</v>
          </cell>
          <cell r="AR6">
            <v>1.69</v>
          </cell>
          <cell r="AS6">
            <v>34.590000000000003</v>
          </cell>
          <cell r="AT6">
            <v>69.39</v>
          </cell>
          <cell r="AU6">
            <v>0</v>
          </cell>
          <cell r="AV6">
            <v>0</v>
          </cell>
          <cell r="AW6">
            <v>1157.0899999999999</v>
          </cell>
          <cell r="AZ6">
            <v>313.67</v>
          </cell>
          <cell r="BG6" t="str">
            <v>20140101LGCME451</v>
          </cell>
          <cell r="BH6" t="str">
            <v>20140101GSS</v>
          </cell>
        </row>
        <row r="7">
          <cell r="B7" t="str">
            <v>Jan 2015</v>
          </cell>
          <cell r="C7" t="str">
            <v>GSS</v>
          </cell>
          <cell r="D7" t="str">
            <v>LGCME550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AA7">
            <v>0</v>
          </cell>
          <cell r="AB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Z7">
            <v>0</v>
          </cell>
          <cell r="BG7" t="str">
            <v>20140101LGCME550</v>
          </cell>
          <cell r="BH7" t="str">
            <v>20140101GSS</v>
          </cell>
        </row>
        <row r="8">
          <cell r="B8" t="str">
            <v>Jan 2015</v>
          </cell>
          <cell r="C8" t="str">
            <v>GSS</v>
          </cell>
          <cell r="D8" t="str">
            <v>LGCME551</v>
          </cell>
          <cell r="E8">
            <v>28020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35075628</v>
          </cell>
          <cell r="K8">
            <v>5951.9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AA8">
            <v>560400</v>
          </cell>
          <cell r="AB8">
            <v>3203807.86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3327.6300000000047</v>
          </cell>
          <cell r="AM8">
            <v>-77.199999999720603</v>
          </cell>
          <cell r="AN8">
            <v>0</v>
          </cell>
          <cell r="AO8">
            <v>3767458.29</v>
          </cell>
          <cell r="AP8">
            <v>3767458.29</v>
          </cell>
          <cell r="AR8">
            <v>5015.6099999999997</v>
          </cell>
          <cell r="AS8">
            <v>104986.67</v>
          </cell>
          <cell r="AT8">
            <v>261850.8</v>
          </cell>
          <cell r="AU8">
            <v>0</v>
          </cell>
          <cell r="AV8">
            <v>0</v>
          </cell>
          <cell r="AW8">
            <v>4139311.37</v>
          </cell>
          <cell r="AZ8">
            <v>955810.86</v>
          </cell>
          <cell r="BG8" t="str">
            <v>20140101LGCME551</v>
          </cell>
          <cell r="BH8" t="str">
            <v>20140101GSS</v>
          </cell>
        </row>
        <row r="9">
          <cell r="B9" t="str">
            <v>Jan 2015</v>
          </cell>
          <cell r="C9" t="str">
            <v>GSS</v>
          </cell>
          <cell r="D9" t="str">
            <v>LGCME551UM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13802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AA9">
            <v>20</v>
          </cell>
          <cell r="AB9">
            <v>1260.67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872.67</v>
          </cell>
          <cell r="AM9">
            <v>0</v>
          </cell>
          <cell r="AN9">
            <v>0</v>
          </cell>
          <cell r="AO9">
            <v>2153.34</v>
          </cell>
          <cell r="AP9">
            <v>2153.34</v>
          </cell>
          <cell r="AR9">
            <v>-13.39</v>
          </cell>
          <cell r="AS9">
            <v>41.82</v>
          </cell>
          <cell r="AT9">
            <v>156.97999999999999</v>
          </cell>
          <cell r="AU9">
            <v>0</v>
          </cell>
          <cell r="AV9">
            <v>0</v>
          </cell>
          <cell r="AW9">
            <v>2338.75</v>
          </cell>
          <cell r="AZ9">
            <v>376.1</v>
          </cell>
          <cell r="BG9" t="str">
            <v>20140101LGCME551UM</v>
          </cell>
          <cell r="BH9" t="str">
            <v>20140101GSS</v>
          </cell>
        </row>
        <row r="10">
          <cell r="B10" t="str">
            <v>Jan 2015</v>
          </cell>
          <cell r="C10" t="str">
            <v>GSS</v>
          </cell>
          <cell r="D10" t="str">
            <v>LGCME552</v>
          </cell>
          <cell r="E10">
            <v>117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305323</v>
          </cell>
          <cell r="K10">
            <v>1.3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AA10">
            <v>0</v>
          </cell>
          <cell r="AB10">
            <v>27888.2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27888.2</v>
          </cell>
          <cell r="AP10">
            <v>27888.2</v>
          </cell>
          <cell r="AR10">
            <v>48.69</v>
          </cell>
          <cell r="AS10">
            <v>914.29</v>
          </cell>
          <cell r="AT10">
            <v>1841.38</v>
          </cell>
          <cell r="AU10">
            <v>0</v>
          </cell>
          <cell r="AV10">
            <v>0</v>
          </cell>
          <cell r="AW10">
            <v>30692.560000000001</v>
          </cell>
          <cell r="AZ10">
            <v>8320.0499999999993</v>
          </cell>
          <cell r="BG10" t="str">
            <v>20140101LGCME552</v>
          </cell>
          <cell r="BH10" t="str">
            <v>20140101GSS</v>
          </cell>
        </row>
        <row r="11">
          <cell r="B11" t="str">
            <v>Jan 2015</v>
          </cell>
          <cell r="C11" t="str">
            <v>GSS</v>
          </cell>
          <cell r="D11" t="str">
            <v>LGCME557</v>
          </cell>
          <cell r="E11">
            <v>11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13479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AA11">
            <v>220</v>
          </cell>
          <cell r="AB11">
            <v>1231.17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-19.349999999999994</v>
          </cell>
          <cell r="AM11">
            <v>0</v>
          </cell>
          <cell r="AN11">
            <v>0</v>
          </cell>
          <cell r="AO11">
            <v>1431.8200000000002</v>
          </cell>
          <cell r="AP11">
            <v>1431.82</v>
          </cell>
          <cell r="AR11">
            <v>2.16</v>
          </cell>
          <cell r="AS11">
            <v>40.44</v>
          </cell>
          <cell r="AT11">
            <v>99.34</v>
          </cell>
          <cell r="AU11">
            <v>0</v>
          </cell>
          <cell r="AV11">
            <v>0</v>
          </cell>
          <cell r="AW11">
            <v>1573.76</v>
          </cell>
          <cell r="AZ11">
            <v>367.3</v>
          </cell>
          <cell r="BG11" t="str">
            <v>20140101LGCME557</v>
          </cell>
          <cell r="BH11" t="str">
            <v>20140101GSS</v>
          </cell>
        </row>
        <row r="12">
          <cell r="B12" t="str">
            <v>Jan 2015</v>
          </cell>
          <cell r="C12" t="str">
            <v>PSS</v>
          </cell>
          <cell r="D12" t="str">
            <v>LGCME561</v>
          </cell>
          <cell r="E12">
            <v>2610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142839125</v>
          </cell>
          <cell r="K12">
            <v>351761.7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AA12">
            <v>234900</v>
          </cell>
          <cell r="AB12">
            <v>5799268.4800000004</v>
          </cell>
          <cell r="AH12">
            <v>0</v>
          </cell>
          <cell r="AI12">
            <v>9435.2999999999993</v>
          </cell>
          <cell r="AJ12">
            <v>0</v>
          </cell>
          <cell r="AK12">
            <v>4937616.72</v>
          </cell>
          <cell r="AL12">
            <v>4547.179999999993</v>
          </cell>
          <cell r="AM12">
            <v>-6.0000000521540642E-2</v>
          </cell>
          <cell r="AN12">
            <v>176678.04999999981</v>
          </cell>
          <cell r="AO12">
            <v>11153010.370000001</v>
          </cell>
          <cell r="AP12">
            <v>11153010.370000001</v>
          </cell>
          <cell r="AR12">
            <v>15657.02</v>
          </cell>
          <cell r="AS12">
            <v>205060.49</v>
          </cell>
          <cell r="AT12">
            <v>669810.43999999994</v>
          </cell>
          <cell r="AU12">
            <v>0</v>
          </cell>
          <cell r="AV12">
            <v>0</v>
          </cell>
          <cell r="AW12">
            <v>12043538.32</v>
          </cell>
          <cell r="AZ12">
            <v>3892366.16</v>
          </cell>
          <cell r="BG12" t="str">
            <v>20140101LGCME561</v>
          </cell>
          <cell r="BH12" t="str">
            <v>20140101PSS</v>
          </cell>
        </row>
        <row r="13">
          <cell r="B13" t="str">
            <v>Jan 2015</v>
          </cell>
          <cell r="C13" t="str">
            <v>PSP</v>
          </cell>
          <cell r="D13" t="str">
            <v>LGCME563</v>
          </cell>
          <cell r="E13">
            <v>55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12680180</v>
          </cell>
          <cell r="K13">
            <v>26539.3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AA13">
            <v>9350</v>
          </cell>
          <cell r="AB13">
            <v>497823.87</v>
          </cell>
          <cell r="AH13">
            <v>0</v>
          </cell>
          <cell r="AI13">
            <v>1347.9</v>
          </cell>
          <cell r="AJ13">
            <v>0</v>
          </cell>
          <cell r="AK13">
            <v>310796.14</v>
          </cell>
          <cell r="AL13">
            <v>0</v>
          </cell>
          <cell r="AM13">
            <v>0</v>
          </cell>
          <cell r="AN13">
            <v>22170.919999999984</v>
          </cell>
          <cell r="AO13">
            <v>840140.92999999993</v>
          </cell>
          <cell r="AP13">
            <v>840140.93</v>
          </cell>
          <cell r="AR13">
            <v>279.45</v>
          </cell>
          <cell r="AS13">
            <v>18130.39</v>
          </cell>
          <cell r="AT13">
            <v>45827.91</v>
          </cell>
          <cell r="AU13">
            <v>0</v>
          </cell>
          <cell r="AV13">
            <v>0</v>
          </cell>
          <cell r="AW13">
            <v>904378.68</v>
          </cell>
          <cell r="AZ13">
            <v>345534.91</v>
          </cell>
          <cell r="BG13" t="str">
            <v>20140101LGCME563</v>
          </cell>
          <cell r="BH13" t="str">
            <v>20140101PSP</v>
          </cell>
        </row>
        <row r="14">
          <cell r="B14" t="str">
            <v>Jan 2015</v>
          </cell>
          <cell r="C14" t="str">
            <v>PSS</v>
          </cell>
          <cell r="D14" t="str">
            <v>LGCME567</v>
          </cell>
          <cell r="E14">
            <v>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98400</v>
          </cell>
          <cell r="K14">
            <v>297.60000000000002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AA14">
            <v>180</v>
          </cell>
          <cell r="AB14">
            <v>3995.04</v>
          </cell>
          <cell r="AH14">
            <v>0</v>
          </cell>
          <cell r="AI14">
            <v>95.27</v>
          </cell>
          <cell r="AJ14">
            <v>0</v>
          </cell>
          <cell r="AK14">
            <v>4264.6500000000005</v>
          </cell>
          <cell r="AL14">
            <v>0</v>
          </cell>
          <cell r="AM14">
            <v>0</v>
          </cell>
          <cell r="AN14">
            <v>0</v>
          </cell>
          <cell r="AO14">
            <v>8439.69</v>
          </cell>
          <cell r="AP14">
            <v>8439.69</v>
          </cell>
          <cell r="AR14">
            <v>-83.51</v>
          </cell>
          <cell r="AS14">
            <v>137.56</v>
          </cell>
          <cell r="AT14">
            <v>513.21</v>
          </cell>
          <cell r="AU14">
            <v>0</v>
          </cell>
          <cell r="AV14">
            <v>0</v>
          </cell>
          <cell r="AW14">
            <v>9006.9500000000007</v>
          </cell>
          <cell r="AZ14">
            <v>2681.4</v>
          </cell>
          <cell r="BG14" t="str">
            <v>20140101LGCME567</v>
          </cell>
          <cell r="BH14" t="str">
            <v>20140101PSS</v>
          </cell>
        </row>
        <row r="15">
          <cell r="B15" t="str">
            <v>Jan 2015</v>
          </cell>
          <cell r="C15" t="str">
            <v>TODS</v>
          </cell>
          <cell r="D15" t="str">
            <v>LGCME591</v>
          </cell>
          <cell r="E15">
            <v>241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60065721</v>
          </cell>
          <cell r="K15">
            <v>0</v>
          </cell>
          <cell r="L15">
            <v>0</v>
          </cell>
          <cell r="M15">
            <v>121193</v>
          </cell>
          <cell r="N15">
            <v>120250.4</v>
          </cell>
          <cell r="O15">
            <v>117123.7</v>
          </cell>
          <cell r="P15">
            <v>0</v>
          </cell>
          <cell r="Q15">
            <v>0</v>
          </cell>
          <cell r="R15">
            <v>0</v>
          </cell>
          <cell r="AA15">
            <v>48200</v>
          </cell>
          <cell r="AB15">
            <v>2396622.27</v>
          </cell>
          <cell r="AH15">
            <v>1755</v>
          </cell>
          <cell r="AI15">
            <v>13188.75</v>
          </cell>
          <cell r="AJ15">
            <v>0</v>
          </cell>
          <cell r="AK15">
            <v>1757670.86</v>
          </cell>
          <cell r="AL15">
            <v>2037.3799999999974</v>
          </cell>
          <cell r="AM15">
            <v>4.0000000037252903E-2</v>
          </cell>
          <cell r="AN15">
            <v>107076.10999999987</v>
          </cell>
          <cell r="AO15">
            <v>4311606.66</v>
          </cell>
          <cell r="AP15">
            <v>4311606.66</v>
          </cell>
          <cell r="AR15">
            <v>8260.2099999999991</v>
          </cell>
          <cell r="AS15">
            <v>45139.56</v>
          </cell>
          <cell r="AT15">
            <v>242711.31</v>
          </cell>
          <cell r="AU15">
            <v>0</v>
          </cell>
          <cell r="AV15">
            <v>0</v>
          </cell>
          <cell r="AW15">
            <v>4607717.74</v>
          </cell>
          <cell r="AZ15">
            <v>1636790.9</v>
          </cell>
          <cell r="BG15" t="str">
            <v>20140101LGCME591</v>
          </cell>
          <cell r="BH15" t="str">
            <v>20140101TODS</v>
          </cell>
        </row>
        <row r="16">
          <cell r="B16" t="str">
            <v>Jan 2015</v>
          </cell>
          <cell r="C16" t="str">
            <v>TODP</v>
          </cell>
          <cell r="D16" t="str">
            <v>LGCME593</v>
          </cell>
          <cell r="E16">
            <v>36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30705300</v>
          </cell>
          <cell r="K16">
            <v>0</v>
          </cell>
          <cell r="L16">
            <v>0</v>
          </cell>
          <cell r="M16">
            <v>61105.9</v>
          </cell>
          <cell r="N16">
            <v>60054</v>
          </cell>
          <cell r="O16">
            <v>56955.8</v>
          </cell>
          <cell r="P16">
            <v>0</v>
          </cell>
          <cell r="Q16">
            <v>0</v>
          </cell>
          <cell r="R16">
            <v>0</v>
          </cell>
          <cell r="AA16">
            <v>10800</v>
          </cell>
          <cell r="AB16">
            <v>1169871.93</v>
          </cell>
          <cell r="AH16">
            <v>0</v>
          </cell>
          <cell r="AI16">
            <v>0</v>
          </cell>
          <cell r="AJ16">
            <v>0</v>
          </cell>
          <cell r="AK16">
            <v>823276.81</v>
          </cell>
          <cell r="AL16">
            <v>300</v>
          </cell>
          <cell r="AM16">
            <v>0</v>
          </cell>
          <cell r="AN16">
            <v>66145.359999999986</v>
          </cell>
          <cell r="AO16">
            <v>2070394.1</v>
          </cell>
          <cell r="AP16">
            <v>2070394.1</v>
          </cell>
          <cell r="AR16">
            <v>-6580.61</v>
          </cell>
          <cell r="AS16">
            <v>23118.05</v>
          </cell>
          <cell r="AT16">
            <v>111681.62</v>
          </cell>
          <cell r="AU16">
            <v>0</v>
          </cell>
          <cell r="AV16">
            <v>0</v>
          </cell>
          <cell r="AW16">
            <v>2198613.16</v>
          </cell>
          <cell r="AZ16">
            <v>836719.43</v>
          </cell>
          <cell r="BG16" t="str">
            <v>20140101LGCME593</v>
          </cell>
          <cell r="BH16" t="str">
            <v>20140101TODP</v>
          </cell>
        </row>
        <row r="17">
          <cell r="B17" t="str">
            <v>Jan 2015</v>
          </cell>
          <cell r="C17" t="str">
            <v>GS3</v>
          </cell>
          <cell r="D17" t="str">
            <v>LGCME650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AA17">
            <v>0</v>
          </cell>
          <cell r="AB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Z17">
            <v>0</v>
          </cell>
          <cell r="BG17" t="str">
            <v>20140101LGCME650</v>
          </cell>
          <cell r="BH17" t="str">
            <v>20140101GS3</v>
          </cell>
        </row>
        <row r="18">
          <cell r="B18" t="str">
            <v>Jan 2015</v>
          </cell>
          <cell r="C18" t="str">
            <v>GS3</v>
          </cell>
          <cell r="D18" t="str">
            <v>LGCME651</v>
          </cell>
          <cell r="E18">
            <v>15790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76230805</v>
          </cell>
          <cell r="K18">
            <v>278864.59999999998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AA18">
            <v>552650</v>
          </cell>
          <cell r="AB18">
            <v>6962921.7300000004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11428.270000000019</v>
          </cell>
          <cell r="AM18">
            <v>-0.11000000033527613</v>
          </cell>
          <cell r="AN18">
            <v>0</v>
          </cell>
          <cell r="AO18">
            <v>7526999.8899999997</v>
          </cell>
          <cell r="AP18">
            <v>7526999.8899999997</v>
          </cell>
          <cell r="AR18">
            <v>9311.36</v>
          </cell>
          <cell r="AS18">
            <v>225473.28</v>
          </cell>
          <cell r="AT18">
            <v>509621.24</v>
          </cell>
          <cell r="AU18">
            <v>0</v>
          </cell>
          <cell r="AV18">
            <v>0</v>
          </cell>
          <cell r="AW18">
            <v>8271405.7699999996</v>
          </cell>
          <cell r="AZ18">
            <v>2077289.44</v>
          </cell>
          <cell r="BG18" t="str">
            <v>20140101LGCME651</v>
          </cell>
          <cell r="BH18" t="str">
            <v>20140101GS3</v>
          </cell>
        </row>
        <row r="19">
          <cell r="B19" t="str">
            <v>Jan 2015</v>
          </cell>
          <cell r="C19" t="str">
            <v>GS3</v>
          </cell>
          <cell r="D19" t="str">
            <v>LGCME652</v>
          </cell>
          <cell r="E19">
            <v>688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3742312</v>
          </cell>
          <cell r="K19">
            <v>16928.900000000001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AA19">
            <v>0</v>
          </cell>
          <cell r="AB19">
            <v>341822.78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8.9999999909196049E-2</v>
          </cell>
          <cell r="AN19">
            <v>0</v>
          </cell>
          <cell r="AO19">
            <v>341822.86999999994</v>
          </cell>
          <cell r="AP19">
            <v>341822.87</v>
          </cell>
          <cell r="AR19">
            <v>391.81</v>
          </cell>
          <cell r="AS19">
            <v>11190.98</v>
          </cell>
          <cell r="AT19">
            <v>22524.74</v>
          </cell>
          <cell r="AU19">
            <v>0</v>
          </cell>
          <cell r="AV19">
            <v>0</v>
          </cell>
          <cell r="AW19">
            <v>375930.4</v>
          </cell>
          <cell r="AZ19">
            <v>101978</v>
          </cell>
          <cell r="BG19" t="str">
            <v>20140101LGCME652</v>
          </cell>
          <cell r="BH19" t="str">
            <v>20140101GS3</v>
          </cell>
        </row>
        <row r="20">
          <cell r="B20" t="str">
            <v>Jan 2015</v>
          </cell>
          <cell r="C20" t="str">
            <v>GS3</v>
          </cell>
          <cell r="D20" t="str">
            <v>LGCME657</v>
          </cell>
          <cell r="E20">
            <v>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167554</v>
          </cell>
          <cell r="K20">
            <v>459.2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AA20">
            <v>315</v>
          </cell>
          <cell r="AB20">
            <v>15304.38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1.0000000000218279E-2</v>
          </cell>
          <cell r="AN20">
            <v>0</v>
          </cell>
          <cell r="AO20">
            <v>15619.39</v>
          </cell>
          <cell r="AP20">
            <v>15619.39</v>
          </cell>
          <cell r="AR20">
            <v>26.8</v>
          </cell>
          <cell r="AS20">
            <v>502.51</v>
          </cell>
          <cell r="AT20">
            <v>1038.9000000000001</v>
          </cell>
          <cell r="AU20">
            <v>0</v>
          </cell>
          <cell r="AV20">
            <v>0</v>
          </cell>
          <cell r="AW20">
            <v>17187.599999999999</v>
          </cell>
          <cell r="AZ20">
            <v>4565.8500000000004</v>
          </cell>
          <cell r="BG20" t="str">
            <v>20140101LGCME657</v>
          </cell>
          <cell r="BH20" t="str">
            <v>20140101GS3</v>
          </cell>
        </row>
        <row r="21">
          <cell r="B21" t="str">
            <v>Jan 2015</v>
          </cell>
          <cell r="C21" t="str">
            <v>LWC</v>
          </cell>
          <cell r="D21" t="str">
            <v>LGCME671</v>
          </cell>
          <cell r="E21">
            <v>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5444400</v>
          </cell>
          <cell r="K21">
            <v>9470.4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AA21">
            <v>0</v>
          </cell>
          <cell r="AB21">
            <v>201551.69</v>
          </cell>
          <cell r="AH21">
            <v>0</v>
          </cell>
          <cell r="AI21">
            <v>0</v>
          </cell>
          <cell r="AJ21">
            <v>0</v>
          </cell>
          <cell r="AK21">
            <v>98018.64</v>
          </cell>
          <cell r="AL21">
            <v>0</v>
          </cell>
          <cell r="AM21">
            <v>-1.0000000009313226E-2</v>
          </cell>
          <cell r="AN21">
            <v>0</v>
          </cell>
          <cell r="AO21">
            <v>299570.32</v>
          </cell>
          <cell r="AP21">
            <v>299570.32</v>
          </cell>
          <cell r="AR21">
            <v>871.1</v>
          </cell>
          <cell r="AS21">
            <v>0</v>
          </cell>
          <cell r="AT21">
            <v>13593.82</v>
          </cell>
          <cell r="AU21">
            <v>0</v>
          </cell>
          <cell r="AV21">
            <v>0</v>
          </cell>
          <cell r="AW21">
            <v>314035.24</v>
          </cell>
          <cell r="AZ21">
            <v>148359.9</v>
          </cell>
          <cell r="BG21" t="str">
            <v>20140101LGCME671</v>
          </cell>
          <cell r="BH21" t="str">
            <v>20140101LWC</v>
          </cell>
        </row>
        <row r="22">
          <cell r="B22" t="str">
            <v>Jan 2015</v>
          </cell>
          <cell r="C22" t="str">
            <v>CSR</v>
          </cell>
          <cell r="D22" t="str">
            <v>LGCSR761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AA22">
            <v>0</v>
          </cell>
          <cell r="AB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Z22">
            <v>0</v>
          </cell>
          <cell r="BG22" t="str">
            <v>20140101LGCSR761</v>
          </cell>
          <cell r="BH22" t="str">
            <v>20140101CSR</v>
          </cell>
        </row>
        <row r="23">
          <cell r="B23" t="str">
            <v>Jan 2015</v>
          </cell>
          <cell r="C23" t="str">
            <v>CSR</v>
          </cell>
          <cell r="D23" t="str">
            <v>LGCSR780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AA23">
            <v>0</v>
          </cell>
          <cell r="AB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Z23">
            <v>0</v>
          </cell>
          <cell r="BG23" t="str">
            <v>20140101LGCSR780</v>
          </cell>
          <cell r="BH23" t="str">
            <v>20140101CSR</v>
          </cell>
        </row>
        <row r="24">
          <cell r="B24" t="str">
            <v>Jan 2015</v>
          </cell>
          <cell r="C24" t="str">
            <v>FK</v>
          </cell>
          <cell r="D24" t="str">
            <v>LGINE599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16012000</v>
          </cell>
          <cell r="K24">
            <v>27900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AA24">
            <v>0</v>
          </cell>
          <cell r="AB24">
            <v>598848.80000000005</v>
          </cell>
          <cell r="AH24">
            <v>0</v>
          </cell>
          <cell r="AI24">
            <v>-25551.94</v>
          </cell>
          <cell r="AJ24">
            <v>0</v>
          </cell>
          <cell r="AK24">
            <v>329336.06</v>
          </cell>
          <cell r="AL24">
            <v>0</v>
          </cell>
          <cell r="AM24">
            <v>0</v>
          </cell>
          <cell r="AN24">
            <v>0</v>
          </cell>
          <cell r="AO24">
            <v>928184.8600000001</v>
          </cell>
          <cell r="AP24">
            <v>928184.8600000001</v>
          </cell>
          <cell r="AR24">
            <v>-15531.64</v>
          </cell>
          <cell r="AS24">
            <v>0</v>
          </cell>
          <cell r="AT24">
            <v>42447.33</v>
          </cell>
          <cell r="AU24">
            <v>0</v>
          </cell>
          <cell r="AV24">
            <v>0</v>
          </cell>
          <cell r="AW24">
            <v>955100.55</v>
          </cell>
          <cell r="AZ24">
            <v>436327</v>
          </cell>
          <cell r="BG24" t="str">
            <v>20140101LGINE599</v>
          </cell>
          <cell r="BH24" t="str">
            <v>20140101FK</v>
          </cell>
        </row>
        <row r="25">
          <cell r="B25" t="str">
            <v>Jan 2015</v>
          </cell>
          <cell r="C25" t="str">
            <v>RTS</v>
          </cell>
          <cell r="D25" t="str">
            <v>LGINE643</v>
          </cell>
          <cell r="E25">
            <v>12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70579615</v>
          </cell>
          <cell r="K25">
            <v>0</v>
          </cell>
          <cell r="L25">
            <v>0</v>
          </cell>
          <cell r="M25">
            <v>140866.5</v>
          </cell>
          <cell r="N25">
            <v>136543.20000000001</v>
          </cell>
          <cell r="O25">
            <v>135899.9</v>
          </cell>
          <cell r="P25">
            <v>0</v>
          </cell>
          <cell r="Q25">
            <v>0</v>
          </cell>
          <cell r="R25">
            <v>0</v>
          </cell>
          <cell r="AA25">
            <v>9000</v>
          </cell>
          <cell r="AB25">
            <v>2547924.1</v>
          </cell>
          <cell r="AH25">
            <v>0</v>
          </cell>
          <cell r="AI25">
            <v>0</v>
          </cell>
          <cell r="AJ25">
            <v>0</v>
          </cell>
          <cell r="AK25">
            <v>1415357.03</v>
          </cell>
          <cell r="AL25">
            <v>0</v>
          </cell>
          <cell r="AM25">
            <v>0</v>
          </cell>
          <cell r="AN25">
            <v>2046.6300000001211</v>
          </cell>
          <cell r="AO25">
            <v>3974327.76</v>
          </cell>
          <cell r="AP25">
            <v>3974327.7600000002</v>
          </cell>
          <cell r="AR25">
            <v>-51678.34</v>
          </cell>
          <cell r="AS25">
            <v>0</v>
          </cell>
          <cell r="AT25">
            <v>178752.72</v>
          </cell>
          <cell r="AU25">
            <v>0</v>
          </cell>
          <cell r="AV25">
            <v>0</v>
          </cell>
          <cell r="AW25">
            <v>4101402.14</v>
          </cell>
          <cell r="AZ25">
            <v>1923294.51</v>
          </cell>
          <cell r="BG25" t="str">
            <v>20140101LGINE643</v>
          </cell>
          <cell r="BH25" t="str">
            <v>20140101RTS</v>
          </cell>
        </row>
        <row r="26">
          <cell r="B26" t="str">
            <v>Jan 2015</v>
          </cell>
          <cell r="C26" t="str">
            <v>PSS</v>
          </cell>
          <cell r="D26" t="str">
            <v>LGINE661</v>
          </cell>
          <cell r="E26">
            <v>240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22409462</v>
          </cell>
          <cell r="K26">
            <v>59985.2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AA26">
            <v>21600</v>
          </cell>
          <cell r="AB26">
            <v>909824.16</v>
          </cell>
          <cell r="AH26">
            <v>0</v>
          </cell>
          <cell r="AI26">
            <v>51614.26</v>
          </cell>
          <cell r="AJ26">
            <v>0</v>
          </cell>
          <cell r="AK26">
            <v>892006.91</v>
          </cell>
          <cell r="AL26">
            <v>630</v>
          </cell>
          <cell r="AM26">
            <v>-1.0000000009313226E-2</v>
          </cell>
          <cell r="AN26">
            <v>11616.459999999963</v>
          </cell>
          <cell r="AO26">
            <v>1835677.52</v>
          </cell>
          <cell r="AP26">
            <v>1835677.52</v>
          </cell>
          <cell r="AR26">
            <v>2856.28</v>
          </cell>
          <cell r="AS26">
            <v>0</v>
          </cell>
          <cell r="AT26">
            <v>109996.88</v>
          </cell>
          <cell r="AU26">
            <v>0</v>
          </cell>
          <cell r="AV26">
            <v>0</v>
          </cell>
          <cell r="AW26">
            <v>1948530.68</v>
          </cell>
          <cell r="AZ26">
            <v>610657.84</v>
          </cell>
          <cell r="BG26" t="str">
            <v>20140101LGINE661</v>
          </cell>
          <cell r="BH26" t="str">
            <v>20140101PSS</v>
          </cell>
        </row>
        <row r="27">
          <cell r="B27" t="str">
            <v>Jan 2015</v>
          </cell>
          <cell r="C27" t="str">
            <v>PSP</v>
          </cell>
          <cell r="D27" t="str">
            <v>LGINE663</v>
          </cell>
          <cell r="E27">
            <v>23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1361520</v>
          </cell>
          <cell r="K27">
            <v>4672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AA27">
            <v>3910</v>
          </cell>
          <cell r="AB27">
            <v>53453.279999999999</v>
          </cell>
          <cell r="AH27">
            <v>0</v>
          </cell>
          <cell r="AI27">
            <v>10528.96</v>
          </cell>
          <cell r="AJ27">
            <v>0</v>
          </cell>
          <cell r="AK27">
            <v>65004.479999999996</v>
          </cell>
          <cell r="AL27">
            <v>170</v>
          </cell>
          <cell r="AM27">
            <v>0</v>
          </cell>
          <cell r="AN27">
            <v>113.09000000000378</v>
          </cell>
          <cell r="AO27">
            <v>122650.84999999998</v>
          </cell>
          <cell r="AP27">
            <v>122650.85</v>
          </cell>
          <cell r="AR27">
            <v>95.8</v>
          </cell>
          <cell r="AS27">
            <v>0</v>
          </cell>
          <cell r="AT27">
            <v>7662.32</v>
          </cell>
          <cell r="AU27">
            <v>0</v>
          </cell>
          <cell r="AV27">
            <v>0</v>
          </cell>
          <cell r="AW27">
            <v>130408.97</v>
          </cell>
          <cell r="AZ27">
            <v>37101.42</v>
          </cell>
          <cell r="BG27" t="str">
            <v>20140101LGINE663</v>
          </cell>
          <cell r="BH27" t="str">
            <v>20140101PSP</v>
          </cell>
        </row>
        <row r="28">
          <cell r="B28" t="str">
            <v>Jan 2015</v>
          </cell>
          <cell r="C28" t="str">
            <v>TODS</v>
          </cell>
          <cell r="D28" t="str">
            <v>LGINE691</v>
          </cell>
          <cell r="E28">
            <v>84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20176820</v>
          </cell>
          <cell r="K28">
            <v>0</v>
          </cell>
          <cell r="L28">
            <v>0</v>
          </cell>
          <cell r="M28">
            <v>48286.9</v>
          </cell>
          <cell r="N28">
            <v>47283.9</v>
          </cell>
          <cell r="O28">
            <v>46208.7</v>
          </cell>
          <cell r="P28">
            <v>0</v>
          </cell>
          <cell r="Q28">
            <v>0</v>
          </cell>
          <cell r="R28">
            <v>0</v>
          </cell>
          <cell r="AA28">
            <v>16800</v>
          </cell>
          <cell r="AB28">
            <v>805055.12</v>
          </cell>
          <cell r="AH28">
            <v>0</v>
          </cell>
          <cell r="AI28">
            <v>46570.5</v>
          </cell>
          <cell r="AJ28">
            <v>0</v>
          </cell>
          <cell r="AK28">
            <v>735303.64999999991</v>
          </cell>
          <cell r="AL28">
            <v>600</v>
          </cell>
          <cell r="AM28">
            <v>-1.0000000009313226E-2</v>
          </cell>
          <cell r="AN28">
            <v>18662.380000000121</v>
          </cell>
          <cell r="AO28">
            <v>1576421.14</v>
          </cell>
          <cell r="AP28">
            <v>1576421.14</v>
          </cell>
          <cell r="AR28">
            <v>2919.46</v>
          </cell>
          <cell r="AS28">
            <v>0</v>
          </cell>
          <cell r="AT28">
            <v>92240.79</v>
          </cell>
          <cell r="AU28">
            <v>0</v>
          </cell>
          <cell r="AV28">
            <v>0</v>
          </cell>
          <cell r="AW28">
            <v>1671581.39</v>
          </cell>
          <cell r="AZ28">
            <v>549818.35</v>
          </cell>
          <cell r="BG28" t="str">
            <v>20140101LGINE691</v>
          </cell>
          <cell r="BH28" t="str">
            <v>20140101TODS</v>
          </cell>
        </row>
        <row r="29">
          <cell r="B29" t="str">
            <v>Jan 2015</v>
          </cell>
          <cell r="C29" t="str">
            <v>TODP</v>
          </cell>
          <cell r="D29" t="str">
            <v>LGINE693</v>
          </cell>
          <cell r="E29">
            <v>66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132787200</v>
          </cell>
          <cell r="K29">
            <v>0</v>
          </cell>
          <cell r="L29">
            <v>0</v>
          </cell>
          <cell r="M29">
            <v>302156.2</v>
          </cell>
          <cell r="N29">
            <v>295813.90000000002</v>
          </cell>
          <cell r="O29">
            <v>290532.8</v>
          </cell>
          <cell r="P29">
            <v>0</v>
          </cell>
          <cell r="Q29">
            <v>0</v>
          </cell>
          <cell r="R29">
            <v>0</v>
          </cell>
          <cell r="AA29">
            <v>19800</v>
          </cell>
          <cell r="AB29">
            <v>4698011.1399999997</v>
          </cell>
          <cell r="AH29">
            <v>1577</v>
          </cell>
          <cell r="AI29">
            <v>0</v>
          </cell>
          <cell r="AJ29">
            <v>0</v>
          </cell>
          <cell r="AK29">
            <v>3564705.55</v>
          </cell>
          <cell r="AL29">
            <v>600</v>
          </cell>
          <cell r="AM29">
            <v>1.0000000707805157E-2</v>
          </cell>
          <cell r="AN29">
            <v>70516.620000000577</v>
          </cell>
          <cell r="AO29">
            <v>8353633.3200000003</v>
          </cell>
          <cell r="AP29">
            <v>8353633.3200000003</v>
          </cell>
          <cell r="AR29">
            <v>-14570.04</v>
          </cell>
          <cell r="AS29">
            <v>0</v>
          </cell>
          <cell r="AT29">
            <v>421927.69</v>
          </cell>
          <cell r="AU29">
            <v>0</v>
          </cell>
          <cell r="AV29">
            <v>0</v>
          </cell>
          <cell r="AW29">
            <v>8760990.9700000007</v>
          </cell>
          <cell r="AZ29">
            <v>3618451.2</v>
          </cell>
          <cell r="BG29" t="str">
            <v>20140101LGINE693</v>
          </cell>
          <cell r="BH29" t="str">
            <v>20140101TODP</v>
          </cell>
        </row>
        <row r="30">
          <cell r="B30" t="str">
            <v>Jan 2015</v>
          </cell>
          <cell r="C30" t="str">
            <v>TODP</v>
          </cell>
          <cell r="D30" t="str">
            <v>LGINE694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AA30">
            <v>0</v>
          </cell>
          <cell r="AB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Z30">
            <v>0</v>
          </cell>
          <cell r="BG30" t="str">
            <v>20140101LGINE694</v>
          </cell>
          <cell r="BH30" t="str">
            <v>20140101TODP</v>
          </cell>
        </row>
        <row r="31">
          <cell r="B31" t="str">
            <v>Jan 2015</v>
          </cell>
          <cell r="C31" t="str">
            <v>LE</v>
          </cell>
          <cell r="D31" t="str">
            <v>LGMLE570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196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AA31">
            <v>0</v>
          </cell>
          <cell r="AB31">
            <v>12.66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12.66</v>
          </cell>
          <cell r="AP31">
            <v>12.66</v>
          </cell>
          <cell r="AR31">
            <v>0.03</v>
          </cell>
          <cell r="AS31">
            <v>0</v>
          </cell>
          <cell r="AT31">
            <v>0.72</v>
          </cell>
          <cell r="AU31">
            <v>0</v>
          </cell>
          <cell r="AV31">
            <v>0</v>
          </cell>
          <cell r="AW31">
            <v>13.41</v>
          </cell>
          <cell r="AZ31">
            <v>5.34</v>
          </cell>
          <cell r="BG31" t="str">
            <v>20140101LGMLE570</v>
          </cell>
          <cell r="BH31" t="str">
            <v>20140101LE</v>
          </cell>
        </row>
        <row r="32">
          <cell r="B32" t="str">
            <v>Jan 2015</v>
          </cell>
          <cell r="C32" t="str">
            <v>LE</v>
          </cell>
          <cell r="D32" t="str">
            <v>LGMLE571</v>
          </cell>
          <cell r="E32">
            <v>153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245345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AA32">
            <v>0</v>
          </cell>
          <cell r="AB32">
            <v>15851.74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1.0000000000218279E-2</v>
          </cell>
          <cell r="AN32">
            <v>0</v>
          </cell>
          <cell r="AO32">
            <v>15851.75</v>
          </cell>
          <cell r="AP32">
            <v>15851.75</v>
          </cell>
          <cell r="AR32">
            <v>21.92</v>
          </cell>
          <cell r="AS32">
            <v>0</v>
          </cell>
          <cell r="AT32">
            <v>904.01</v>
          </cell>
          <cell r="AU32">
            <v>0</v>
          </cell>
          <cell r="AV32">
            <v>0</v>
          </cell>
          <cell r="AW32">
            <v>16777.68</v>
          </cell>
          <cell r="AZ32">
            <v>6685.65</v>
          </cell>
          <cell r="BG32" t="str">
            <v>20140101LGMLE571</v>
          </cell>
          <cell r="BH32" t="str">
            <v>20140101LE</v>
          </cell>
        </row>
        <row r="33">
          <cell r="B33" t="str">
            <v>Jan 2015</v>
          </cell>
          <cell r="C33" t="str">
            <v>LE</v>
          </cell>
          <cell r="D33" t="str">
            <v>LGMLE572</v>
          </cell>
          <cell r="E33">
            <v>13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106199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AA33">
            <v>0</v>
          </cell>
          <cell r="AB33">
            <v>6861.52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6861.52</v>
          </cell>
          <cell r="AP33">
            <v>6861.52</v>
          </cell>
          <cell r="AR33">
            <v>15.38</v>
          </cell>
          <cell r="AS33">
            <v>0</v>
          </cell>
          <cell r="AT33">
            <v>392.44</v>
          </cell>
          <cell r="AU33">
            <v>0</v>
          </cell>
          <cell r="AV33">
            <v>0</v>
          </cell>
          <cell r="AW33">
            <v>7269.34</v>
          </cell>
          <cell r="AZ33">
            <v>2893.92</v>
          </cell>
          <cell r="BG33" t="str">
            <v>20140101LGMLE572</v>
          </cell>
          <cell r="BH33" t="str">
            <v>20140101LE</v>
          </cell>
        </row>
        <row r="34">
          <cell r="B34" t="str">
            <v>Jan 2015</v>
          </cell>
          <cell r="C34" t="str">
            <v>TE</v>
          </cell>
          <cell r="D34" t="str">
            <v>LGMLE573</v>
          </cell>
          <cell r="E34">
            <v>897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203003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AA34">
            <v>2915.25</v>
          </cell>
          <cell r="AB34">
            <v>15545.97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-2.9999999998835847E-2</v>
          </cell>
          <cell r="AN34">
            <v>0</v>
          </cell>
          <cell r="AO34">
            <v>18461.190000000002</v>
          </cell>
          <cell r="AP34">
            <v>18461.189999999999</v>
          </cell>
          <cell r="AR34">
            <v>13.03</v>
          </cell>
          <cell r="AS34">
            <v>0</v>
          </cell>
          <cell r="AT34">
            <v>1051.22</v>
          </cell>
          <cell r="AU34">
            <v>0</v>
          </cell>
          <cell r="AV34">
            <v>0</v>
          </cell>
          <cell r="AW34">
            <v>19525.439999999999</v>
          </cell>
          <cell r="AZ34">
            <v>5531.83</v>
          </cell>
          <cell r="BG34" t="str">
            <v>20140101LGMLE573</v>
          </cell>
          <cell r="BH34" t="str">
            <v>20140101TE</v>
          </cell>
        </row>
        <row r="35">
          <cell r="B35" t="str">
            <v>Jan 2015</v>
          </cell>
          <cell r="C35" t="str">
            <v>TE</v>
          </cell>
          <cell r="D35" t="str">
            <v>LGMLE574</v>
          </cell>
          <cell r="E35">
            <v>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68742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AA35">
            <v>26</v>
          </cell>
          <cell r="AB35">
            <v>5264.26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409.5</v>
          </cell>
          <cell r="AM35">
            <v>0</v>
          </cell>
          <cell r="AN35">
            <v>0</v>
          </cell>
          <cell r="AO35">
            <v>5699.76</v>
          </cell>
          <cell r="AP35">
            <v>5699.76</v>
          </cell>
          <cell r="AR35">
            <v>11.01</v>
          </cell>
          <cell r="AS35">
            <v>0</v>
          </cell>
          <cell r="AT35">
            <v>326.10000000000002</v>
          </cell>
          <cell r="AU35">
            <v>0</v>
          </cell>
          <cell r="AV35">
            <v>0</v>
          </cell>
          <cell r="AW35">
            <v>6036.87</v>
          </cell>
          <cell r="AZ35">
            <v>1873.22</v>
          </cell>
          <cell r="BG35" t="str">
            <v>20140101LGMLE574</v>
          </cell>
          <cell r="BH35" t="str">
            <v>20140101TE</v>
          </cell>
        </row>
        <row r="36">
          <cell r="B36" t="str">
            <v>Jan 2015</v>
          </cell>
          <cell r="C36" t="str">
            <v>RS</v>
          </cell>
          <cell r="D36" t="str">
            <v>LGRSE411</v>
          </cell>
          <cell r="E36">
            <v>3381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934655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AA36">
            <v>0</v>
          </cell>
          <cell r="AB36">
            <v>75482.740000000005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-1.9700000000157161</v>
          </cell>
          <cell r="AN36">
            <v>0</v>
          </cell>
          <cell r="AO36">
            <v>75480.76999999999</v>
          </cell>
          <cell r="AP36">
            <v>75480.77</v>
          </cell>
          <cell r="AR36">
            <v>147.76</v>
          </cell>
          <cell r="AS36">
            <v>5225.25</v>
          </cell>
          <cell r="AT36">
            <v>4625.6000000000004</v>
          </cell>
          <cell r="AU36">
            <v>0</v>
          </cell>
          <cell r="AV36">
            <v>0</v>
          </cell>
          <cell r="AW36">
            <v>85479.38</v>
          </cell>
          <cell r="AZ36">
            <v>25469.35</v>
          </cell>
          <cell r="BG36" t="str">
            <v>20140101LGRSE411</v>
          </cell>
          <cell r="BH36" t="str">
            <v>20140101RS</v>
          </cell>
        </row>
        <row r="37">
          <cell r="B37" t="str">
            <v>Jan 2015</v>
          </cell>
          <cell r="C37" t="str">
            <v>RS</v>
          </cell>
          <cell r="D37" t="str">
            <v>LGRSE511</v>
          </cell>
          <cell r="E37">
            <v>354329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381658177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AA37">
            <v>3809036.75</v>
          </cell>
          <cell r="AB37">
            <v>30822714.370000001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-8018.5800000000745</v>
          </cell>
          <cell r="AM37">
            <v>-5.2600000016391277</v>
          </cell>
          <cell r="AN37">
            <v>0</v>
          </cell>
          <cell r="AO37">
            <v>34623727.280000001</v>
          </cell>
          <cell r="AP37">
            <v>34623727.280000001</v>
          </cell>
          <cell r="AR37">
            <v>60804.28</v>
          </cell>
          <cell r="AS37">
            <v>2133576.15</v>
          </cell>
          <cell r="AT37">
            <v>2101863.27</v>
          </cell>
          <cell r="AU37">
            <v>0</v>
          </cell>
          <cell r="AV37">
            <v>0</v>
          </cell>
          <cell r="AW37">
            <v>38919970.979999997</v>
          </cell>
          <cell r="AZ37">
            <v>10400185.32</v>
          </cell>
          <cell r="BG37" t="str">
            <v>20140101LGRSE511</v>
          </cell>
          <cell r="BH37" t="str">
            <v>20140101RS</v>
          </cell>
        </row>
        <row r="38">
          <cell r="B38" t="str">
            <v>Jan 2015</v>
          </cell>
          <cell r="C38" t="str">
            <v>RS</v>
          </cell>
          <cell r="D38" t="str">
            <v>LGRSE519</v>
          </cell>
          <cell r="E38">
            <v>145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198518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AA38">
            <v>1558.75</v>
          </cell>
          <cell r="AB38">
            <v>16032.31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-33.079999999999927</v>
          </cell>
          <cell r="AM38">
            <v>-1.9999999998617568E-2</v>
          </cell>
          <cell r="AN38">
            <v>0</v>
          </cell>
          <cell r="AO38">
            <v>17557.96</v>
          </cell>
          <cell r="AP38">
            <v>17557.96</v>
          </cell>
          <cell r="AR38">
            <v>27.91</v>
          </cell>
          <cell r="AS38">
            <v>1111.3900000000001</v>
          </cell>
          <cell r="AT38">
            <v>1066.8599999999999</v>
          </cell>
          <cell r="AU38">
            <v>0</v>
          </cell>
          <cell r="AV38">
            <v>0</v>
          </cell>
          <cell r="AW38">
            <v>19764.12</v>
          </cell>
          <cell r="AZ38">
            <v>5409.62</v>
          </cell>
          <cell r="BG38" t="str">
            <v>20140101LGRSE519</v>
          </cell>
          <cell r="BH38" t="str">
            <v>20140101RS</v>
          </cell>
        </row>
        <row r="39">
          <cell r="B39" t="str">
            <v>Jan 2015</v>
          </cell>
          <cell r="C39" t="str">
            <v>RTODE</v>
          </cell>
          <cell r="D39" t="str">
            <v>LGRSE521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AA39">
            <v>0</v>
          </cell>
          <cell r="AB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Z39">
            <v>0</v>
          </cell>
          <cell r="BG39" t="str">
            <v>20140101LGRSE521</v>
          </cell>
          <cell r="BH39" t="str">
            <v>20140101RTODE</v>
          </cell>
        </row>
        <row r="40">
          <cell r="B40" t="str">
            <v>Jan 2015</v>
          </cell>
          <cell r="C40" t="str">
            <v>RTODE</v>
          </cell>
          <cell r="D40" t="str">
            <v>LGRSE523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AA40">
            <v>0</v>
          </cell>
          <cell r="AB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Z40">
            <v>0</v>
          </cell>
          <cell r="BG40" t="str">
            <v>20140101LGRSE523</v>
          </cell>
          <cell r="BH40" t="str">
            <v>20140101RTODE</v>
          </cell>
        </row>
        <row r="41">
          <cell r="B41" t="str">
            <v>Jan 2015</v>
          </cell>
          <cell r="C41" t="str">
            <v>RTODD</v>
          </cell>
          <cell r="D41" t="str">
            <v>LGRSE527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AA41">
            <v>0</v>
          </cell>
          <cell r="AB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Z41">
            <v>0</v>
          </cell>
          <cell r="BG41" t="str">
            <v>20140101LGRSE527</v>
          </cell>
          <cell r="BH41" t="str">
            <v>20140101RTODD</v>
          </cell>
        </row>
        <row r="42">
          <cell r="B42" t="str">
            <v>Jan 2015</v>
          </cell>
          <cell r="C42" t="str">
            <v>RTODD</v>
          </cell>
          <cell r="D42" t="str">
            <v>LGRSE529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AA42">
            <v>0</v>
          </cell>
          <cell r="AB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Z42">
            <v>0</v>
          </cell>
          <cell r="BG42" t="str">
            <v>20140101LGRSE529</v>
          </cell>
          <cell r="BH42" t="str">
            <v>20140101RTODD</v>
          </cell>
        </row>
        <row r="43">
          <cell r="B43" t="str">
            <v>Jan 2015</v>
          </cell>
          <cell r="C43" t="str">
            <v>VFD</v>
          </cell>
          <cell r="D43" t="str">
            <v>LGRSE540</v>
          </cell>
          <cell r="E43">
            <v>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35764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AA43">
            <v>64.5</v>
          </cell>
          <cell r="AB43">
            <v>2888.3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-1.0000000000218279E-2</v>
          </cell>
          <cell r="AN43">
            <v>0</v>
          </cell>
          <cell r="AO43">
            <v>2952.79</v>
          </cell>
          <cell r="AP43">
            <v>2952.79</v>
          </cell>
          <cell r="AR43">
            <v>5.73</v>
          </cell>
          <cell r="AS43">
            <v>200.54</v>
          </cell>
          <cell r="AT43">
            <v>180.37</v>
          </cell>
          <cell r="AU43">
            <v>0</v>
          </cell>
          <cell r="AV43">
            <v>0</v>
          </cell>
          <cell r="AW43">
            <v>3339.43</v>
          </cell>
          <cell r="AZ43">
            <v>974.57</v>
          </cell>
          <cell r="BG43" t="str">
            <v>20140101LGRSE540</v>
          </cell>
          <cell r="BH43" t="str">
            <v>20140101VFD</v>
          </cell>
        </row>
        <row r="44">
          <cell r="B44" t="str">
            <v>Jan 2015</v>
          </cell>
          <cell r="C44" t="str">
            <v>LEV</v>
          </cell>
          <cell r="D44" t="str">
            <v>LGRSE547</v>
          </cell>
          <cell r="E44">
            <v>1</v>
          </cell>
          <cell r="F44">
            <v>0</v>
          </cell>
          <cell r="G44">
            <v>180</v>
          </cell>
          <cell r="H44">
            <v>0</v>
          </cell>
          <cell r="I44">
            <v>0</v>
          </cell>
          <cell r="J44">
            <v>180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AA44">
            <v>10.75</v>
          </cell>
          <cell r="AB44">
            <v>10.48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21.23</v>
          </cell>
          <cell r="AP44">
            <v>21.23</v>
          </cell>
          <cell r="AR44">
            <v>0.03</v>
          </cell>
          <cell r="AS44">
            <v>1.01</v>
          </cell>
          <cell r="AT44">
            <v>1.27</v>
          </cell>
          <cell r="AU44">
            <v>0</v>
          </cell>
          <cell r="AV44">
            <v>0</v>
          </cell>
          <cell r="AW44">
            <v>23.54</v>
          </cell>
          <cell r="AZ44">
            <v>4.91</v>
          </cell>
          <cell r="BG44" t="str">
            <v>20140101LGRSE547</v>
          </cell>
          <cell r="BH44" t="str">
            <v>20140101LEV</v>
          </cell>
        </row>
        <row r="45">
          <cell r="B45" t="str">
            <v>Jan 2015</v>
          </cell>
          <cell r="C45" t="str">
            <v>LEV</v>
          </cell>
          <cell r="D45" t="str">
            <v>LGRSE543</v>
          </cell>
          <cell r="E45">
            <v>21</v>
          </cell>
          <cell r="F45">
            <v>0</v>
          </cell>
          <cell r="G45">
            <v>23386</v>
          </cell>
          <cell r="H45">
            <v>12854</v>
          </cell>
          <cell r="I45">
            <v>5839</v>
          </cell>
          <cell r="J45">
            <v>42079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AA45">
            <v>225.75</v>
          </cell>
          <cell r="AB45">
            <v>3220.2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-2.4300000000000068</v>
          </cell>
          <cell r="AM45">
            <v>0</v>
          </cell>
          <cell r="AN45">
            <v>0</v>
          </cell>
          <cell r="AO45">
            <v>3443.52</v>
          </cell>
          <cell r="AP45">
            <v>3443.52</v>
          </cell>
          <cell r="AR45">
            <v>6.38</v>
          </cell>
          <cell r="AS45">
            <v>235.5</v>
          </cell>
          <cell r="AT45">
            <v>211.52</v>
          </cell>
          <cell r="AU45">
            <v>0</v>
          </cell>
          <cell r="AV45">
            <v>0</v>
          </cell>
          <cell r="AW45">
            <v>3896.92</v>
          </cell>
          <cell r="AZ45">
            <v>1146.6500000000001</v>
          </cell>
          <cell r="BG45" t="str">
            <v>20140101LGRSE543</v>
          </cell>
          <cell r="BH45" t="str">
            <v>20140101LEV</v>
          </cell>
        </row>
        <row r="46">
          <cell r="B46" t="str">
            <v>Feb 2015</v>
          </cell>
          <cell r="C46" t="str">
            <v>FLSP</v>
          </cell>
          <cell r="D46" t="str">
            <v>LGINE682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AA46">
            <v>0</v>
          </cell>
          <cell r="AB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Z46">
            <v>0</v>
          </cell>
          <cell r="BG46" t="str">
            <v>20140101LGINE682</v>
          </cell>
          <cell r="BH46" t="str">
            <v>20140101FLSP</v>
          </cell>
        </row>
        <row r="47">
          <cell r="B47" t="str">
            <v>Feb 2015</v>
          </cell>
          <cell r="C47" t="str">
            <v>FLST</v>
          </cell>
          <cell r="D47" t="str">
            <v>LGINE683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AA47">
            <v>0</v>
          </cell>
          <cell r="AB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Z47">
            <v>0</v>
          </cell>
          <cell r="BG47" t="str">
            <v>20140101LGINE683</v>
          </cell>
          <cell r="BH47" t="str">
            <v>20140101FLST</v>
          </cell>
        </row>
        <row r="48">
          <cell r="B48" t="str">
            <v>Feb 2015</v>
          </cell>
          <cell r="C48" t="str">
            <v>GSS</v>
          </cell>
          <cell r="D48" t="str">
            <v>LGCME451</v>
          </cell>
          <cell r="E48">
            <v>54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11174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AA48">
            <v>0</v>
          </cell>
          <cell r="AB48">
            <v>1020.63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-9.9999999999909051E-3</v>
          </cell>
          <cell r="AN48">
            <v>0</v>
          </cell>
          <cell r="AO48">
            <v>1020.62</v>
          </cell>
          <cell r="AP48">
            <v>1020.6200000000001</v>
          </cell>
          <cell r="AR48">
            <v>13.68</v>
          </cell>
          <cell r="AS48">
            <v>33.159999999999997</v>
          </cell>
          <cell r="AT48">
            <v>67.23</v>
          </cell>
          <cell r="AU48">
            <v>0</v>
          </cell>
          <cell r="AV48">
            <v>0</v>
          </cell>
          <cell r="AW48">
            <v>1134.69</v>
          </cell>
          <cell r="AZ48">
            <v>304.49</v>
          </cell>
          <cell r="BG48" t="str">
            <v>20140101LGCME451</v>
          </cell>
          <cell r="BH48" t="str">
            <v>20140101GSS</v>
          </cell>
        </row>
        <row r="49">
          <cell r="B49" t="str">
            <v>Feb 2015</v>
          </cell>
          <cell r="C49" t="str">
            <v>GSS</v>
          </cell>
          <cell r="D49" t="str">
            <v>LGCME550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AA49">
            <v>0</v>
          </cell>
          <cell r="AB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Z49">
            <v>0</v>
          </cell>
          <cell r="BG49" t="str">
            <v>20140101LGCME550</v>
          </cell>
          <cell r="BH49" t="str">
            <v>20140101GSS</v>
          </cell>
        </row>
        <row r="50">
          <cell r="B50" t="str">
            <v>Feb 2015</v>
          </cell>
          <cell r="C50" t="str">
            <v>GSS</v>
          </cell>
          <cell r="D50" t="str">
            <v>LGCME551</v>
          </cell>
          <cell r="E50">
            <v>27454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32077010</v>
          </cell>
          <cell r="K50">
            <v>4761.7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AA50">
            <v>549080</v>
          </cell>
          <cell r="AB50">
            <v>2929914.09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-22.03000000002794</v>
          </cell>
          <cell r="AM50">
            <v>-11.889999999664724</v>
          </cell>
          <cell r="AN50">
            <v>0</v>
          </cell>
          <cell r="AO50">
            <v>3478960.17</v>
          </cell>
          <cell r="AP50">
            <v>3478960.17</v>
          </cell>
          <cell r="AR50">
            <v>39872.559999999998</v>
          </cell>
          <cell r="AS50">
            <v>95150.15</v>
          </cell>
          <cell r="AT50">
            <v>247130.48</v>
          </cell>
          <cell r="AU50">
            <v>0</v>
          </cell>
          <cell r="AV50">
            <v>0</v>
          </cell>
          <cell r="AW50">
            <v>3861113.36</v>
          </cell>
          <cell r="AZ50">
            <v>874098.52</v>
          </cell>
          <cell r="BG50" t="str">
            <v>20140101LGCME551</v>
          </cell>
          <cell r="BH50" t="str">
            <v>20140101GSS</v>
          </cell>
        </row>
        <row r="51">
          <cell r="B51" t="str">
            <v>Feb 2015</v>
          </cell>
          <cell r="C51" t="str">
            <v>GSS</v>
          </cell>
          <cell r="D51" t="str">
            <v>LGCME551UM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13802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AA51">
            <v>20</v>
          </cell>
          <cell r="AB51">
            <v>1260.67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2040</v>
          </cell>
          <cell r="AM51">
            <v>0</v>
          </cell>
          <cell r="AN51">
            <v>0</v>
          </cell>
          <cell r="AO51">
            <v>3320.67</v>
          </cell>
          <cell r="AP51">
            <v>3320.67</v>
          </cell>
          <cell r="AR51">
            <v>2.21</v>
          </cell>
          <cell r="AS51">
            <v>41.02</v>
          </cell>
          <cell r="AT51">
            <v>268.39999999999998</v>
          </cell>
          <cell r="AU51">
            <v>0</v>
          </cell>
          <cell r="AV51">
            <v>0</v>
          </cell>
          <cell r="AW51">
            <v>3632.3</v>
          </cell>
          <cell r="AZ51">
            <v>376.1</v>
          </cell>
          <cell r="BG51" t="str">
            <v>20140101LGCME551UM</v>
          </cell>
          <cell r="BH51" t="str">
            <v>20140101GSS</v>
          </cell>
        </row>
        <row r="52">
          <cell r="B52" t="str">
            <v>Feb 2015</v>
          </cell>
          <cell r="C52" t="str">
            <v>GSS</v>
          </cell>
          <cell r="D52" t="str">
            <v>LGCME552</v>
          </cell>
          <cell r="E52">
            <v>115</v>
          </cell>
          <cell r="F52">
            <v>102</v>
          </cell>
          <cell r="G52">
            <v>0</v>
          </cell>
          <cell r="H52">
            <v>0</v>
          </cell>
          <cell r="I52">
            <v>0</v>
          </cell>
          <cell r="J52">
            <v>321193</v>
          </cell>
          <cell r="K52">
            <v>1.3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AA52">
            <v>0</v>
          </cell>
          <cell r="AB52">
            <v>29337.77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2.0000000000436557E-2</v>
          </cell>
          <cell r="AN52">
            <v>0</v>
          </cell>
          <cell r="AO52">
            <v>29337.79</v>
          </cell>
          <cell r="AP52">
            <v>29337.789999999997</v>
          </cell>
          <cell r="AR52">
            <v>401.48</v>
          </cell>
          <cell r="AS52">
            <v>953.94</v>
          </cell>
          <cell r="AT52">
            <v>1968.73</v>
          </cell>
          <cell r="AU52">
            <v>0</v>
          </cell>
          <cell r="AV52">
            <v>0</v>
          </cell>
          <cell r="AW52">
            <v>32661.94</v>
          </cell>
          <cell r="AZ52">
            <v>8752.51</v>
          </cell>
          <cell r="BG52" t="str">
            <v>20140101LGCME552</v>
          </cell>
          <cell r="BH52" t="str">
            <v>20140101GSS</v>
          </cell>
        </row>
        <row r="53">
          <cell r="B53" t="str">
            <v>Feb 2015</v>
          </cell>
          <cell r="C53" t="str">
            <v>GSS</v>
          </cell>
          <cell r="D53" t="str">
            <v>LGCME557</v>
          </cell>
          <cell r="E53">
            <v>11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15096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AA53">
            <v>220</v>
          </cell>
          <cell r="AB53">
            <v>1378.87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1.0000000000218279E-2</v>
          </cell>
          <cell r="AN53">
            <v>0</v>
          </cell>
          <cell r="AO53">
            <v>1598.88</v>
          </cell>
          <cell r="AP53">
            <v>1598.88</v>
          </cell>
          <cell r="AR53">
            <v>18.87</v>
          </cell>
          <cell r="AS53">
            <v>44.83</v>
          </cell>
          <cell r="AT53">
            <v>112.63</v>
          </cell>
          <cell r="AU53">
            <v>0</v>
          </cell>
          <cell r="AV53">
            <v>0</v>
          </cell>
          <cell r="AW53">
            <v>1775.21</v>
          </cell>
          <cell r="AZ53">
            <v>411.37</v>
          </cell>
          <cell r="BG53" t="str">
            <v>20140101LGCME557</v>
          </cell>
          <cell r="BH53" t="str">
            <v>20140101GSS</v>
          </cell>
        </row>
        <row r="54">
          <cell r="B54" t="str">
            <v>Feb 2015</v>
          </cell>
          <cell r="C54" t="str">
            <v>PSS</v>
          </cell>
          <cell r="D54" t="str">
            <v>LGCME561</v>
          </cell>
          <cell r="E54">
            <v>2523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130050012</v>
          </cell>
          <cell r="K54">
            <v>328062.5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AA54">
            <v>227070</v>
          </cell>
          <cell r="AB54">
            <v>5280030.49</v>
          </cell>
          <cell r="AH54">
            <v>0</v>
          </cell>
          <cell r="AI54">
            <v>8707.24</v>
          </cell>
          <cell r="AJ54">
            <v>0</v>
          </cell>
          <cell r="AK54">
            <v>4604862.87</v>
          </cell>
          <cell r="AL54">
            <v>-276</v>
          </cell>
          <cell r="AM54">
            <v>6.9100000001490116</v>
          </cell>
          <cell r="AN54">
            <v>175395.63999999966</v>
          </cell>
          <cell r="AO54">
            <v>10287089.91</v>
          </cell>
          <cell r="AP54">
            <v>10287089.91</v>
          </cell>
          <cell r="AR54">
            <v>156890.37</v>
          </cell>
          <cell r="AS54">
            <v>192253.63</v>
          </cell>
          <cell r="AT54">
            <v>633537.93000000005</v>
          </cell>
          <cell r="AU54">
            <v>0</v>
          </cell>
          <cell r="AV54">
            <v>0</v>
          </cell>
          <cell r="AW54">
            <v>11269771.84</v>
          </cell>
          <cell r="AZ54">
            <v>3543862.83</v>
          </cell>
          <cell r="BG54" t="str">
            <v>20140101LGCME561</v>
          </cell>
          <cell r="BH54" t="str">
            <v>20140101PSS</v>
          </cell>
        </row>
        <row r="55">
          <cell r="B55" t="str">
            <v>Feb 2015</v>
          </cell>
          <cell r="C55" t="str">
            <v>PSP</v>
          </cell>
          <cell r="D55" t="str">
            <v>LGCME563</v>
          </cell>
          <cell r="E55">
            <v>54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11347860</v>
          </cell>
          <cell r="K55">
            <v>22063.599999999999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AA55">
            <v>9180</v>
          </cell>
          <cell r="AB55">
            <v>445516.98</v>
          </cell>
          <cell r="AH55">
            <v>0</v>
          </cell>
          <cell r="AI55">
            <v>700.77</v>
          </cell>
          <cell r="AJ55">
            <v>0</v>
          </cell>
          <cell r="AK55">
            <v>257962.34999999998</v>
          </cell>
          <cell r="AL55">
            <v>-606.32999999999993</v>
          </cell>
          <cell r="AM55">
            <v>-1.9999999960418791E-2</v>
          </cell>
          <cell r="AN55">
            <v>17946.179999999993</v>
          </cell>
          <cell r="AO55">
            <v>729999.15999999992</v>
          </cell>
          <cell r="AP55">
            <v>729999.16</v>
          </cell>
          <cell r="AR55">
            <v>12797.2</v>
          </cell>
          <cell r="AS55">
            <v>16797.82</v>
          </cell>
          <cell r="AT55">
            <v>40123.94</v>
          </cell>
          <cell r="AU55">
            <v>0</v>
          </cell>
          <cell r="AV55">
            <v>0</v>
          </cell>
          <cell r="AW55">
            <v>799718.12</v>
          </cell>
          <cell r="AZ55">
            <v>309229.19</v>
          </cell>
          <cell r="BG55" t="str">
            <v>20140101LGCME563</v>
          </cell>
          <cell r="BH55" t="str">
            <v>20140101PSP</v>
          </cell>
        </row>
        <row r="56">
          <cell r="B56" t="str">
            <v>Feb 2015</v>
          </cell>
          <cell r="C56" t="str">
            <v>PSS</v>
          </cell>
          <cell r="D56" t="str">
            <v>LGCME567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88800</v>
          </cell>
          <cell r="K56">
            <v>225.5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AA56">
            <v>90</v>
          </cell>
          <cell r="AB56">
            <v>3605.28</v>
          </cell>
          <cell r="AH56">
            <v>0</v>
          </cell>
          <cell r="AI56">
            <v>0</v>
          </cell>
          <cell r="AJ56">
            <v>0</v>
          </cell>
          <cell r="AK56">
            <v>3159.26</v>
          </cell>
          <cell r="AL56">
            <v>0</v>
          </cell>
          <cell r="AM56">
            <v>0</v>
          </cell>
          <cell r="AN56">
            <v>114.17999999999984</v>
          </cell>
          <cell r="AO56">
            <v>6968.7200000000012</v>
          </cell>
          <cell r="AP56">
            <v>6968.72</v>
          </cell>
          <cell r="AR56">
            <v>14.21</v>
          </cell>
          <cell r="AS56">
            <v>130.25</v>
          </cell>
          <cell r="AT56">
            <v>420.66</v>
          </cell>
          <cell r="AU56">
            <v>0</v>
          </cell>
          <cell r="AV56">
            <v>0</v>
          </cell>
          <cell r="AW56">
            <v>7533.84</v>
          </cell>
          <cell r="AZ56">
            <v>2419.8000000000002</v>
          </cell>
          <cell r="BG56" t="str">
            <v>20140101LGCME567</v>
          </cell>
          <cell r="BH56" t="str">
            <v>20140101PSS</v>
          </cell>
        </row>
        <row r="57">
          <cell r="B57" t="str">
            <v>Feb 2015</v>
          </cell>
          <cell r="C57" t="str">
            <v>TODS</v>
          </cell>
          <cell r="D57" t="str">
            <v>LGCME591</v>
          </cell>
          <cell r="E57">
            <v>233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57340338</v>
          </cell>
          <cell r="K57">
            <v>0</v>
          </cell>
          <cell r="L57">
            <v>0</v>
          </cell>
          <cell r="M57">
            <v>121269.2</v>
          </cell>
          <cell r="N57">
            <v>119977.9</v>
          </cell>
          <cell r="O57">
            <v>118005.4</v>
          </cell>
          <cell r="P57">
            <v>0</v>
          </cell>
          <cell r="Q57">
            <v>0</v>
          </cell>
          <cell r="R57">
            <v>0</v>
          </cell>
          <cell r="AA57">
            <v>46600</v>
          </cell>
          <cell r="AB57">
            <v>2287879.4900000002</v>
          </cell>
          <cell r="AH57">
            <v>1755</v>
          </cell>
          <cell r="AI57">
            <v>14217.96</v>
          </cell>
          <cell r="AJ57">
            <v>0</v>
          </cell>
          <cell r="AK57">
            <v>1763163.0799999998</v>
          </cell>
          <cell r="AL57">
            <v>-1746.6600000000035</v>
          </cell>
          <cell r="AM57">
            <v>1.9999999552965164E-2</v>
          </cell>
          <cell r="AN57">
            <v>62950.90000000014</v>
          </cell>
          <cell r="AO57">
            <v>4158846.83</v>
          </cell>
          <cell r="AP57">
            <v>4158846.8299999996</v>
          </cell>
          <cell r="AR57">
            <v>69072.86</v>
          </cell>
          <cell r="AS57">
            <v>42447.44</v>
          </cell>
          <cell r="AT57">
            <v>242218.34</v>
          </cell>
          <cell r="AU57">
            <v>0</v>
          </cell>
          <cell r="AV57">
            <v>0</v>
          </cell>
          <cell r="AW57">
            <v>4512585.47</v>
          </cell>
          <cell r="AZ57">
            <v>1562524.21</v>
          </cell>
          <cell r="BG57" t="str">
            <v>20140101LGCME591</v>
          </cell>
          <cell r="BH57" t="str">
            <v>20140101TODS</v>
          </cell>
        </row>
        <row r="58">
          <cell r="B58" t="str">
            <v>Feb 2015</v>
          </cell>
          <cell r="C58" t="str">
            <v>TODP</v>
          </cell>
          <cell r="D58" t="str">
            <v>LGCME593</v>
          </cell>
          <cell r="E58">
            <v>37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28390800</v>
          </cell>
          <cell r="K58">
            <v>0</v>
          </cell>
          <cell r="L58">
            <v>0</v>
          </cell>
          <cell r="M58">
            <v>64325.5</v>
          </cell>
          <cell r="N58">
            <v>63494.3</v>
          </cell>
          <cell r="O58">
            <v>61836.7</v>
          </cell>
          <cell r="P58">
            <v>0</v>
          </cell>
          <cell r="Q58">
            <v>0</v>
          </cell>
          <cell r="R58">
            <v>0</v>
          </cell>
          <cell r="AA58">
            <v>11100</v>
          </cell>
          <cell r="AB58">
            <v>1081689.48</v>
          </cell>
          <cell r="AH58">
            <v>0</v>
          </cell>
          <cell r="AI58">
            <v>0</v>
          </cell>
          <cell r="AJ58">
            <v>0</v>
          </cell>
          <cell r="AK58">
            <v>878754.91</v>
          </cell>
          <cell r="AL58">
            <v>590</v>
          </cell>
          <cell r="AM58">
            <v>0</v>
          </cell>
          <cell r="AN58">
            <v>57848.130000000005</v>
          </cell>
          <cell r="AO58">
            <v>2029982.52</v>
          </cell>
          <cell r="AP58">
            <v>2029982.5200000003</v>
          </cell>
          <cell r="AR58">
            <v>25563.63</v>
          </cell>
          <cell r="AS58">
            <v>21017.61</v>
          </cell>
          <cell r="AT58">
            <v>115887.98</v>
          </cell>
          <cell r="AU58">
            <v>0</v>
          </cell>
          <cell r="AV58">
            <v>0</v>
          </cell>
          <cell r="AW58">
            <v>2192451.7400000002</v>
          </cell>
          <cell r="AZ58">
            <v>773649.3</v>
          </cell>
          <cell r="BG58" t="str">
            <v>20140101LGCME593</v>
          </cell>
          <cell r="BH58" t="str">
            <v>20140101TODP</v>
          </cell>
        </row>
        <row r="59">
          <cell r="B59" t="str">
            <v>Feb 2015</v>
          </cell>
          <cell r="C59" t="str">
            <v>GS3</v>
          </cell>
          <cell r="D59" t="str">
            <v>LGCME650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AA59">
            <v>0</v>
          </cell>
          <cell r="AB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Z59">
            <v>0</v>
          </cell>
          <cell r="BG59" t="str">
            <v>20140101LGCME650</v>
          </cell>
          <cell r="BH59" t="str">
            <v>20140101GS3</v>
          </cell>
        </row>
        <row r="60">
          <cell r="B60" t="str">
            <v>Feb 2015</v>
          </cell>
          <cell r="C60" t="str">
            <v>GS3</v>
          </cell>
          <cell r="D60" t="str">
            <v>LGCME651</v>
          </cell>
          <cell r="E60">
            <v>15249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71054413</v>
          </cell>
          <cell r="K60">
            <v>265764.7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AA60">
            <v>533715</v>
          </cell>
          <cell r="AB60">
            <v>6490110.0800000001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-241.18000000005122</v>
          </cell>
          <cell r="AM60">
            <v>-0.11000000033527613</v>
          </cell>
          <cell r="AN60">
            <v>0</v>
          </cell>
          <cell r="AO60">
            <v>7023583.79</v>
          </cell>
          <cell r="AP60">
            <v>7023583.79</v>
          </cell>
          <cell r="AR60">
            <v>87100.86</v>
          </cell>
          <cell r="AS60">
            <v>207834.6</v>
          </cell>
          <cell r="AT60">
            <v>483665.58</v>
          </cell>
          <cell r="AU60">
            <v>0</v>
          </cell>
          <cell r="AV60">
            <v>0</v>
          </cell>
          <cell r="AW60">
            <v>7802184.8300000001</v>
          </cell>
          <cell r="AZ60">
            <v>1936232.75</v>
          </cell>
          <cell r="BG60" t="str">
            <v>20140101LGCME651</v>
          </cell>
          <cell r="BH60" t="str">
            <v>20140101GS3</v>
          </cell>
        </row>
        <row r="61">
          <cell r="B61" t="str">
            <v>Feb 2015</v>
          </cell>
          <cell r="C61" t="str">
            <v>GS3</v>
          </cell>
          <cell r="D61" t="str">
            <v>LGCME652</v>
          </cell>
          <cell r="E61">
            <v>644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3526654</v>
          </cell>
          <cell r="K61">
            <v>15884.1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AA61">
            <v>0</v>
          </cell>
          <cell r="AB61">
            <v>322124.58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322124.58</v>
          </cell>
          <cell r="AP61">
            <v>322124.58</v>
          </cell>
          <cell r="AR61">
            <v>4373.7299999999996</v>
          </cell>
          <cell r="AS61">
            <v>10474.1</v>
          </cell>
          <cell r="AT61">
            <v>21613.18</v>
          </cell>
          <cell r="AU61">
            <v>0</v>
          </cell>
          <cell r="AV61">
            <v>0</v>
          </cell>
          <cell r="AW61">
            <v>358585.59</v>
          </cell>
          <cell r="AZ61">
            <v>96101.32</v>
          </cell>
          <cell r="BG61" t="str">
            <v>20140101LGCME652</v>
          </cell>
          <cell r="BH61" t="str">
            <v>20140101GS3</v>
          </cell>
        </row>
        <row r="62">
          <cell r="B62" t="str">
            <v>Feb 2015</v>
          </cell>
          <cell r="C62" t="str">
            <v>GS3</v>
          </cell>
          <cell r="D62" t="str">
            <v>LGCME657</v>
          </cell>
          <cell r="E62">
            <v>8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139843</v>
          </cell>
          <cell r="K62">
            <v>426.9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AA62">
            <v>280</v>
          </cell>
          <cell r="AB62">
            <v>12773.26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-1.0000000000218279E-2</v>
          </cell>
          <cell r="AN62">
            <v>0</v>
          </cell>
          <cell r="AO62">
            <v>13053.25</v>
          </cell>
          <cell r="AP62">
            <v>13053.25</v>
          </cell>
          <cell r="AR62">
            <v>174.81</v>
          </cell>
          <cell r="AS62">
            <v>415.33</v>
          </cell>
          <cell r="AT62">
            <v>882.72</v>
          </cell>
          <cell r="AU62">
            <v>0</v>
          </cell>
          <cell r="AV62">
            <v>0</v>
          </cell>
          <cell r="AW62">
            <v>14526.11</v>
          </cell>
          <cell r="AZ62">
            <v>3810.72</v>
          </cell>
          <cell r="BG62" t="str">
            <v>20140101LGCME657</v>
          </cell>
          <cell r="BH62" t="str">
            <v>20140101GS3</v>
          </cell>
        </row>
        <row r="63">
          <cell r="B63" t="str">
            <v>Feb 2015</v>
          </cell>
          <cell r="C63" t="str">
            <v>LWC</v>
          </cell>
          <cell r="D63" t="str">
            <v>LGCME671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AA63">
            <v>0</v>
          </cell>
          <cell r="AB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Z63">
            <v>0</v>
          </cell>
          <cell r="BG63" t="str">
            <v>20140101LGCME671</v>
          </cell>
          <cell r="BH63" t="str">
            <v>20140101LWC</v>
          </cell>
        </row>
        <row r="64">
          <cell r="B64" t="str">
            <v>Feb 2015</v>
          </cell>
          <cell r="C64" t="str">
            <v>CSR</v>
          </cell>
          <cell r="D64" t="str">
            <v>LGCSR761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AA64">
            <v>0</v>
          </cell>
          <cell r="AB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Z64">
            <v>0</v>
          </cell>
          <cell r="BG64" t="str">
            <v>20140101LGCSR761</v>
          </cell>
          <cell r="BH64" t="str">
            <v>20140101CSR</v>
          </cell>
        </row>
        <row r="65">
          <cell r="B65" t="str">
            <v>Feb 2015</v>
          </cell>
          <cell r="C65" t="str">
            <v>CSR</v>
          </cell>
          <cell r="D65" t="str">
            <v>LGCSR780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AA65">
            <v>0</v>
          </cell>
          <cell r="AB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Z65">
            <v>0</v>
          </cell>
          <cell r="BG65" t="str">
            <v>20140101LGCSR780</v>
          </cell>
          <cell r="BH65" t="str">
            <v>20140101CSR</v>
          </cell>
        </row>
        <row r="66">
          <cell r="B66" t="str">
            <v>Feb 2015</v>
          </cell>
          <cell r="C66" t="str">
            <v>FK</v>
          </cell>
          <cell r="D66" t="str">
            <v>LGINE599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15050000</v>
          </cell>
          <cell r="K66">
            <v>24924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AA66">
            <v>0</v>
          </cell>
          <cell r="AB66">
            <v>562870</v>
          </cell>
          <cell r="AH66">
            <v>0</v>
          </cell>
          <cell r="AI66">
            <v>-22826.400000000001</v>
          </cell>
          <cell r="AJ66">
            <v>0</v>
          </cell>
          <cell r="AK66">
            <v>294206.88</v>
          </cell>
          <cell r="AL66">
            <v>0</v>
          </cell>
          <cell r="AM66">
            <v>0</v>
          </cell>
          <cell r="AN66">
            <v>0</v>
          </cell>
          <cell r="AO66">
            <v>857076.88</v>
          </cell>
          <cell r="AP66">
            <v>857076.88</v>
          </cell>
          <cell r="AR66">
            <v>2408</v>
          </cell>
          <cell r="AS66">
            <v>0</v>
          </cell>
          <cell r="AT66">
            <v>40182.1</v>
          </cell>
          <cell r="AU66">
            <v>0</v>
          </cell>
          <cell r="AV66">
            <v>0</v>
          </cell>
          <cell r="AW66">
            <v>899666.98</v>
          </cell>
          <cell r="AZ66">
            <v>410112.5</v>
          </cell>
          <cell r="BG66" t="str">
            <v>20140101LGINE599</v>
          </cell>
          <cell r="BH66" t="str">
            <v>20140101FK</v>
          </cell>
        </row>
        <row r="67">
          <cell r="B67" t="str">
            <v>Feb 2015</v>
          </cell>
          <cell r="C67" t="str">
            <v>RTS</v>
          </cell>
          <cell r="D67" t="str">
            <v>LGINE643</v>
          </cell>
          <cell r="E67">
            <v>12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74419068</v>
          </cell>
          <cell r="K67">
            <v>0</v>
          </cell>
          <cell r="L67">
            <v>0</v>
          </cell>
          <cell r="M67">
            <v>142221.29999999999</v>
          </cell>
          <cell r="N67">
            <v>136510.5</v>
          </cell>
          <cell r="O67">
            <v>135932.9</v>
          </cell>
          <cell r="P67">
            <v>0</v>
          </cell>
          <cell r="Q67">
            <v>0</v>
          </cell>
          <cell r="R67">
            <v>0</v>
          </cell>
          <cell r="AA67">
            <v>9000</v>
          </cell>
          <cell r="AB67">
            <v>2686528.35</v>
          </cell>
          <cell r="AH67">
            <v>0</v>
          </cell>
          <cell r="AI67">
            <v>0</v>
          </cell>
          <cell r="AJ67">
            <v>0</v>
          </cell>
          <cell r="AK67">
            <v>1419134.78</v>
          </cell>
          <cell r="AL67">
            <v>0</v>
          </cell>
          <cell r="AM67">
            <v>0</v>
          </cell>
          <cell r="AN67">
            <v>9800.589999999851</v>
          </cell>
          <cell r="AO67">
            <v>4124463.7199999997</v>
          </cell>
          <cell r="AP67">
            <v>4124463.72</v>
          </cell>
          <cell r="AR67">
            <v>26729.96</v>
          </cell>
          <cell r="AS67">
            <v>0</v>
          </cell>
          <cell r="AT67">
            <v>189149.98</v>
          </cell>
          <cell r="AU67">
            <v>0</v>
          </cell>
          <cell r="AV67">
            <v>0</v>
          </cell>
          <cell r="AW67">
            <v>4340343.66</v>
          </cell>
          <cell r="AZ67">
            <v>2027919.6</v>
          </cell>
          <cell r="BG67" t="str">
            <v>20140101LGINE643</v>
          </cell>
          <cell r="BH67" t="str">
            <v>20140101RTS</v>
          </cell>
        </row>
        <row r="68">
          <cell r="B68" t="str">
            <v>Feb 2015</v>
          </cell>
          <cell r="C68" t="str">
            <v>PSS</v>
          </cell>
          <cell r="D68" t="str">
            <v>LGINE661</v>
          </cell>
          <cell r="E68">
            <v>231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20951909</v>
          </cell>
          <cell r="K68">
            <v>56265.1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AA68">
            <v>20790</v>
          </cell>
          <cell r="AB68">
            <v>850647.51</v>
          </cell>
          <cell r="AH68">
            <v>0</v>
          </cell>
          <cell r="AI68">
            <v>46964.92</v>
          </cell>
          <cell r="AJ68">
            <v>0</v>
          </cell>
          <cell r="AK68">
            <v>835238.97000000009</v>
          </cell>
          <cell r="AL68">
            <v>18</v>
          </cell>
          <cell r="AM68">
            <v>2.0000000018626451E-2</v>
          </cell>
          <cell r="AN68">
            <v>12840.399999999907</v>
          </cell>
          <cell r="AO68">
            <v>1719534.9</v>
          </cell>
          <cell r="AP68">
            <v>1719534.9</v>
          </cell>
          <cell r="AR68">
            <v>26052.92</v>
          </cell>
          <cell r="AS68">
            <v>0</v>
          </cell>
          <cell r="AT68">
            <v>104962.1</v>
          </cell>
          <cell r="AU68">
            <v>0</v>
          </cell>
          <cell r="AV68">
            <v>0</v>
          </cell>
          <cell r="AW68">
            <v>1850549.92</v>
          </cell>
          <cell r="AZ68">
            <v>570939.52</v>
          </cell>
          <cell r="BG68" t="str">
            <v>20140101LGINE661</v>
          </cell>
          <cell r="BH68" t="str">
            <v>20140101PSS</v>
          </cell>
        </row>
        <row r="69">
          <cell r="B69" t="str">
            <v>Feb 2015</v>
          </cell>
          <cell r="C69" t="str">
            <v>PSP</v>
          </cell>
          <cell r="D69" t="str">
            <v>LGINE663</v>
          </cell>
          <cell r="E69">
            <v>23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1285815</v>
          </cell>
          <cell r="K69">
            <v>4466.3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AA69">
            <v>3910</v>
          </cell>
          <cell r="AB69">
            <v>50481.1</v>
          </cell>
          <cell r="AH69">
            <v>0</v>
          </cell>
          <cell r="AI69">
            <v>10328.43</v>
          </cell>
          <cell r="AJ69">
            <v>0</v>
          </cell>
          <cell r="AK69">
            <v>62405.49</v>
          </cell>
          <cell r="AL69">
            <v>0</v>
          </cell>
          <cell r="AM69">
            <v>-1.0000000002037268E-2</v>
          </cell>
          <cell r="AN69">
            <v>374.86000000000058</v>
          </cell>
          <cell r="AO69">
            <v>117171.43999999999</v>
          </cell>
          <cell r="AP69">
            <v>117171.44</v>
          </cell>
          <cell r="AR69">
            <v>1486.93</v>
          </cell>
          <cell r="AS69">
            <v>0</v>
          </cell>
          <cell r="AT69">
            <v>7499.39</v>
          </cell>
          <cell r="AU69">
            <v>0</v>
          </cell>
          <cell r="AV69">
            <v>0</v>
          </cell>
          <cell r="AW69">
            <v>126157.75999999999</v>
          </cell>
          <cell r="AZ69">
            <v>35038.46</v>
          </cell>
          <cell r="BG69" t="str">
            <v>20140101LGINE663</v>
          </cell>
          <cell r="BH69" t="str">
            <v>20140101PSP</v>
          </cell>
        </row>
        <row r="70">
          <cell r="B70" t="str">
            <v>Feb 2015</v>
          </cell>
          <cell r="C70" t="str">
            <v>TODS</v>
          </cell>
          <cell r="D70" t="str">
            <v>LGINE691</v>
          </cell>
          <cell r="E70">
            <v>84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19862200</v>
          </cell>
          <cell r="K70">
            <v>0</v>
          </cell>
          <cell r="L70">
            <v>0</v>
          </cell>
          <cell r="M70">
            <v>47586.400000000001</v>
          </cell>
          <cell r="N70">
            <v>46660.2</v>
          </cell>
          <cell r="O70">
            <v>45480.2</v>
          </cell>
          <cell r="P70">
            <v>0</v>
          </cell>
          <cell r="Q70">
            <v>0</v>
          </cell>
          <cell r="R70">
            <v>0</v>
          </cell>
          <cell r="AA70">
            <v>16800</v>
          </cell>
          <cell r="AB70">
            <v>792501.78</v>
          </cell>
          <cell r="AH70">
            <v>0</v>
          </cell>
          <cell r="AI70">
            <v>41165.199999999997</v>
          </cell>
          <cell r="AJ70">
            <v>0</v>
          </cell>
          <cell r="AK70">
            <v>719832.32</v>
          </cell>
          <cell r="AL70">
            <v>0</v>
          </cell>
          <cell r="AM70">
            <v>-2.0000000018626451E-2</v>
          </cell>
          <cell r="AN70">
            <v>18512.630000000121</v>
          </cell>
          <cell r="AO70">
            <v>1547646.71</v>
          </cell>
          <cell r="AP70">
            <v>1547646.71</v>
          </cell>
          <cell r="AR70">
            <v>24827.77</v>
          </cell>
          <cell r="AS70">
            <v>0</v>
          </cell>
          <cell r="AT70">
            <v>91985.1</v>
          </cell>
          <cell r="AU70">
            <v>0</v>
          </cell>
          <cell r="AV70">
            <v>0</v>
          </cell>
          <cell r="AW70">
            <v>1664459.58</v>
          </cell>
          <cell r="AZ70">
            <v>541244.94999999995</v>
          </cell>
          <cell r="BG70" t="str">
            <v>20140101LGINE691</v>
          </cell>
          <cell r="BH70" t="str">
            <v>20140101TODS</v>
          </cell>
        </row>
        <row r="71">
          <cell r="B71" t="str">
            <v>Feb 2015</v>
          </cell>
          <cell r="C71" t="str">
            <v>TODP</v>
          </cell>
          <cell r="D71" t="str">
            <v>LGINE693</v>
          </cell>
          <cell r="E71">
            <v>62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107258600</v>
          </cell>
          <cell r="K71">
            <v>0</v>
          </cell>
          <cell r="L71">
            <v>0</v>
          </cell>
          <cell r="M71">
            <v>254649</v>
          </cell>
          <cell r="N71">
            <v>245562.6</v>
          </cell>
          <cell r="O71">
            <v>243364.9</v>
          </cell>
          <cell r="P71">
            <v>0</v>
          </cell>
          <cell r="Q71">
            <v>0</v>
          </cell>
          <cell r="R71">
            <v>0</v>
          </cell>
          <cell r="AA71">
            <v>18600</v>
          </cell>
          <cell r="AB71">
            <v>3794809.27</v>
          </cell>
          <cell r="AH71">
            <v>1577</v>
          </cell>
          <cell r="AI71">
            <v>0</v>
          </cell>
          <cell r="AJ71">
            <v>0</v>
          </cell>
          <cell r="AK71">
            <v>2983414.6100000003</v>
          </cell>
          <cell r="AL71">
            <v>0</v>
          </cell>
          <cell r="AM71">
            <v>0</v>
          </cell>
          <cell r="AN71">
            <v>8013.3199999998324</v>
          </cell>
          <cell r="AO71">
            <v>6804837.1999999993</v>
          </cell>
          <cell r="AP71">
            <v>6804837.1999999993</v>
          </cell>
          <cell r="AR71">
            <v>101055.41</v>
          </cell>
          <cell r="AS71">
            <v>0</v>
          </cell>
          <cell r="AT71">
            <v>353269.78</v>
          </cell>
          <cell r="AU71">
            <v>0</v>
          </cell>
          <cell r="AV71">
            <v>0</v>
          </cell>
          <cell r="AW71">
            <v>7259162.3899999997</v>
          </cell>
          <cell r="AZ71">
            <v>2922796.85</v>
          </cell>
          <cell r="BG71" t="str">
            <v>20140101LGINE693</v>
          </cell>
          <cell r="BH71" t="str">
            <v>20140101TODP</v>
          </cell>
        </row>
        <row r="72">
          <cell r="B72" t="str">
            <v>Feb 2015</v>
          </cell>
          <cell r="C72" t="str">
            <v>TODP</v>
          </cell>
          <cell r="D72" t="str">
            <v>LGINE694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AA72">
            <v>0</v>
          </cell>
          <cell r="AB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Z72">
            <v>0</v>
          </cell>
          <cell r="BG72" t="str">
            <v>20140101LGINE694</v>
          </cell>
          <cell r="BH72" t="str">
            <v>20140101TODP</v>
          </cell>
        </row>
        <row r="73">
          <cell r="B73" t="str">
            <v>Feb 2015</v>
          </cell>
          <cell r="C73" t="str">
            <v>LE</v>
          </cell>
          <cell r="D73" t="str">
            <v>LGMLE570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196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AA73">
            <v>0</v>
          </cell>
          <cell r="AB73">
            <v>12.66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12.66</v>
          </cell>
          <cell r="AP73">
            <v>12.66</v>
          </cell>
          <cell r="AR73">
            <v>0.25</v>
          </cell>
          <cell r="AS73">
            <v>0</v>
          </cell>
          <cell r="AT73">
            <v>0.75</v>
          </cell>
          <cell r="AU73">
            <v>0</v>
          </cell>
          <cell r="AV73">
            <v>0</v>
          </cell>
          <cell r="AW73">
            <v>13.66</v>
          </cell>
          <cell r="AZ73">
            <v>5.34</v>
          </cell>
          <cell r="BG73" t="str">
            <v>20140101LGMLE570</v>
          </cell>
          <cell r="BH73" t="str">
            <v>20140101LE</v>
          </cell>
        </row>
        <row r="74">
          <cell r="B74" t="str">
            <v>Feb 2015</v>
          </cell>
          <cell r="C74" t="str">
            <v>LE</v>
          </cell>
          <cell r="D74" t="str">
            <v>LGMLE571</v>
          </cell>
          <cell r="E74">
            <v>151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206411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AA74">
            <v>0</v>
          </cell>
          <cell r="AB74">
            <v>13336.21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2.0000000000436557E-2</v>
          </cell>
          <cell r="AN74">
            <v>0</v>
          </cell>
          <cell r="AO74">
            <v>13336.23</v>
          </cell>
          <cell r="AP74">
            <v>13336.23</v>
          </cell>
          <cell r="AR74">
            <v>238.5</v>
          </cell>
          <cell r="AS74">
            <v>0</v>
          </cell>
          <cell r="AT74">
            <v>786.25</v>
          </cell>
          <cell r="AU74">
            <v>0</v>
          </cell>
          <cell r="AV74">
            <v>0</v>
          </cell>
          <cell r="AW74">
            <v>14360.98</v>
          </cell>
          <cell r="AZ74">
            <v>5624.7</v>
          </cell>
          <cell r="BG74" t="str">
            <v>20140101LGMLE571</v>
          </cell>
          <cell r="BH74" t="str">
            <v>20140101LE</v>
          </cell>
        </row>
        <row r="75">
          <cell r="B75" t="str">
            <v>Feb 2015</v>
          </cell>
          <cell r="C75" t="str">
            <v>LE</v>
          </cell>
          <cell r="D75" t="str">
            <v>LGMLE572</v>
          </cell>
          <cell r="E75">
            <v>9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23091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AA75">
            <v>0</v>
          </cell>
          <cell r="AB75">
            <v>1491.91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1491.91</v>
          </cell>
          <cell r="AP75">
            <v>1491.91</v>
          </cell>
          <cell r="AR75">
            <v>27.51</v>
          </cell>
          <cell r="AS75">
            <v>0</v>
          </cell>
          <cell r="AT75">
            <v>88.07</v>
          </cell>
          <cell r="AU75">
            <v>0</v>
          </cell>
          <cell r="AV75">
            <v>0</v>
          </cell>
          <cell r="AW75">
            <v>1607.49</v>
          </cell>
          <cell r="AZ75">
            <v>629.23</v>
          </cell>
          <cell r="BG75" t="str">
            <v>20140101LGMLE572</v>
          </cell>
          <cell r="BH75" t="str">
            <v>20140101LE</v>
          </cell>
        </row>
        <row r="76">
          <cell r="B76" t="str">
            <v>Feb 2015</v>
          </cell>
          <cell r="C76" t="str">
            <v>TE</v>
          </cell>
          <cell r="D76" t="str">
            <v>LGMLE573</v>
          </cell>
          <cell r="E76">
            <v>892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191280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AA76">
            <v>2899</v>
          </cell>
          <cell r="AB76">
            <v>14648.22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-46.4699999999998</v>
          </cell>
          <cell r="AM76">
            <v>0.25000000000181899</v>
          </cell>
          <cell r="AN76">
            <v>0</v>
          </cell>
          <cell r="AO76">
            <v>17501</v>
          </cell>
          <cell r="AP76">
            <v>17501</v>
          </cell>
          <cell r="AR76">
            <v>220.23</v>
          </cell>
          <cell r="AS76">
            <v>0</v>
          </cell>
          <cell r="AT76">
            <v>1030.67</v>
          </cell>
          <cell r="AU76">
            <v>0</v>
          </cell>
          <cell r="AV76">
            <v>0</v>
          </cell>
          <cell r="AW76">
            <v>18751.900000000001</v>
          </cell>
          <cell r="AZ76">
            <v>5212.38</v>
          </cell>
          <cell r="BG76" t="str">
            <v>20140101LGMLE573</v>
          </cell>
          <cell r="BH76" t="str">
            <v>20140101TE</v>
          </cell>
        </row>
        <row r="77">
          <cell r="B77" t="str">
            <v>Feb 2015</v>
          </cell>
          <cell r="C77" t="str">
            <v>TE</v>
          </cell>
          <cell r="D77" t="str">
            <v>LGMLE574</v>
          </cell>
          <cell r="E77">
            <v>8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68742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AA77">
            <v>26</v>
          </cell>
          <cell r="AB77">
            <v>5264.26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409.5</v>
          </cell>
          <cell r="AM77">
            <v>0</v>
          </cell>
          <cell r="AN77">
            <v>0</v>
          </cell>
          <cell r="AO77">
            <v>5699.76</v>
          </cell>
          <cell r="AP77">
            <v>5699.76</v>
          </cell>
          <cell r="AR77">
            <v>85.92</v>
          </cell>
          <cell r="AS77">
            <v>0</v>
          </cell>
          <cell r="AT77">
            <v>335.57</v>
          </cell>
          <cell r="AU77">
            <v>0</v>
          </cell>
          <cell r="AV77">
            <v>0</v>
          </cell>
          <cell r="AW77">
            <v>6121.25</v>
          </cell>
          <cell r="AZ77">
            <v>1873.22</v>
          </cell>
          <cell r="BG77" t="str">
            <v>20140101LGMLE574</v>
          </cell>
          <cell r="BH77" t="str">
            <v>20140101TE</v>
          </cell>
        </row>
        <row r="78">
          <cell r="B78" t="str">
            <v>Feb 2015</v>
          </cell>
          <cell r="C78" t="str">
            <v>RS</v>
          </cell>
          <cell r="D78" t="str">
            <v>LGRSE411</v>
          </cell>
          <cell r="E78">
            <v>3300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868113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AA78">
            <v>0</v>
          </cell>
          <cell r="AB78">
            <v>70108.81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-0.16000000000349246</v>
          </cell>
          <cell r="AN78">
            <v>0</v>
          </cell>
          <cell r="AO78">
            <v>70108.649999999994</v>
          </cell>
          <cell r="AP78">
            <v>70108.649999999994</v>
          </cell>
          <cell r="AR78">
            <v>1088.56</v>
          </cell>
          <cell r="AS78">
            <v>4965.8599999999997</v>
          </cell>
          <cell r="AT78">
            <v>4417.62</v>
          </cell>
          <cell r="AU78">
            <v>0</v>
          </cell>
          <cell r="AV78">
            <v>0</v>
          </cell>
          <cell r="AW78">
            <v>80580.69</v>
          </cell>
          <cell r="AZ78">
            <v>23656.080000000002</v>
          </cell>
          <cell r="BG78" t="str">
            <v>20140101LGRSE411</v>
          </cell>
          <cell r="BH78" t="str">
            <v>20140101RS</v>
          </cell>
        </row>
        <row r="79">
          <cell r="B79" t="str">
            <v>Feb 2015</v>
          </cell>
          <cell r="C79" t="str">
            <v>RS</v>
          </cell>
          <cell r="D79" t="str">
            <v>LGRSE511</v>
          </cell>
          <cell r="E79">
            <v>345952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348790089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AA79">
            <v>3718984</v>
          </cell>
          <cell r="AB79">
            <v>28168287.59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-16298.169999999925</v>
          </cell>
          <cell r="AM79">
            <v>5.3299999982118607</v>
          </cell>
          <cell r="AN79">
            <v>0</v>
          </cell>
          <cell r="AO79">
            <v>31870978.75</v>
          </cell>
          <cell r="AP79">
            <v>31870978.75</v>
          </cell>
          <cell r="AR79">
            <v>436008.51</v>
          </cell>
          <cell r="AS79">
            <v>1995066.93</v>
          </cell>
          <cell r="AT79">
            <v>1989464.42</v>
          </cell>
          <cell r="AU79">
            <v>0</v>
          </cell>
          <cell r="AV79">
            <v>0</v>
          </cell>
          <cell r="AW79">
            <v>36291518.609999999</v>
          </cell>
          <cell r="AZ79">
            <v>9504529.9299999997</v>
          </cell>
          <cell r="BG79" t="str">
            <v>20140101LGRSE511</v>
          </cell>
          <cell r="BH79" t="str">
            <v>20140101RS</v>
          </cell>
        </row>
        <row r="80">
          <cell r="B80" t="str">
            <v>Feb 2015</v>
          </cell>
          <cell r="C80" t="str">
            <v>RS</v>
          </cell>
          <cell r="D80" t="str">
            <v>LGRSE519</v>
          </cell>
          <cell r="E80">
            <v>148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177426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AA80">
            <v>1591</v>
          </cell>
          <cell r="AB80">
            <v>14328.92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0.95000000000004547</v>
          </cell>
          <cell r="AM80">
            <v>0</v>
          </cell>
          <cell r="AN80">
            <v>0</v>
          </cell>
          <cell r="AO80">
            <v>15920.87</v>
          </cell>
          <cell r="AP80">
            <v>15920.87</v>
          </cell>
          <cell r="AR80">
            <v>218.9</v>
          </cell>
          <cell r="AS80">
            <v>1014.59</v>
          </cell>
          <cell r="AT80">
            <v>994.61</v>
          </cell>
          <cell r="AU80">
            <v>0</v>
          </cell>
          <cell r="AV80">
            <v>0</v>
          </cell>
          <cell r="AW80">
            <v>18148.97</v>
          </cell>
          <cell r="AZ80">
            <v>4834.8599999999997</v>
          </cell>
          <cell r="BG80" t="str">
            <v>20140101LGRSE519</v>
          </cell>
          <cell r="BH80" t="str">
            <v>20140101RS</v>
          </cell>
        </row>
        <row r="81">
          <cell r="B81" t="str">
            <v>Feb 2015</v>
          </cell>
          <cell r="C81" t="str">
            <v>RTODE</v>
          </cell>
          <cell r="D81" t="str">
            <v>LGRSE521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AA81">
            <v>0</v>
          </cell>
          <cell r="AB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Z81">
            <v>0</v>
          </cell>
          <cell r="BG81" t="str">
            <v>20140101LGRSE521</v>
          </cell>
          <cell r="BH81" t="str">
            <v>20140101RTODE</v>
          </cell>
        </row>
        <row r="82">
          <cell r="B82" t="str">
            <v>Feb 2015</v>
          </cell>
          <cell r="C82" t="str">
            <v>RTODE</v>
          </cell>
          <cell r="D82" t="str">
            <v>LGRSE523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AA82">
            <v>0</v>
          </cell>
          <cell r="AB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Z82">
            <v>0</v>
          </cell>
          <cell r="BG82" t="str">
            <v>20140101LGRSE523</v>
          </cell>
          <cell r="BH82" t="str">
            <v>20140101RTODE</v>
          </cell>
        </row>
        <row r="83">
          <cell r="B83" t="str">
            <v>Feb 2015</v>
          </cell>
          <cell r="C83" t="str">
            <v>RTODD</v>
          </cell>
          <cell r="D83" t="str">
            <v>LGRSE527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AA83">
            <v>0</v>
          </cell>
          <cell r="AB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Z83">
            <v>0</v>
          </cell>
          <cell r="BG83" t="str">
            <v>20140101LGRSE527</v>
          </cell>
          <cell r="BH83" t="str">
            <v>20140101RTODD</v>
          </cell>
        </row>
        <row r="84">
          <cell r="B84" t="str">
            <v>Feb 2015</v>
          </cell>
          <cell r="C84" t="str">
            <v>RTODD</v>
          </cell>
          <cell r="D84" t="str">
            <v>LGRSE529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AA84">
            <v>0</v>
          </cell>
          <cell r="AB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Z84">
            <v>0</v>
          </cell>
          <cell r="BG84" t="str">
            <v>20140101LGRSE529</v>
          </cell>
          <cell r="BH84" t="str">
            <v>20140101RTODD</v>
          </cell>
        </row>
        <row r="85">
          <cell r="B85" t="str">
            <v>Feb 2015</v>
          </cell>
          <cell r="C85" t="str">
            <v>VFD</v>
          </cell>
          <cell r="D85" t="str">
            <v>LGRSE540</v>
          </cell>
          <cell r="E85">
            <v>6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32560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AA85">
            <v>64.5</v>
          </cell>
          <cell r="AB85">
            <v>2629.55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-1.0000000000218279E-2</v>
          </cell>
          <cell r="AN85">
            <v>0</v>
          </cell>
          <cell r="AO85">
            <v>2694.04</v>
          </cell>
          <cell r="AP85">
            <v>2694.04</v>
          </cell>
          <cell r="AR85">
            <v>40.700000000000003</v>
          </cell>
          <cell r="AS85">
            <v>186.26</v>
          </cell>
          <cell r="AT85">
            <v>169.42</v>
          </cell>
          <cell r="AU85">
            <v>0</v>
          </cell>
          <cell r="AV85">
            <v>0</v>
          </cell>
          <cell r="AW85">
            <v>3090.42</v>
          </cell>
          <cell r="AZ85">
            <v>887.26</v>
          </cell>
          <cell r="BG85" t="str">
            <v>20140101LGRSE540</v>
          </cell>
          <cell r="BH85" t="str">
            <v>20140101VFD</v>
          </cell>
        </row>
        <row r="86">
          <cell r="B86" t="str">
            <v>Feb 2015</v>
          </cell>
          <cell r="C86" t="str">
            <v>LEV</v>
          </cell>
          <cell r="D86" t="str">
            <v>LGRSE547</v>
          </cell>
          <cell r="E86">
            <v>1</v>
          </cell>
          <cell r="F86">
            <v>0</v>
          </cell>
          <cell r="G86">
            <v>162</v>
          </cell>
          <cell r="H86">
            <v>0</v>
          </cell>
          <cell r="I86">
            <v>0</v>
          </cell>
          <cell r="J86">
            <v>162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AA86">
            <v>10.75</v>
          </cell>
          <cell r="AB86">
            <v>9.43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20.18</v>
          </cell>
          <cell r="AP86">
            <v>20.18</v>
          </cell>
          <cell r="AR86">
            <v>0.2</v>
          </cell>
          <cell r="AS86">
            <v>0.93</v>
          </cell>
          <cell r="AT86">
            <v>1.24</v>
          </cell>
          <cell r="AU86">
            <v>0</v>
          </cell>
          <cell r="AV86">
            <v>0</v>
          </cell>
          <cell r="AW86">
            <v>22.55</v>
          </cell>
          <cell r="AZ86">
            <v>4.41</v>
          </cell>
          <cell r="BG86" t="str">
            <v>20140101LGRSE547</v>
          </cell>
          <cell r="BH86" t="str">
            <v>20140101LEV</v>
          </cell>
        </row>
        <row r="87">
          <cell r="B87" t="str">
            <v>Feb 2015</v>
          </cell>
          <cell r="C87" t="str">
            <v>LEV</v>
          </cell>
          <cell r="D87" t="str">
            <v>LGRSE543</v>
          </cell>
          <cell r="E87">
            <v>21</v>
          </cell>
          <cell r="F87">
            <v>0</v>
          </cell>
          <cell r="G87">
            <v>18177</v>
          </cell>
          <cell r="H87">
            <v>10288</v>
          </cell>
          <cell r="I87">
            <v>6852</v>
          </cell>
          <cell r="J87">
            <v>35317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AA87">
            <v>225.75</v>
          </cell>
          <cell r="AB87">
            <v>2860.73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-7.9799999999999898</v>
          </cell>
          <cell r="AM87">
            <v>3.0000000000200089E-2</v>
          </cell>
          <cell r="AN87">
            <v>0</v>
          </cell>
          <cell r="AO87">
            <v>3078.53</v>
          </cell>
          <cell r="AP87">
            <v>3078.53</v>
          </cell>
          <cell r="AR87">
            <v>44.17</v>
          </cell>
          <cell r="AS87">
            <v>201.99</v>
          </cell>
          <cell r="AT87">
            <v>192.84</v>
          </cell>
          <cell r="AU87">
            <v>0</v>
          </cell>
          <cell r="AV87">
            <v>0</v>
          </cell>
          <cell r="AW87">
            <v>3517.53</v>
          </cell>
          <cell r="AZ87">
            <v>962.39</v>
          </cell>
          <cell r="BG87" t="str">
            <v>20140101LGRSE543</v>
          </cell>
          <cell r="BH87" t="str">
            <v>20140101LEV</v>
          </cell>
        </row>
        <row r="88">
          <cell r="B88" t="str">
            <v>Mar 2015</v>
          </cell>
          <cell r="C88" t="str">
            <v>FLSP</v>
          </cell>
          <cell r="D88" t="str">
            <v>LGINE682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AA88">
            <v>0</v>
          </cell>
          <cell r="AB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Z88">
            <v>0</v>
          </cell>
          <cell r="BG88" t="str">
            <v>20140101LGINE682</v>
          </cell>
          <cell r="BH88" t="str">
            <v>20140101FLSP</v>
          </cell>
        </row>
        <row r="89">
          <cell r="B89" t="str">
            <v>Mar 2015</v>
          </cell>
          <cell r="C89" t="str">
            <v>FLST</v>
          </cell>
          <cell r="D89" t="str">
            <v>LGINE683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AA89">
            <v>0</v>
          </cell>
          <cell r="AB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Z89">
            <v>0</v>
          </cell>
          <cell r="BG89" t="str">
            <v>20140101LGINE683</v>
          </cell>
          <cell r="BH89" t="str">
            <v>20140101FLST</v>
          </cell>
        </row>
        <row r="90">
          <cell r="B90" t="str">
            <v>Mar 2015</v>
          </cell>
          <cell r="C90" t="str">
            <v>GSS</v>
          </cell>
          <cell r="D90" t="str">
            <v>LGCME451</v>
          </cell>
          <cell r="E90">
            <v>53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11479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AA90">
            <v>0</v>
          </cell>
          <cell r="AB90">
            <v>1048.49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1.999999999998181E-2</v>
          </cell>
          <cell r="AN90">
            <v>0</v>
          </cell>
          <cell r="AO90">
            <v>1048.51</v>
          </cell>
          <cell r="AP90">
            <v>1048.51</v>
          </cell>
          <cell r="AR90">
            <v>12.87</v>
          </cell>
          <cell r="AS90">
            <v>34.090000000000003</v>
          </cell>
          <cell r="AT90">
            <v>70.569999999999993</v>
          </cell>
          <cell r="AU90">
            <v>0</v>
          </cell>
          <cell r="AV90">
            <v>0</v>
          </cell>
          <cell r="AW90">
            <v>1166.04</v>
          </cell>
          <cell r="AZ90">
            <v>312.8</v>
          </cell>
          <cell r="BG90" t="str">
            <v>20140101LGCME451</v>
          </cell>
          <cell r="BH90" t="str">
            <v>20140101GSS</v>
          </cell>
        </row>
        <row r="91">
          <cell r="B91" t="str">
            <v>Mar 2015</v>
          </cell>
          <cell r="C91" t="str">
            <v>GSS</v>
          </cell>
          <cell r="D91" t="str">
            <v>LGCME550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AA91">
            <v>0</v>
          </cell>
          <cell r="AB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Z91">
            <v>0</v>
          </cell>
          <cell r="BG91" t="str">
            <v>20140101LGCME550</v>
          </cell>
          <cell r="BH91" t="str">
            <v>20140101GSS</v>
          </cell>
        </row>
        <row r="92">
          <cell r="B92" t="str">
            <v>Mar 2015</v>
          </cell>
          <cell r="C92" t="str">
            <v>GSS</v>
          </cell>
          <cell r="D92" t="str">
            <v>LGCME551</v>
          </cell>
          <cell r="E92">
            <v>28116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33270244</v>
          </cell>
          <cell r="K92">
            <v>5909.9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AA92">
            <v>562320</v>
          </cell>
          <cell r="AB92">
            <v>3038904.09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11485.060000000056</v>
          </cell>
          <cell r="AM92">
            <v>27.78000000026077</v>
          </cell>
          <cell r="AN92">
            <v>0</v>
          </cell>
          <cell r="AO92">
            <v>3612736.93</v>
          </cell>
          <cell r="AP92">
            <v>3612736.93</v>
          </cell>
          <cell r="AR92">
            <v>36742.83</v>
          </cell>
          <cell r="AS92">
            <v>98680.58</v>
          </cell>
          <cell r="AT92">
            <v>257190.36</v>
          </cell>
          <cell r="AU92">
            <v>0</v>
          </cell>
          <cell r="AV92">
            <v>0</v>
          </cell>
          <cell r="AW92">
            <v>4005350.7</v>
          </cell>
          <cell r="AZ92">
            <v>906614.15</v>
          </cell>
          <cell r="BG92" t="str">
            <v>20140101LGCME551</v>
          </cell>
          <cell r="BH92" t="str">
            <v>20140101GSS</v>
          </cell>
        </row>
        <row r="93">
          <cell r="B93" t="str">
            <v>Mar 2015</v>
          </cell>
          <cell r="C93" t="str">
            <v>GSS</v>
          </cell>
          <cell r="D93" t="str">
            <v>LGCME551UM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13802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AA93">
            <v>20</v>
          </cell>
          <cell r="AB93">
            <v>1260.67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2040</v>
          </cell>
          <cell r="AM93">
            <v>0</v>
          </cell>
          <cell r="AN93">
            <v>0</v>
          </cell>
          <cell r="AO93">
            <v>3320.67</v>
          </cell>
          <cell r="AP93">
            <v>3320.67</v>
          </cell>
          <cell r="AR93">
            <v>17.25</v>
          </cell>
          <cell r="AS93">
            <v>40.99</v>
          </cell>
          <cell r="AT93">
            <v>272.88</v>
          </cell>
          <cell r="AU93">
            <v>0</v>
          </cell>
          <cell r="AV93">
            <v>0</v>
          </cell>
          <cell r="AW93">
            <v>3651.79</v>
          </cell>
          <cell r="AZ93">
            <v>376.1</v>
          </cell>
          <cell r="BG93" t="str">
            <v>20140101LGCME551UM</v>
          </cell>
          <cell r="BH93" t="str">
            <v>20140101GSS</v>
          </cell>
        </row>
        <row r="94">
          <cell r="B94" t="str">
            <v>Mar 2015</v>
          </cell>
          <cell r="C94" t="str">
            <v>GSS</v>
          </cell>
          <cell r="D94" t="str">
            <v>LGCME552</v>
          </cell>
          <cell r="E94">
            <v>116</v>
          </cell>
          <cell r="F94">
            <v>102</v>
          </cell>
          <cell r="G94">
            <v>0</v>
          </cell>
          <cell r="H94">
            <v>0</v>
          </cell>
          <cell r="I94">
            <v>0</v>
          </cell>
          <cell r="J94">
            <v>271246</v>
          </cell>
          <cell r="K94">
            <v>1.3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AA94">
            <v>0</v>
          </cell>
          <cell r="AB94">
            <v>24775.61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-4.0000000000873115E-2</v>
          </cell>
          <cell r="AN94">
            <v>0</v>
          </cell>
          <cell r="AO94">
            <v>24775.57</v>
          </cell>
          <cell r="AP94">
            <v>24775.57</v>
          </cell>
          <cell r="AR94">
            <v>298.52</v>
          </cell>
          <cell r="AS94">
            <v>805.63</v>
          </cell>
          <cell r="AT94">
            <v>1667.99</v>
          </cell>
          <cell r="AU94">
            <v>0</v>
          </cell>
          <cell r="AV94">
            <v>0</v>
          </cell>
          <cell r="AW94">
            <v>27547.71</v>
          </cell>
          <cell r="AZ94">
            <v>7391.45</v>
          </cell>
          <cell r="BG94" t="str">
            <v>20140101LGCME552</v>
          </cell>
          <cell r="BH94" t="str">
            <v>20140101GSS</v>
          </cell>
        </row>
        <row r="95">
          <cell r="B95" t="str">
            <v>Mar 2015</v>
          </cell>
          <cell r="C95" t="str">
            <v>GSS</v>
          </cell>
          <cell r="D95" t="str">
            <v>LGCME557</v>
          </cell>
          <cell r="E95">
            <v>11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16823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AA95">
            <v>220</v>
          </cell>
          <cell r="AB95">
            <v>1536.61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1756.61</v>
          </cell>
          <cell r="AP95">
            <v>1756.6100000000001</v>
          </cell>
          <cell r="AR95">
            <v>18.5</v>
          </cell>
          <cell r="AS95">
            <v>49.97</v>
          </cell>
          <cell r="AT95">
            <v>123.62</v>
          </cell>
          <cell r="AU95">
            <v>0</v>
          </cell>
          <cell r="AV95">
            <v>0</v>
          </cell>
          <cell r="AW95">
            <v>1948.7</v>
          </cell>
          <cell r="AZ95">
            <v>458.43</v>
          </cell>
          <cell r="BG95" t="str">
            <v>20140101LGCME557</v>
          </cell>
          <cell r="BH95" t="str">
            <v>20140101GSS</v>
          </cell>
        </row>
        <row r="96">
          <cell r="B96" t="str">
            <v>Mar 2015</v>
          </cell>
          <cell r="C96" t="str">
            <v>PSS</v>
          </cell>
          <cell r="D96" t="str">
            <v>LGCME561</v>
          </cell>
          <cell r="E96">
            <v>2619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139393573</v>
          </cell>
          <cell r="K96">
            <v>361709.4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AA96">
            <v>235710</v>
          </cell>
          <cell r="AB96">
            <v>5659379.0599999996</v>
          </cell>
          <cell r="AH96">
            <v>0</v>
          </cell>
          <cell r="AI96">
            <v>11072.13</v>
          </cell>
          <cell r="AJ96">
            <v>0</v>
          </cell>
          <cell r="AK96">
            <v>5078620.82</v>
          </cell>
          <cell r="AL96">
            <v>8087.8500000000058</v>
          </cell>
          <cell r="AM96">
            <v>1.0000000707805157E-2</v>
          </cell>
          <cell r="AN96">
            <v>177519.30999999959</v>
          </cell>
          <cell r="AO96">
            <v>11159317.050000001</v>
          </cell>
          <cell r="AP96">
            <v>11159317.050000001</v>
          </cell>
          <cell r="AR96">
            <v>154987.48000000001</v>
          </cell>
          <cell r="AS96">
            <v>206112.73</v>
          </cell>
          <cell r="AT96">
            <v>693711.64</v>
          </cell>
          <cell r="AU96">
            <v>0</v>
          </cell>
          <cell r="AV96">
            <v>0</v>
          </cell>
          <cell r="AW96">
            <v>12214128.9</v>
          </cell>
          <cell r="AZ96">
            <v>3798474.86</v>
          </cell>
          <cell r="BG96" t="str">
            <v>20140101LGCME561</v>
          </cell>
          <cell r="BH96" t="str">
            <v>20140101PSS</v>
          </cell>
        </row>
        <row r="97">
          <cell r="B97" t="str">
            <v>Mar 2015</v>
          </cell>
          <cell r="C97" t="str">
            <v>PSP</v>
          </cell>
          <cell r="D97" t="str">
            <v>LGCME563</v>
          </cell>
          <cell r="E97">
            <v>52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12107100</v>
          </cell>
          <cell r="K97">
            <v>25172.799999999999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AA97">
            <v>8840</v>
          </cell>
          <cell r="AB97">
            <v>475324.75</v>
          </cell>
          <cell r="AH97">
            <v>0</v>
          </cell>
          <cell r="AI97">
            <v>461.74</v>
          </cell>
          <cell r="AJ97">
            <v>0</v>
          </cell>
          <cell r="AK97">
            <v>293976.58999999997</v>
          </cell>
          <cell r="AL97">
            <v>113.32999999999993</v>
          </cell>
          <cell r="AM97">
            <v>-2.0000000018626451E-2</v>
          </cell>
          <cell r="AN97">
            <v>12632.049999999988</v>
          </cell>
          <cell r="AO97">
            <v>790886.7</v>
          </cell>
          <cell r="AP97">
            <v>790886.7</v>
          </cell>
          <cell r="AR97">
            <v>13546.9</v>
          </cell>
          <cell r="AS97">
            <v>17918.490000000002</v>
          </cell>
          <cell r="AT97">
            <v>43896.43</v>
          </cell>
          <cell r="AU97">
            <v>0</v>
          </cell>
          <cell r="AV97">
            <v>0</v>
          </cell>
          <cell r="AW97">
            <v>866248.52</v>
          </cell>
          <cell r="AZ97">
            <v>329918.48</v>
          </cell>
          <cell r="BG97" t="str">
            <v>20140101LGCME563</v>
          </cell>
          <cell r="BH97" t="str">
            <v>20140101PSP</v>
          </cell>
        </row>
        <row r="98">
          <cell r="B98" t="str">
            <v>Mar 2015</v>
          </cell>
          <cell r="C98" t="str">
            <v>PSS</v>
          </cell>
          <cell r="D98" t="str">
            <v>LGCME567</v>
          </cell>
          <cell r="E98">
            <v>2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101760</v>
          </cell>
          <cell r="K98">
            <v>321.60000000000002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AA98">
            <v>180</v>
          </cell>
          <cell r="AB98">
            <v>4131.46</v>
          </cell>
          <cell r="AH98">
            <v>0</v>
          </cell>
          <cell r="AI98">
            <v>190.54</v>
          </cell>
          <cell r="AJ98">
            <v>0</v>
          </cell>
          <cell r="AK98">
            <v>4696.16</v>
          </cell>
          <cell r="AL98">
            <v>90</v>
          </cell>
          <cell r="AM98">
            <v>0</v>
          </cell>
          <cell r="AN98">
            <v>11.900000000000546</v>
          </cell>
          <cell r="AO98">
            <v>9109.52</v>
          </cell>
          <cell r="AP98">
            <v>9109.5199999999986</v>
          </cell>
          <cell r="AR98">
            <v>126.05</v>
          </cell>
          <cell r="AS98">
            <v>150.61000000000001</v>
          </cell>
          <cell r="AT98">
            <v>593.20000000000005</v>
          </cell>
          <cell r="AU98">
            <v>0</v>
          </cell>
          <cell r="AV98">
            <v>0</v>
          </cell>
          <cell r="AW98">
            <v>9979.3799999999992</v>
          </cell>
          <cell r="AZ98">
            <v>2772.96</v>
          </cell>
          <cell r="BG98" t="str">
            <v>20140101LGCME567</v>
          </cell>
          <cell r="BH98" t="str">
            <v>20140101PSS</v>
          </cell>
        </row>
        <row r="99">
          <cell r="B99" t="str">
            <v>Mar 2015</v>
          </cell>
          <cell r="C99" t="str">
            <v>TODS</v>
          </cell>
          <cell r="D99" t="str">
            <v>LGCME591</v>
          </cell>
          <cell r="E99">
            <v>250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61189556</v>
          </cell>
          <cell r="K99">
            <v>0</v>
          </cell>
          <cell r="L99">
            <v>0</v>
          </cell>
          <cell r="M99">
            <v>130278.39999999999</v>
          </cell>
          <cell r="N99">
            <v>129544.5</v>
          </cell>
          <cell r="O99">
            <v>125941.3</v>
          </cell>
          <cell r="P99">
            <v>0</v>
          </cell>
          <cell r="Q99">
            <v>0</v>
          </cell>
          <cell r="R99">
            <v>0</v>
          </cell>
          <cell r="AA99">
            <v>50000</v>
          </cell>
          <cell r="AB99">
            <v>2441463.2799999998</v>
          </cell>
          <cell r="AH99">
            <v>1755</v>
          </cell>
          <cell r="AI99">
            <v>15912.19</v>
          </cell>
          <cell r="AJ99">
            <v>0</v>
          </cell>
          <cell r="AK99">
            <v>1892527.8299999996</v>
          </cell>
          <cell r="AL99">
            <v>1168.7900000000009</v>
          </cell>
          <cell r="AM99">
            <v>0</v>
          </cell>
          <cell r="AN99">
            <v>78215.650000000373</v>
          </cell>
          <cell r="AO99">
            <v>4463375.5500000007</v>
          </cell>
          <cell r="AP99">
            <v>4463375.55</v>
          </cell>
          <cell r="AR99">
            <v>67765.56</v>
          </cell>
          <cell r="AS99">
            <v>45280.34</v>
          </cell>
          <cell r="AT99">
            <v>260334.76</v>
          </cell>
          <cell r="AU99">
            <v>0</v>
          </cell>
          <cell r="AV99">
            <v>0</v>
          </cell>
          <cell r="AW99">
            <v>4836756.21</v>
          </cell>
          <cell r="AZ99">
            <v>1667415.4</v>
          </cell>
          <cell r="BG99" t="str">
            <v>20140101LGCME591</v>
          </cell>
          <cell r="BH99" t="str">
            <v>20140101TODS</v>
          </cell>
        </row>
        <row r="100">
          <cell r="B100" t="str">
            <v>Mar 2015</v>
          </cell>
          <cell r="C100" t="str">
            <v>TODP</v>
          </cell>
          <cell r="D100" t="str">
            <v>LGCME593</v>
          </cell>
          <cell r="E100">
            <v>37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29357100</v>
          </cell>
          <cell r="K100">
            <v>0</v>
          </cell>
          <cell r="L100">
            <v>0</v>
          </cell>
          <cell r="M100">
            <v>65091.9</v>
          </cell>
          <cell r="N100">
            <v>64409.9</v>
          </cell>
          <cell r="O100">
            <v>61859.7</v>
          </cell>
          <cell r="P100">
            <v>0</v>
          </cell>
          <cell r="Q100">
            <v>0</v>
          </cell>
          <cell r="R100">
            <v>0</v>
          </cell>
          <cell r="AA100">
            <v>11100</v>
          </cell>
          <cell r="AB100">
            <v>1118505.51</v>
          </cell>
          <cell r="AH100">
            <v>0</v>
          </cell>
          <cell r="AI100">
            <v>0</v>
          </cell>
          <cell r="AJ100">
            <v>0</v>
          </cell>
          <cell r="AK100">
            <v>885720.7</v>
          </cell>
          <cell r="AL100">
            <v>600</v>
          </cell>
          <cell r="AM100">
            <v>0</v>
          </cell>
          <cell r="AN100">
            <v>52204.95000000007</v>
          </cell>
          <cell r="AO100">
            <v>2068131.1600000001</v>
          </cell>
          <cell r="AP100">
            <v>2068131.16</v>
          </cell>
          <cell r="AR100">
            <v>33658.379999999997</v>
          </cell>
          <cell r="AS100">
            <v>21724.26</v>
          </cell>
          <cell r="AT100">
            <v>118174.7</v>
          </cell>
          <cell r="AU100">
            <v>0</v>
          </cell>
          <cell r="AV100">
            <v>0</v>
          </cell>
          <cell r="AW100">
            <v>2241688.5</v>
          </cell>
          <cell r="AZ100">
            <v>799980.98</v>
          </cell>
          <cell r="BG100" t="str">
            <v>20140101LGCME593</v>
          </cell>
          <cell r="BH100" t="str">
            <v>20140101TODP</v>
          </cell>
        </row>
        <row r="101">
          <cell r="B101" t="str">
            <v>Mar 2015</v>
          </cell>
          <cell r="C101" t="str">
            <v>GS3</v>
          </cell>
          <cell r="D101" t="str">
            <v>LGCME650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AA101">
            <v>0</v>
          </cell>
          <cell r="AB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Z101">
            <v>0</v>
          </cell>
          <cell r="BG101" t="str">
            <v>20140101LGCME650</v>
          </cell>
          <cell r="BH101" t="str">
            <v>20140101GS3</v>
          </cell>
        </row>
        <row r="102">
          <cell r="B102" t="str">
            <v>Mar 2015</v>
          </cell>
          <cell r="C102" t="str">
            <v>GS3</v>
          </cell>
          <cell r="D102" t="str">
            <v>LGCME651</v>
          </cell>
          <cell r="E102">
            <v>15823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73737480</v>
          </cell>
          <cell r="K102">
            <v>285243.59999999998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AA102">
            <v>553805</v>
          </cell>
          <cell r="AB102">
            <v>6735181.4199999999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16642.489999999991</v>
          </cell>
          <cell r="AM102">
            <v>0.61000000033527613</v>
          </cell>
          <cell r="AN102">
            <v>0</v>
          </cell>
          <cell r="AO102">
            <v>7305629.5200000005</v>
          </cell>
          <cell r="AP102">
            <v>7305629.5200000005</v>
          </cell>
          <cell r="AR102">
            <v>81697.59</v>
          </cell>
          <cell r="AS102">
            <v>215750.95</v>
          </cell>
          <cell r="AT102">
            <v>505559.55</v>
          </cell>
          <cell r="AU102">
            <v>0</v>
          </cell>
          <cell r="AV102">
            <v>0</v>
          </cell>
          <cell r="AW102">
            <v>8108637.6100000003</v>
          </cell>
          <cell r="AZ102">
            <v>2009346.33</v>
          </cell>
          <cell r="BG102" t="str">
            <v>20140101LGCME651</v>
          </cell>
          <cell r="BH102" t="str">
            <v>20140101GS3</v>
          </cell>
        </row>
        <row r="103">
          <cell r="B103" t="str">
            <v>Mar 2015</v>
          </cell>
          <cell r="C103" t="str">
            <v>GS3</v>
          </cell>
          <cell r="D103" t="str">
            <v>LGCME652</v>
          </cell>
          <cell r="E103">
            <v>690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3245827</v>
          </cell>
          <cell r="K103">
            <v>16678.7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AA103">
            <v>0</v>
          </cell>
          <cell r="AB103">
            <v>296473.84000000003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-5.9999999997671694E-2</v>
          </cell>
          <cell r="AN103">
            <v>0</v>
          </cell>
          <cell r="AO103">
            <v>296473.78000000003</v>
          </cell>
          <cell r="AP103">
            <v>296473.78000000003</v>
          </cell>
          <cell r="AR103">
            <v>3624.58</v>
          </cell>
          <cell r="AS103">
            <v>9639.84</v>
          </cell>
          <cell r="AT103">
            <v>19953.95</v>
          </cell>
          <cell r="AU103">
            <v>0</v>
          </cell>
          <cell r="AV103">
            <v>0</v>
          </cell>
          <cell r="AW103">
            <v>329692.15000000002</v>
          </cell>
          <cell r="AZ103">
            <v>88448.79</v>
          </cell>
          <cell r="BG103" t="str">
            <v>20140101LGCME652</v>
          </cell>
          <cell r="BH103" t="str">
            <v>20140101GS3</v>
          </cell>
        </row>
        <row r="104">
          <cell r="B104" t="str">
            <v>Mar 2015</v>
          </cell>
          <cell r="C104" t="str">
            <v>GS3</v>
          </cell>
          <cell r="D104" t="str">
            <v>LGCME657</v>
          </cell>
          <cell r="E104">
            <v>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187258</v>
          </cell>
          <cell r="K104">
            <v>456.7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AA104">
            <v>315</v>
          </cell>
          <cell r="AB104">
            <v>17104.150000000001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17419.150000000001</v>
          </cell>
          <cell r="AP104">
            <v>17419.149999999998</v>
          </cell>
          <cell r="AR104">
            <v>209.35</v>
          </cell>
          <cell r="AS104">
            <v>556.16</v>
          </cell>
          <cell r="AT104">
            <v>1179.96</v>
          </cell>
          <cell r="AU104">
            <v>0</v>
          </cell>
          <cell r="AV104">
            <v>0</v>
          </cell>
          <cell r="AW104">
            <v>19364.62</v>
          </cell>
          <cell r="AZ104">
            <v>5102.78</v>
          </cell>
          <cell r="BG104" t="str">
            <v>20140101LGCME657</v>
          </cell>
          <cell r="BH104" t="str">
            <v>20140101GS3</v>
          </cell>
        </row>
        <row r="105">
          <cell r="B105" t="str">
            <v>Mar 2015</v>
          </cell>
          <cell r="C105" t="str">
            <v>LWC</v>
          </cell>
          <cell r="D105" t="str">
            <v>LGCME671</v>
          </cell>
          <cell r="E105">
            <v>2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9541200</v>
          </cell>
          <cell r="K105">
            <v>18888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AA105">
            <v>0</v>
          </cell>
          <cell r="AB105">
            <v>353215.22</v>
          </cell>
          <cell r="AH105">
            <v>0</v>
          </cell>
          <cell r="AI105">
            <v>0</v>
          </cell>
          <cell r="AJ105">
            <v>0</v>
          </cell>
          <cell r="AK105">
            <v>195490.8</v>
          </cell>
          <cell r="AL105">
            <v>0</v>
          </cell>
          <cell r="AM105">
            <v>0</v>
          </cell>
          <cell r="AN105">
            <v>1291.679999999993</v>
          </cell>
          <cell r="AO105">
            <v>549997.69999999995</v>
          </cell>
          <cell r="AP105">
            <v>549997.70000000007</v>
          </cell>
          <cell r="AR105">
            <v>11225.4</v>
          </cell>
          <cell r="AS105">
            <v>0</v>
          </cell>
          <cell r="AT105">
            <v>26549.33</v>
          </cell>
          <cell r="AU105">
            <v>0</v>
          </cell>
          <cell r="AV105">
            <v>0</v>
          </cell>
          <cell r="AW105">
            <v>587772.43000000005</v>
          </cell>
          <cell r="AZ105">
            <v>259997.7</v>
          </cell>
          <cell r="BG105" t="str">
            <v>20140101LGCME671</v>
          </cell>
          <cell r="BH105" t="str">
            <v>20140101LWC</v>
          </cell>
        </row>
        <row r="106">
          <cell r="B106" t="str">
            <v>Mar 2015</v>
          </cell>
          <cell r="C106" t="str">
            <v>CSR</v>
          </cell>
          <cell r="D106" t="str">
            <v>LGCSR761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AA106">
            <v>0</v>
          </cell>
          <cell r="AB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Z106">
            <v>0</v>
          </cell>
          <cell r="BG106" t="str">
            <v>20140101LGCSR761</v>
          </cell>
          <cell r="BH106" t="str">
            <v>20140101CSR</v>
          </cell>
        </row>
        <row r="107">
          <cell r="B107" t="str">
            <v>Mar 2015</v>
          </cell>
          <cell r="C107" t="str">
            <v>CSR</v>
          </cell>
          <cell r="D107" t="str">
            <v>LGCSR780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AA107">
            <v>0</v>
          </cell>
          <cell r="AB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Z107">
            <v>0</v>
          </cell>
          <cell r="BG107" t="str">
            <v>20140101LGCSR780</v>
          </cell>
          <cell r="BH107" t="str">
            <v>20140101CSR</v>
          </cell>
        </row>
        <row r="108">
          <cell r="B108" t="str">
            <v>Mar 2015</v>
          </cell>
          <cell r="C108" t="str">
            <v>FK</v>
          </cell>
          <cell r="D108" t="str">
            <v>LGINE599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13098000</v>
          </cell>
          <cell r="K108">
            <v>23064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AA108">
            <v>0</v>
          </cell>
          <cell r="AB108">
            <v>489865.2</v>
          </cell>
          <cell r="AH108">
            <v>0</v>
          </cell>
          <cell r="AI108">
            <v>-21122.93</v>
          </cell>
          <cell r="AJ108">
            <v>0</v>
          </cell>
          <cell r="AK108">
            <v>272251.15000000002</v>
          </cell>
          <cell r="AL108">
            <v>0</v>
          </cell>
          <cell r="AM108">
            <v>0</v>
          </cell>
          <cell r="AN108">
            <v>0</v>
          </cell>
          <cell r="AO108">
            <v>762116.35</v>
          </cell>
          <cell r="AP108">
            <v>762116.35</v>
          </cell>
          <cell r="AR108">
            <v>16372.5</v>
          </cell>
          <cell r="AS108">
            <v>0</v>
          </cell>
          <cell r="AT108">
            <v>37034.9</v>
          </cell>
          <cell r="AU108">
            <v>0</v>
          </cell>
          <cell r="AV108">
            <v>0</v>
          </cell>
          <cell r="AW108">
            <v>815523.75</v>
          </cell>
          <cell r="AZ108">
            <v>356920.5</v>
          </cell>
          <cell r="BG108" t="str">
            <v>20140101LGINE599</v>
          </cell>
          <cell r="BH108" t="str">
            <v>20140101FK</v>
          </cell>
        </row>
        <row r="109">
          <cell r="B109" t="str">
            <v>Mar 2015</v>
          </cell>
          <cell r="C109" t="str">
            <v>RTS</v>
          </cell>
          <cell r="D109" t="str">
            <v>LGINE643</v>
          </cell>
          <cell r="E109">
            <v>12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63447855</v>
          </cell>
          <cell r="K109">
            <v>0</v>
          </cell>
          <cell r="L109">
            <v>0</v>
          </cell>
          <cell r="M109">
            <v>136446.39999999999</v>
          </cell>
          <cell r="N109">
            <v>130148.2</v>
          </cell>
          <cell r="O109">
            <v>130051.3</v>
          </cell>
          <cell r="P109">
            <v>0</v>
          </cell>
          <cell r="Q109">
            <v>0</v>
          </cell>
          <cell r="R109">
            <v>0</v>
          </cell>
          <cell r="AA109">
            <v>9000</v>
          </cell>
          <cell r="AB109">
            <v>2290467.5699999998</v>
          </cell>
          <cell r="AH109">
            <v>0</v>
          </cell>
          <cell r="AI109">
            <v>0</v>
          </cell>
          <cell r="AJ109">
            <v>0</v>
          </cell>
          <cell r="AK109">
            <v>1357405.62</v>
          </cell>
          <cell r="AL109">
            <v>0</v>
          </cell>
          <cell r="AM109">
            <v>0</v>
          </cell>
          <cell r="AN109">
            <v>27649.019999999786</v>
          </cell>
          <cell r="AO109">
            <v>3684522.21</v>
          </cell>
          <cell r="AP109">
            <v>3684522.21</v>
          </cell>
          <cell r="AR109">
            <v>77181.320000000007</v>
          </cell>
          <cell r="AS109">
            <v>0</v>
          </cell>
          <cell r="AT109">
            <v>178887.38</v>
          </cell>
          <cell r="AU109">
            <v>0</v>
          </cell>
          <cell r="AV109">
            <v>0</v>
          </cell>
          <cell r="AW109">
            <v>3940590.91</v>
          </cell>
          <cell r="AZ109">
            <v>1728954.05</v>
          </cell>
          <cell r="BG109" t="str">
            <v>20140101LGINE643</v>
          </cell>
          <cell r="BH109" t="str">
            <v>20140101RTS</v>
          </cell>
        </row>
        <row r="110">
          <cell r="B110" t="str">
            <v>Mar 2015</v>
          </cell>
          <cell r="C110" t="str">
            <v>PSS</v>
          </cell>
          <cell r="D110" t="str">
            <v>LGINE661</v>
          </cell>
          <cell r="E110">
            <v>237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21524787</v>
          </cell>
          <cell r="K110">
            <v>58596.9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AA110">
            <v>21330</v>
          </cell>
          <cell r="AB110">
            <v>873906.35</v>
          </cell>
          <cell r="AH110">
            <v>0</v>
          </cell>
          <cell r="AI110">
            <v>52407.25</v>
          </cell>
          <cell r="AJ110">
            <v>0</v>
          </cell>
          <cell r="AK110">
            <v>873349.82</v>
          </cell>
          <cell r="AL110">
            <v>168.61999999999898</v>
          </cell>
          <cell r="AM110">
            <v>4.0000000037252903E-2</v>
          </cell>
          <cell r="AN110">
            <v>6444.2000000000698</v>
          </cell>
          <cell r="AO110">
            <v>1775199.0300000003</v>
          </cell>
          <cell r="AP110">
            <v>1775199.03</v>
          </cell>
          <cell r="AR110">
            <v>23727.48</v>
          </cell>
          <cell r="AS110">
            <v>0</v>
          </cell>
          <cell r="AT110">
            <v>108991.07</v>
          </cell>
          <cell r="AU110">
            <v>0</v>
          </cell>
          <cell r="AV110">
            <v>0</v>
          </cell>
          <cell r="AW110">
            <v>1907917.58</v>
          </cell>
          <cell r="AZ110">
            <v>586550.44999999995</v>
          </cell>
          <cell r="BG110" t="str">
            <v>20140101LGINE661</v>
          </cell>
          <cell r="BH110" t="str">
            <v>20140101PSS</v>
          </cell>
        </row>
        <row r="111">
          <cell r="B111" t="str">
            <v>Mar 2015</v>
          </cell>
          <cell r="C111" t="str">
            <v>PSP</v>
          </cell>
          <cell r="D111" t="str">
            <v>LGINE663</v>
          </cell>
          <cell r="E111">
            <v>22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1195440</v>
          </cell>
          <cell r="K111">
            <v>4347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AA111">
            <v>3740</v>
          </cell>
          <cell r="AB111">
            <v>46932.97</v>
          </cell>
          <cell r="AH111">
            <v>0</v>
          </cell>
          <cell r="AI111">
            <v>13012.74</v>
          </cell>
          <cell r="AJ111">
            <v>0</v>
          </cell>
          <cell r="AK111">
            <v>63698.759999999995</v>
          </cell>
          <cell r="AL111">
            <v>-175.67000000000007</v>
          </cell>
          <cell r="AM111">
            <v>2.0000000004074536E-2</v>
          </cell>
          <cell r="AN111">
            <v>-1541.0399999999936</v>
          </cell>
          <cell r="AO111">
            <v>112655.04000000001</v>
          </cell>
          <cell r="AP111">
            <v>112655.03999999999</v>
          </cell>
          <cell r="AR111">
            <v>1337.84</v>
          </cell>
          <cell r="AS111">
            <v>0</v>
          </cell>
          <cell r="AT111">
            <v>7341.05</v>
          </cell>
          <cell r="AU111">
            <v>0</v>
          </cell>
          <cell r="AV111">
            <v>0</v>
          </cell>
          <cell r="AW111">
            <v>121333.93</v>
          </cell>
          <cell r="AZ111">
            <v>32575.74</v>
          </cell>
          <cell r="BG111" t="str">
            <v>20140101LGINE663</v>
          </cell>
          <cell r="BH111" t="str">
            <v>20140101PSP</v>
          </cell>
        </row>
        <row r="112">
          <cell r="B112" t="str">
            <v>Mar 2015</v>
          </cell>
          <cell r="C112" t="str">
            <v>TODS</v>
          </cell>
          <cell r="D112" t="str">
            <v>LGINE691</v>
          </cell>
          <cell r="E112">
            <v>79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20282180</v>
          </cell>
          <cell r="K112">
            <v>0</v>
          </cell>
          <cell r="L112">
            <v>0</v>
          </cell>
          <cell r="M112">
            <v>49171.7</v>
          </cell>
          <cell r="N112">
            <v>48256.6</v>
          </cell>
          <cell r="O112">
            <v>47007.9</v>
          </cell>
          <cell r="P112">
            <v>0</v>
          </cell>
          <cell r="Q112">
            <v>0</v>
          </cell>
          <cell r="R112">
            <v>0</v>
          </cell>
          <cell r="AA112">
            <v>15800</v>
          </cell>
          <cell r="AB112">
            <v>809258.98</v>
          </cell>
          <cell r="AH112">
            <v>0</v>
          </cell>
          <cell r="AI112">
            <v>47438.48</v>
          </cell>
          <cell r="AJ112">
            <v>0</v>
          </cell>
          <cell r="AK112">
            <v>748980.82</v>
          </cell>
          <cell r="AL112">
            <v>200</v>
          </cell>
          <cell r="AM112">
            <v>-1.0000000009313226E-2</v>
          </cell>
          <cell r="AN112">
            <v>10360.690000000061</v>
          </cell>
          <cell r="AO112">
            <v>1584600.48</v>
          </cell>
          <cell r="AP112">
            <v>1584600.48</v>
          </cell>
          <cell r="AR112">
            <v>22366.799999999999</v>
          </cell>
          <cell r="AS112">
            <v>0</v>
          </cell>
          <cell r="AT112">
            <v>94621.49</v>
          </cell>
          <cell r="AU112">
            <v>0</v>
          </cell>
          <cell r="AV112">
            <v>0</v>
          </cell>
          <cell r="AW112">
            <v>1701588.77</v>
          </cell>
          <cell r="AZ112">
            <v>552689.41</v>
          </cell>
          <cell r="BG112" t="str">
            <v>20140101LGINE691</v>
          </cell>
          <cell r="BH112" t="str">
            <v>20140101TODS</v>
          </cell>
        </row>
        <row r="113">
          <cell r="B113" t="str">
            <v>Mar 2015</v>
          </cell>
          <cell r="C113" t="str">
            <v>TODP</v>
          </cell>
          <cell r="D113" t="str">
            <v>LGINE693</v>
          </cell>
          <cell r="E113">
            <v>67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150575000</v>
          </cell>
          <cell r="K113">
            <v>0</v>
          </cell>
          <cell r="L113">
            <v>0</v>
          </cell>
          <cell r="M113">
            <v>344555.3</v>
          </cell>
          <cell r="N113">
            <v>334294.59999999998</v>
          </cell>
          <cell r="O113">
            <v>328582.40000000002</v>
          </cell>
          <cell r="P113">
            <v>0</v>
          </cell>
          <cell r="Q113">
            <v>0</v>
          </cell>
          <cell r="R113">
            <v>0</v>
          </cell>
          <cell r="AA113">
            <v>20100</v>
          </cell>
          <cell r="AB113">
            <v>5327343.5</v>
          </cell>
          <cell r="AH113">
            <v>1705.65</v>
          </cell>
          <cell r="AI113">
            <v>0</v>
          </cell>
          <cell r="AJ113">
            <v>0</v>
          </cell>
          <cell r="AK113">
            <v>4040754.43</v>
          </cell>
          <cell r="AL113">
            <v>1500</v>
          </cell>
          <cell r="AM113">
            <v>-9.9999997764825821E-3</v>
          </cell>
          <cell r="AN113">
            <v>104529.91999999993</v>
          </cell>
          <cell r="AO113">
            <v>9494227.8400000017</v>
          </cell>
          <cell r="AP113">
            <v>9494227.8399999999</v>
          </cell>
          <cell r="AR113">
            <v>173116.72</v>
          </cell>
          <cell r="AS113">
            <v>0</v>
          </cell>
          <cell r="AT113">
            <v>493707.99</v>
          </cell>
          <cell r="AU113">
            <v>0</v>
          </cell>
          <cell r="AV113">
            <v>0</v>
          </cell>
          <cell r="AW113">
            <v>10161052.550000001</v>
          </cell>
          <cell r="AZ113">
            <v>4103168.75</v>
          </cell>
          <cell r="BG113" t="str">
            <v>20140101LGINE693</v>
          </cell>
          <cell r="BH113" t="str">
            <v>20140101TODP</v>
          </cell>
        </row>
        <row r="114">
          <cell r="B114" t="str">
            <v>Mar 2015</v>
          </cell>
          <cell r="C114" t="str">
            <v>TODP</v>
          </cell>
          <cell r="D114" t="str">
            <v>LGINE694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AA114">
            <v>0</v>
          </cell>
          <cell r="AB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Z114">
            <v>0</v>
          </cell>
          <cell r="BG114" t="str">
            <v>20140101LGINE694</v>
          </cell>
          <cell r="BH114" t="str">
            <v>20140101TODP</v>
          </cell>
        </row>
        <row r="115">
          <cell r="B115" t="str">
            <v>Mar 2015</v>
          </cell>
          <cell r="C115" t="str">
            <v>LE</v>
          </cell>
          <cell r="D115" t="str">
            <v>LGMLE570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196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AA115">
            <v>0</v>
          </cell>
          <cell r="AB115">
            <v>12.66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12.66</v>
          </cell>
          <cell r="AP115">
            <v>12.66</v>
          </cell>
          <cell r="AR115">
            <v>0.22</v>
          </cell>
          <cell r="AS115">
            <v>0</v>
          </cell>
          <cell r="AT115">
            <v>0.75</v>
          </cell>
          <cell r="AU115">
            <v>0</v>
          </cell>
          <cell r="AV115">
            <v>0</v>
          </cell>
          <cell r="AW115">
            <v>13.63</v>
          </cell>
          <cell r="AZ115">
            <v>5.34</v>
          </cell>
          <cell r="BG115" t="str">
            <v>20140101LGMLE570</v>
          </cell>
          <cell r="BH115" t="str">
            <v>20140101LE</v>
          </cell>
        </row>
        <row r="116">
          <cell r="B116" t="str">
            <v>Mar 2015</v>
          </cell>
          <cell r="C116" t="str">
            <v>LE</v>
          </cell>
          <cell r="D116" t="str">
            <v>LGMLE571</v>
          </cell>
          <cell r="E116">
            <v>156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221493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AA116">
            <v>0</v>
          </cell>
          <cell r="AB116">
            <v>14310.66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-39.079999999999927</v>
          </cell>
          <cell r="AN116">
            <v>0</v>
          </cell>
          <cell r="AO116">
            <v>14271.58</v>
          </cell>
          <cell r="AP116">
            <v>14271.58</v>
          </cell>
          <cell r="AR116">
            <v>262.47000000000003</v>
          </cell>
          <cell r="AS116">
            <v>0</v>
          </cell>
          <cell r="AT116">
            <v>825.73</v>
          </cell>
          <cell r="AU116">
            <v>0</v>
          </cell>
          <cell r="AV116">
            <v>0</v>
          </cell>
          <cell r="AW116">
            <v>15359.78</v>
          </cell>
          <cell r="AZ116">
            <v>6035.68</v>
          </cell>
          <cell r="BG116" t="str">
            <v>20140101LGMLE571</v>
          </cell>
          <cell r="BH116" t="str">
            <v>20140101LE</v>
          </cell>
        </row>
        <row r="117">
          <cell r="B117" t="str">
            <v>Mar 2015</v>
          </cell>
          <cell r="C117" t="str">
            <v>LE</v>
          </cell>
          <cell r="D117" t="str">
            <v>LGMLE572</v>
          </cell>
          <cell r="E117">
            <v>13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165598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AA117">
            <v>0</v>
          </cell>
          <cell r="AB117">
            <v>10699.29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10699.29</v>
          </cell>
          <cell r="AP117">
            <v>10699.29</v>
          </cell>
          <cell r="AR117">
            <v>193.26</v>
          </cell>
          <cell r="AS117">
            <v>0</v>
          </cell>
          <cell r="AT117">
            <v>632.96</v>
          </cell>
          <cell r="AU117">
            <v>0</v>
          </cell>
          <cell r="AV117">
            <v>0</v>
          </cell>
          <cell r="AW117">
            <v>11525.51</v>
          </cell>
          <cell r="AZ117">
            <v>4512.55</v>
          </cell>
          <cell r="BG117" t="str">
            <v>20140101LGMLE572</v>
          </cell>
          <cell r="BH117" t="str">
            <v>20140101LE</v>
          </cell>
        </row>
        <row r="118">
          <cell r="B118" t="str">
            <v>Mar 2015</v>
          </cell>
          <cell r="C118" t="str">
            <v>TE</v>
          </cell>
          <cell r="D118" t="str">
            <v>LGMLE573</v>
          </cell>
          <cell r="E118">
            <v>901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188893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AA118">
            <v>2928.25</v>
          </cell>
          <cell r="AB118">
            <v>14465.43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30.010000000000218</v>
          </cell>
          <cell r="AM118">
            <v>-2.9999999998835847E-2</v>
          </cell>
          <cell r="AN118">
            <v>0</v>
          </cell>
          <cell r="AO118">
            <v>17423.660000000003</v>
          </cell>
          <cell r="AP118">
            <v>17423.66</v>
          </cell>
          <cell r="AR118">
            <v>210.59</v>
          </cell>
          <cell r="AS118">
            <v>0</v>
          </cell>
          <cell r="AT118">
            <v>1026.05</v>
          </cell>
          <cell r="AU118">
            <v>0</v>
          </cell>
          <cell r="AV118">
            <v>0</v>
          </cell>
          <cell r="AW118">
            <v>18660.3</v>
          </cell>
          <cell r="AZ118">
            <v>5147.33</v>
          </cell>
          <cell r="BG118" t="str">
            <v>20140101LGMLE573</v>
          </cell>
          <cell r="BH118" t="str">
            <v>20140101TE</v>
          </cell>
        </row>
        <row r="119">
          <cell r="B119" t="str">
            <v>Mar 2015</v>
          </cell>
          <cell r="C119" t="str">
            <v>TE</v>
          </cell>
          <cell r="D119" t="str">
            <v>LGMLE574</v>
          </cell>
          <cell r="E119">
            <v>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68742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AA119">
            <v>26</v>
          </cell>
          <cell r="AB119">
            <v>5264.26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409.5</v>
          </cell>
          <cell r="AM119">
            <v>0</v>
          </cell>
          <cell r="AN119">
            <v>0</v>
          </cell>
          <cell r="AO119">
            <v>5699.76</v>
          </cell>
          <cell r="AP119">
            <v>5699.76</v>
          </cell>
          <cell r="AR119">
            <v>75.61</v>
          </cell>
          <cell r="AS119">
            <v>0</v>
          </cell>
          <cell r="AT119">
            <v>336.13</v>
          </cell>
          <cell r="AU119">
            <v>0</v>
          </cell>
          <cell r="AV119">
            <v>0</v>
          </cell>
          <cell r="AW119">
            <v>6111.5</v>
          </cell>
          <cell r="AZ119">
            <v>1873.22</v>
          </cell>
          <cell r="BG119" t="str">
            <v>20140101LGMLE574</v>
          </cell>
          <cell r="BH119" t="str">
            <v>20140101TE</v>
          </cell>
        </row>
        <row r="120">
          <cell r="B120" t="str">
            <v>Mar 2015</v>
          </cell>
          <cell r="C120" t="str">
            <v>RS</v>
          </cell>
          <cell r="D120" t="str">
            <v>LGRSE411</v>
          </cell>
          <cell r="E120">
            <v>3353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947261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AA120">
            <v>0</v>
          </cell>
          <cell r="AB120">
            <v>76500.800000000003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-0.35000000000582077</v>
          </cell>
          <cell r="AN120">
            <v>0</v>
          </cell>
          <cell r="AO120">
            <v>76500.45</v>
          </cell>
          <cell r="AP120">
            <v>76500.45</v>
          </cell>
          <cell r="AR120">
            <v>1045.07</v>
          </cell>
          <cell r="AS120">
            <v>5418.24</v>
          </cell>
          <cell r="AT120">
            <v>4828.6099999999997</v>
          </cell>
          <cell r="AU120">
            <v>0</v>
          </cell>
          <cell r="AV120">
            <v>0</v>
          </cell>
          <cell r="AW120">
            <v>87792.37</v>
          </cell>
          <cell r="AZ120">
            <v>25812.86</v>
          </cell>
          <cell r="BG120" t="str">
            <v>20140101LGRSE411</v>
          </cell>
          <cell r="BH120" t="str">
            <v>20140101RS</v>
          </cell>
        </row>
        <row r="121">
          <cell r="B121" t="str">
            <v>Mar 2015</v>
          </cell>
          <cell r="C121" t="str">
            <v>RS</v>
          </cell>
          <cell r="D121" t="str">
            <v>LGRSE511</v>
          </cell>
          <cell r="E121">
            <v>356148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354234646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AA121">
            <v>3828591</v>
          </cell>
          <cell r="AB121">
            <v>28607990.010000002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80593.020000000019</v>
          </cell>
          <cell r="AM121">
            <v>5.1899999976158142</v>
          </cell>
          <cell r="AN121">
            <v>0</v>
          </cell>
          <cell r="AO121">
            <v>32517179.219999999</v>
          </cell>
          <cell r="AP121">
            <v>32517179.220000003</v>
          </cell>
          <cell r="AR121">
            <v>390929.37</v>
          </cell>
          <cell r="AS121">
            <v>2026212</v>
          </cell>
          <cell r="AT121">
            <v>2032934.15</v>
          </cell>
          <cell r="AU121">
            <v>0</v>
          </cell>
          <cell r="AV121">
            <v>0</v>
          </cell>
          <cell r="AW121">
            <v>36967254.740000002</v>
          </cell>
          <cell r="AZ121">
            <v>9652894.0999999996</v>
          </cell>
          <cell r="BG121" t="str">
            <v>20140101LGRSE511</v>
          </cell>
          <cell r="BH121" t="str">
            <v>20140101RS</v>
          </cell>
        </row>
        <row r="122">
          <cell r="B122" t="str">
            <v>Mar 2015</v>
          </cell>
          <cell r="C122" t="str">
            <v>RS</v>
          </cell>
          <cell r="D122" t="str">
            <v>LGRSE519</v>
          </cell>
          <cell r="E122">
            <v>154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171044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AA122">
            <v>1655.5</v>
          </cell>
          <cell r="AB122">
            <v>13813.51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18.410000000000082</v>
          </cell>
          <cell r="AM122">
            <v>0</v>
          </cell>
          <cell r="AN122">
            <v>0</v>
          </cell>
          <cell r="AO122">
            <v>15487.42</v>
          </cell>
          <cell r="AP122">
            <v>15487.419999999998</v>
          </cell>
          <cell r="AR122">
            <v>188.67</v>
          </cell>
          <cell r="AS122">
            <v>978.41</v>
          </cell>
          <cell r="AT122">
            <v>969.3</v>
          </cell>
          <cell r="AU122">
            <v>0</v>
          </cell>
          <cell r="AV122">
            <v>0</v>
          </cell>
          <cell r="AW122">
            <v>17623.8</v>
          </cell>
          <cell r="AZ122">
            <v>4660.95</v>
          </cell>
          <cell r="BG122" t="str">
            <v>20140101LGRSE519</v>
          </cell>
          <cell r="BH122" t="str">
            <v>20140101RS</v>
          </cell>
        </row>
        <row r="123">
          <cell r="B123" t="str">
            <v>Mar 2015</v>
          </cell>
          <cell r="C123" t="str">
            <v>RTODE</v>
          </cell>
          <cell r="D123" t="str">
            <v>LGRSE521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AA123">
            <v>0</v>
          </cell>
          <cell r="AB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Z123">
            <v>0</v>
          </cell>
          <cell r="BG123" t="str">
            <v>20140101LGRSE521</v>
          </cell>
          <cell r="BH123" t="str">
            <v>20140101RTODE</v>
          </cell>
        </row>
        <row r="124">
          <cell r="B124" t="str">
            <v>Mar 2015</v>
          </cell>
          <cell r="C124" t="str">
            <v>RTODE</v>
          </cell>
          <cell r="D124" t="str">
            <v>LGRSE523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AA124">
            <v>0</v>
          </cell>
          <cell r="AB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Z124">
            <v>0</v>
          </cell>
          <cell r="BG124" t="str">
            <v>20140101LGRSE523</v>
          </cell>
          <cell r="BH124" t="str">
            <v>20140101RTODE</v>
          </cell>
        </row>
        <row r="125">
          <cell r="B125" t="str">
            <v>Mar 2015</v>
          </cell>
          <cell r="C125" t="str">
            <v>RTODD</v>
          </cell>
          <cell r="D125" t="str">
            <v>LGRSE527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AA125">
            <v>0</v>
          </cell>
          <cell r="AB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Z125">
            <v>0</v>
          </cell>
          <cell r="BG125" t="str">
            <v>20140101LGRSE527</v>
          </cell>
          <cell r="BH125" t="str">
            <v>20140101RTODD</v>
          </cell>
        </row>
        <row r="126">
          <cell r="B126" t="str">
            <v>Mar 2015</v>
          </cell>
          <cell r="C126" t="str">
            <v>RTODD</v>
          </cell>
          <cell r="D126" t="str">
            <v>LGRSE529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AA126">
            <v>0</v>
          </cell>
          <cell r="AB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Z126">
            <v>0</v>
          </cell>
          <cell r="BG126" t="str">
            <v>20140101LGRSE529</v>
          </cell>
          <cell r="BH126" t="str">
            <v>20140101RTODD</v>
          </cell>
        </row>
        <row r="127">
          <cell r="B127" t="str">
            <v>Mar 2015</v>
          </cell>
          <cell r="C127" t="str">
            <v>VFD</v>
          </cell>
          <cell r="D127" t="str">
            <v>LGRSE540</v>
          </cell>
          <cell r="E127">
            <v>6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30208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AA127">
            <v>64.5</v>
          </cell>
          <cell r="AB127">
            <v>2439.6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2504.1</v>
          </cell>
          <cell r="AP127">
            <v>2504.1</v>
          </cell>
          <cell r="AR127">
            <v>33.229999999999997</v>
          </cell>
          <cell r="AS127">
            <v>172.8</v>
          </cell>
          <cell r="AT127">
            <v>157.74</v>
          </cell>
          <cell r="AU127">
            <v>0</v>
          </cell>
          <cell r="AV127">
            <v>0</v>
          </cell>
          <cell r="AW127">
            <v>2867.87</v>
          </cell>
          <cell r="AZ127">
            <v>823.17</v>
          </cell>
          <cell r="BG127" t="str">
            <v>20140101LGRSE540</v>
          </cell>
          <cell r="BH127" t="str">
            <v>20140101VFD</v>
          </cell>
        </row>
        <row r="128">
          <cell r="B128" t="str">
            <v>Mar 2015</v>
          </cell>
          <cell r="C128" t="str">
            <v>LEV</v>
          </cell>
          <cell r="D128" t="str">
            <v>LGRSE547</v>
          </cell>
          <cell r="E128">
            <v>1</v>
          </cell>
          <cell r="F128">
            <v>0</v>
          </cell>
          <cell r="G128">
            <v>154</v>
          </cell>
          <cell r="H128">
            <v>43</v>
          </cell>
          <cell r="I128">
            <v>0</v>
          </cell>
          <cell r="J128">
            <v>197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AA128">
            <v>10.75</v>
          </cell>
          <cell r="AB128">
            <v>12.36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-4.43</v>
          </cell>
          <cell r="AM128">
            <v>0</v>
          </cell>
          <cell r="AN128">
            <v>0</v>
          </cell>
          <cell r="AO128">
            <v>18.68</v>
          </cell>
          <cell r="AP128">
            <v>18.68</v>
          </cell>
          <cell r="AR128">
            <v>0.22</v>
          </cell>
          <cell r="AS128">
            <v>1.1299999999999999</v>
          </cell>
          <cell r="AT128">
            <v>1.17</v>
          </cell>
          <cell r="AU128">
            <v>0</v>
          </cell>
          <cell r="AV128">
            <v>0</v>
          </cell>
          <cell r="AW128">
            <v>21.2</v>
          </cell>
          <cell r="AZ128">
            <v>5.37</v>
          </cell>
          <cell r="BG128" t="str">
            <v>20140101LGRSE547</v>
          </cell>
          <cell r="BH128" t="str">
            <v>20140101LEV</v>
          </cell>
        </row>
        <row r="129">
          <cell r="B129" t="str">
            <v>Mar 2015</v>
          </cell>
          <cell r="C129" t="str">
            <v>LEV</v>
          </cell>
          <cell r="D129" t="str">
            <v>LGRSE543</v>
          </cell>
          <cell r="E129">
            <v>22</v>
          </cell>
          <cell r="F129">
            <v>0</v>
          </cell>
          <cell r="G129">
            <v>21851</v>
          </cell>
          <cell r="H129">
            <v>11952</v>
          </cell>
          <cell r="I129">
            <v>7124</v>
          </cell>
          <cell r="J129">
            <v>40927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AA129">
            <v>236.5</v>
          </cell>
          <cell r="AB129">
            <v>3245.31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10.75</v>
          </cell>
          <cell r="AM129">
            <v>1.999999999998181E-2</v>
          </cell>
          <cell r="AN129">
            <v>0</v>
          </cell>
          <cell r="AO129">
            <v>3492.58</v>
          </cell>
          <cell r="AP129">
            <v>3492.58</v>
          </cell>
          <cell r="AR129">
            <v>45.23</v>
          </cell>
          <cell r="AS129">
            <v>234.09</v>
          </cell>
          <cell r="AT129">
            <v>219.53</v>
          </cell>
          <cell r="AU129">
            <v>0</v>
          </cell>
          <cell r="AV129">
            <v>0</v>
          </cell>
          <cell r="AW129">
            <v>3991.43</v>
          </cell>
          <cell r="AZ129">
            <v>1115.26</v>
          </cell>
          <cell r="BG129" t="str">
            <v>20140101LGRSE543</v>
          </cell>
          <cell r="BH129" t="str">
            <v>20140101LEV</v>
          </cell>
        </row>
        <row r="130">
          <cell r="B130" t="str">
            <v>Apr 2015</v>
          </cell>
          <cell r="C130" t="str">
            <v>FLSP</v>
          </cell>
          <cell r="D130" t="str">
            <v>LGINE682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AA130">
            <v>0</v>
          </cell>
          <cell r="AB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Z130">
            <v>0</v>
          </cell>
          <cell r="BG130" t="str">
            <v>20140101LGINE682</v>
          </cell>
          <cell r="BH130" t="str">
            <v>20140101FLSP</v>
          </cell>
        </row>
        <row r="131">
          <cell r="B131" t="str">
            <v>Apr 2015</v>
          </cell>
          <cell r="C131" t="str">
            <v>FLST</v>
          </cell>
          <cell r="D131" t="str">
            <v>LGINE683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AA131">
            <v>0</v>
          </cell>
          <cell r="AB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Z131">
            <v>0</v>
          </cell>
          <cell r="BG131" t="str">
            <v>20140101LGINE683</v>
          </cell>
          <cell r="BH131" t="str">
            <v>20140101FLST</v>
          </cell>
        </row>
        <row r="132">
          <cell r="B132" t="str">
            <v>Apr 2015</v>
          </cell>
          <cell r="C132" t="str">
            <v>GSS</v>
          </cell>
          <cell r="D132" t="str">
            <v>LGCME451</v>
          </cell>
          <cell r="E132">
            <v>53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8438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AA132">
            <v>0</v>
          </cell>
          <cell r="AB132">
            <v>770.73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2.9999999999972715E-2</v>
          </cell>
          <cell r="AN132">
            <v>0</v>
          </cell>
          <cell r="AO132">
            <v>770.76</v>
          </cell>
          <cell r="AP132">
            <v>770.76</v>
          </cell>
          <cell r="AR132">
            <v>18.829999999999998</v>
          </cell>
          <cell r="AS132">
            <v>22.46</v>
          </cell>
          <cell r="AT132">
            <v>51.93</v>
          </cell>
          <cell r="AU132">
            <v>0</v>
          </cell>
          <cell r="AV132">
            <v>0</v>
          </cell>
          <cell r="AW132">
            <v>863.98</v>
          </cell>
          <cell r="AZ132">
            <v>229.94</v>
          </cell>
          <cell r="BG132" t="str">
            <v>20140101LGCME451</v>
          </cell>
          <cell r="BH132" t="str">
            <v>20140101GSS</v>
          </cell>
        </row>
        <row r="133">
          <cell r="B133" t="str">
            <v>Apr 2015</v>
          </cell>
          <cell r="C133" t="str">
            <v>GSS</v>
          </cell>
          <cell r="D133" t="str">
            <v>LGCME550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AA133">
            <v>0</v>
          </cell>
          <cell r="AB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Z133">
            <v>0</v>
          </cell>
          <cell r="BG133" t="str">
            <v>20140101LGCME550</v>
          </cell>
          <cell r="BH133" t="str">
            <v>20140101GSS</v>
          </cell>
        </row>
        <row r="134">
          <cell r="B134" t="str">
            <v>Apr 2015</v>
          </cell>
          <cell r="C134" t="str">
            <v>GSS</v>
          </cell>
          <cell r="D134" t="str">
            <v>LGCME551</v>
          </cell>
          <cell r="E134">
            <v>28095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26879056</v>
          </cell>
          <cell r="K134">
            <v>5727.5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AA134">
            <v>561900</v>
          </cell>
          <cell r="AB134">
            <v>2455132.98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-149.57999999995809</v>
          </cell>
          <cell r="AM134">
            <v>12.549999999813735</v>
          </cell>
          <cell r="AN134">
            <v>0</v>
          </cell>
          <cell r="AO134">
            <v>3016895.9499999997</v>
          </cell>
          <cell r="AP134">
            <v>3016895.95</v>
          </cell>
          <cell r="AR134">
            <v>59847.839999999997</v>
          </cell>
          <cell r="AS134">
            <v>67660.78</v>
          </cell>
          <cell r="AT134">
            <v>217150.26</v>
          </cell>
          <cell r="AU134">
            <v>0</v>
          </cell>
          <cell r="AV134">
            <v>0</v>
          </cell>
          <cell r="AW134">
            <v>3361554.83</v>
          </cell>
          <cell r="AZ134">
            <v>732454.28</v>
          </cell>
          <cell r="BG134" t="str">
            <v>20140101LGCME551</v>
          </cell>
          <cell r="BH134" t="str">
            <v>20140101GSS</v>
          </cell>
        </row>
        <row r="135">
          <cell r="B135" t="str">
            <v>Apr 2015</v>
          </cell>
          <cell r="C135" t="str">
            <v>GSS</v>
          </cell>
          <cell r="D135" t="str">
            <v>LGCME551UM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13802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AA135">
            <v>20</v>
          </cell>
          <cell r="AB135">
            <v>1260.67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2040</v>
          </cell>
          <cell r="AM135">
            <v>0</v>
          </cell>
          <cell r="AN135">
            <v>0</v>
          </cell>
          <cell r="AO135">
            <v>3320.67</v>
          </cell>
          <cell r="AP135">
            <v>3320.67</v>
          </cell>
          <cell r="AR135">
            <v>15.18</v>
          </cell>
          <cell r="AS135">
            <v>40.99</v>
          </cell>
          <cell r="AT135">
            <v>273.77999999999997</v>
          </cell>
          <cell r="AU135">
            <v>0</v>
          </cell>
          <cell r="AV135">
            <v>0</v>
          </cell>
          <cell r="AW135">
            <v>3650.62</v>
          </cell>
          <cell r="AZ135">
            <v>376.1</v>
          </cell>
          <cell r="BG135" t="str">
            <v>20140101LGCME551UM</v>
          </cell>
          <cell r="BH135" t="str">
            <v>20140101GSS</v>
          </cell>
        </row>
        <row r="136">
          <cell r="B136" t="str">
            <v>Apr 2015</v>
          </cell>
          <cell r="C136" t="str">
            <v>GSS</v>
          </cell>
          <cell r="D136" t="str">
            <v>LGCME552</v>
          </cell>
          <cell r="E136">
            <v>113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101744</v>
          </cell>
          <cell r="K136">
            <v>1.3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AA136">
            <v>0</v>
          </cell>
          <cell r="AB136">
            <v>9293.2999999999993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-2.0000000000436557E-2</v>
          </cell>
          <cell r="AN136">
            <v>0</v>
          </cell>
          <cell r="AO136">
            <v>9293.2799999999988</v>
          </cell>
          <cell r="AP136">
            <v>9293.2800000000007</v>
          </cell>
          <cell r="AR136">
            <v>223.77</v>
          </cell>
          <cell r="AS136">
            <v>271.73</v>
          </cell>
          <cell r="AT136">
            <v>626.15</v>
          </cell>
          <cell r="AU136">
            <v>0</v>
          </cell>
          <cell r="AV136">
            <v>0</v>
          </cell>
          <cell r="AW136">
            <v>10414.93</v>
          </cell>
          <cell r="AZ136">
            <v>2772.52</v>
          </cell>
          <cell r="BG136" t="str">
            <v>20140101LGCME552</v>
          </cell>
          <cell r="BH136" t="str">
            <v>20140101GSS</v>
          </cell>
        </row>
        <row r="137">
          <cell r="B137" t="str">
            <v>Apr 2015</v>
          </cell>
          <cell r="C137" t="str">
            <v>GSS</v>
          </cell>
          <cell r="D137" t="str">
            <v>LGCME557</v>
          </cell>
          <cell r="E137">
            <v>11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4917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AA137">
            <v>220</v>
          </cell>
          <cell r="AB137">
            <v>449.12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669.12</v>
          </cell>
          <cell r="AP137">
            <v>669.12</v>
          </cell>
          <cell r="AR137">
            <v>11.01</v>
          </cell>
          <cell r="AS137">
            <v>13.09</v>
          </cell>
          <cell r="AT137">
            <v>50.53</v>
          </cell>
          <cell r="AU137">
            <v>0</v>
          </cell>
          <cell r="AV137">
            <v>0</v>
          </cell>
          <cell r="AW137">
            <v>743.75</v>
          </cell>
          <cell r="AZ137">
            <v>133.99</v>
          </cell>
          <cell r="BG137" t="str">
            <v>20140101LGCME557</v>
          </cell>
          <cell r="BH137" t="str">
            <v>20140101GSS</v>
          </cell>
        </row>
        <row r="138">
          <cell r="B138" t="str">
            <v>Apr 2015</v>
          </cell>
          <cell r="C138" t="str">
            <v>PSS</v>
          </cell>
          <cell r="D138" t="str">
            <v>LGCME561</v>
          </cell>
          <cell r="E138">
            <v>2607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124559258</v>
          </cell>
          <cell r="K138">
            <v>350105.4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AA138">
            <v>234630</v>
          </cell>
          <cell r="AB138">
            <v>5057105.87</v>
          </cell>
          <cell r="AH138">
            <v>0</v>
          </cell>
          <cell r="AI138">
            <v>13189.9</v>
          </cell>
          <cell r="AJ138">
            <v>0</v>
          </cell>
          <cell r="AK138">
            <v>4918166.5500000007</v>
          </cell>
          <cell r="AL138">
            <v>2986.2300000000105</v>
          </cell>
          <cell r="AM138">
            <v>0.12000000011175871</v>
          </cell>
          <cell r="AN138">
            <v>150795.13999999873</v>
          </cell>
          <cell r="AO138">
            <v>10363683.909999998</v>
          </cell>
          <cell r="AP138">
            <v>10363683.91</v>
          </cell>
          <cell r="AR138">
            <v>269436.07</v>
          </cell>
          <cell r="AS138">
            <v>167391.54999999999</v>
          </cell>
          <cell r="AT138">
            <v>656233.69999999995</v>
          </cell>
          <cell r="AU138">
            <v>0</v>
          </cell>
          <cell r="AV138">
            <v>0</v>
          </cell>
          <cell r="AW138">
            <v>11456745.23</v>
          </cell>
          <cell r="AZ138">
            <v>3394239.78</v>
          </cell>
          <cell r="BG138" t="str">
            <v>20140101LGCME561</v>
          </cell>
          <cell r="BH138" t="str">
            <v>20140101PSS</v>
          </cell>
        </row>
        <row r="139">
          <cell r="B139" t="str">
            <v>Apr 2015</v>
          </cell>
          <cell r="C139" t="str">
            <v>PSP</v>
          </cell>
          <cell r="D139" t="str">
            <v>LGCME563</v>
          </cell>
          <cell r="E139">
            <v>53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12518500</v>
          </cell>
          <cell r="K139">
            <v>40386.9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AA139">
            <v>9010</v>
          </cell>
          <cell r="AB139">
            <v>491476.31</v>
          </cell>
          <cell r="AH139">
            <v>0</v>
          </cell>
          <cell r="AI139">
            <v>2485.91</v>
          </cell>
          <cell r="AJ139">
            <v>0</v>
          </cell>
          <cell r="AK139">
            <v>473397.16</v>
          </cell>
          <cell r="AL139">
            <v>510</v>
          </cell>
          <cell r="AM139">
            <v>-9.9999999511055648E-3</v>
          </cell>
          <cell r="AN139">
            <v>1113.5499999999884</v>
          </cell>
          <cell r="AO139">
            <v>975507.01000000024</v>
          </cell>
          <cell r="AP139">
            <v>975507.01</v>
          </cell>
          <cell r="AR139">
            <v>25811.81</v>
          </cell>
          <cell r="AS139">
            <v>17266.53</v>
          </cell>
          <cell r="AT139">
            <v>60037.7</v>
          </cell>
          <cell r="AU139">
            <v>0</v>
          </cell>
          <cell r="AV139">
            <v>0</v>
          </cell>
          <cell r="AW139">
            <v>1078623.05</v>
          </cell>
          <cell r="AZ139">
            <v>341129.13</v>
          </cell>
          <cell r="BG139" t="str">
            <v>20140101LGCME563</v>
          </cell>
          <cell r="BH139" t="str">
            <v>20140101PSP</v>
          </cell>
        </row>
        <row r="140">
          <cell r="B140" t="str">
            <v>Apr 2015</v>
          </cell>
          <cell r="C140" t="str">
            <v>PSS</v>
          </cell>
          <cell r="D140" t="str">
            <v>LGCME567</v>
          </cell>
          <cell r="E140">
            <v>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93120</v>
          </cell>
          <cell r="K140">
            <v>298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AA140">
            <v>180</v>
          </cell>
          <cell r="AB140">
            <v>3780.67</v>
          </cell>
          <cell r="AH140">
            <v>0</v>
          </cell>
          <cell r="AI140">
            <v>99.47</v>
          </cell>
          <cell r="AJ140">
            <v>0</v>
          </cell>
          <cell r="AK140">
            <v>4274.45</v>
          </cell>
          <cell r="AL140">
            <v>0</v>
          </cell>
          <cell r="AM140">
            <v>0</v>
          </cell>
          <cell r="AN140">
            <v>0</v>
          </cell>
          <cell r="AO140">
            <v>8235.119999999999</v>
          </cell>
          <cell r="AP140">
            <v>8235.119999999999</v>
          </cell>
          <cell r="AR140">
            <v>113.37</v>
          </cell>
          <cell r="AS140">
            <v>136.66999999999999</v>
          </cell>
          <cell r="AT140">
            <v>535.55999999999995</v>
          </cell>
          <cell r="AU140">
            <v>0</v>
          </cell>
          <cell r="AV140">
            <v>0</v>
          </cell>
          <cell r="AW140">
            <v>9020.7199999999993</v>
          </cell>
          <cell r="AZ140">
            <v>2537.52</v>
          </cell>
          <cell r="BG140" t="str">
            <v>20140101LGCME567</v>
          </cell>
          <cell r="BH140" t="str">
            <v>20140101PSS</v>
          </cell>
        </row>
        <row r="141">
          <cell r="B141" t="str">
            <v>Apr 2015</v>
          </cell>
          <cell r="C141" t="str">
            <v>TODS</v>
          </cell>
          <cell r="D141" t="str">
            <v>LGCME591</v>
          </cell>
          <cell r="E141">
            <v>253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56561308</v>
          </cell>
          <cell r="K141">
            <v>0</v>
          </cell>
          <cell r="L141">
            <v>0</v>
          </cell>
          <cell r="M141">
            <v>123841.5</v>
          </cell>
          <cell r="N141">
            <v>122095.3</v>
          </cell>
          <cell r="O141">
            <v>116285.7</v>
          </cell>
          <cell r="P141">
            <v>0</v>
          </cell>
          <cell r="Q141">
            <v>0</v>
          </cell>
          <cell r="R141">
            <v>0</v>
          </cell>
          <cell r="AA141">
            <v>50600</v>
          </cell>
          <cell r="AB141">
            <v>2256796.19</v>
          </cell>
          <cell r="AH141">
            <v>1755</v>
          </cell>
          <cell r="AI141">
            <v>7774.39</v>
          </cell>
          <cell r="AJ141">
            <v>0</v>
          </cell>
          <cell r="AK141">
            <v>1766050.82</v>
          </cell>
          <cell r="AL141">
            <v>-3276.5400000000009</v>
          </cell>
          <cell r="AM141">
            <v>-2.0000000018626451E-2</v>
          </cell>
          <cell r="AN141">
            <v>66341.409999999916</v>
          </cell>
          <cell r="AO141">
            <v>4136511.8600000003</v>
          </cell>
          <cell r="AP141">
            <v>4136511.8600000003</v>
          </cell>
          <cell r="AR141">
            <v>125976.73</v>
          </cell>
          <cell r="AS141">
            <v>30703.23</v>
          </cell>
          <cell r="AT141">
            <v>245248.63</v>
          </cell>
          <cell r="AU141">
            <v>0</v>
          </cell>
          <cell r="AV141">
            <v>0</v>
          </cell>
          <cell r="AW141">
            <v>4538440.45</v>
          </cell>
          <cell r="AZ141">
            <v>1541295.64</v>
          </cell>
          <cell r="BG141" t="str">
            <v>20140101LGCME591</v>
          </cell>
          <cell r="BH141" t="str">
            <v>20140101TODS</v>
          </cell>
        </row>
        <row r="142">
          <cell r="B142" t="str">
            <v>Apr 2015</v>
          </cell>
          <cell r="C142" t="str">
            <v>TODP</v>
          </cell>
          <cell r="D142" t="str">
            <v>LGCME593</v>
          </cell>
          <cell r="E142">
            <v>37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30407400</v>
          </cell>
          <cell r="K142">
            <v>0</v>
          </cell>
          <cell r="L142">
            <v>0</v>
          </cell>
          <cell r="M142">
            <v>66974.600000000006</v>
          </cell>
          <cell r="N142">
            <v>66011.899999999994</v>
          </cell>
          <cell r="O142">
            <v>63981.8</v>
          </cell>
          <cell r="P142">
            <v>0</v>
          </cell>
          <cell r="Q142">
            <v>0</v>
          </cell>
          <cell r="R142">
            <v>0</v>
          </cell>
          <cell r="AA142">
            <v>11100</v>
          </cell>
          <cell r="AB142">
            <v>1158521.94</v>
          </cell>
          <cell r="AH142">
            <v>0</v>
          </cell>
          <cell r="AI142">
            <v>0</v>
          </cell>
          <cell r="AJ142">
            <v>0</v>
          </cell>
          <cell r="AK142">
            <v>912201.95000000007</v>
          </cell>
          <cell r="AL142">
            <v>0</v>
          </cell>
          <cell r="AM142">
            <v>0</v>
          </cell>
          <cell r="AN142">
            <v>53261.709999999963</v>
          </cell>
          <cell r="AO142">
            <v>2135085.6</v>
          </cell>
          <cell r="AP142">
            <v>2135085.6</v>
          </cell>
          <cell r="AR142">
            <v>57562.559999999998</v>
          </cell>
          <cell r="AS142">
            <v>18270.88</v>
          </cell>
          <cell r="AT142">
            <v>121970.09</v>
          </cell>
          <cell r="AU142">
            <v>0</v>
          </cell>
          <cell r="AV142">
            <v>0</v>
          </cell>
          <cell r="AW142">
            <v>2332889.13</v>
          </cell>
          <cell r="AZ142">
            <v>828601.65</v>
          </cell>
          <cell r="BG142" t="str">
            <v>20140101LGCME593</v>
          </cell>
          <cell r="BH142" t="str">
            <v>20140101TODP</v>
          </cell>
        </row>
        <row r="143">
          <cell r="B143" t="str">
            <v>Apr 2015</v>
          </cell>
          <cell r="C143" t="str">
            <v>GS3</v>
          </cell>
          <cell r="D143" t="str">
            <v>LGCME650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AA143">
            <v>0</v>
          </cell>
          <cell r="AB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Z143">
            <v>0</v>
          </cell>
          <cell r="BG143" t="str">
            <v>20140101LGCME650</v>
          </cell>
          <cell r="BH143" t="str">
            <v>20140101GS3</v>
          </cell>
        </row>
        <row r="144">
          <cell r="B144" t="str">
            <v>Apr 2015</v>
          </cell>
          <cell r="C144" t="str">
            <v>GS3</v>
          </cell>
          <cell r="D144" t="str">
            <v>LGCME651</v>
          </cell>
          <cell r="E144">
            <v>15761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63958318</v>
          </cell>
          <cell r="K144">
            <v>297605.40000000002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AA144">
            <v>551635</v>
          </cell>
          <cell r="AB144">
            <v>5841952.7699999996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2097.3000000000466</v>
          </cell>
          <cell r="AM144">
            <v>-0.62000000011175871</v>
          </cell>
          <cell r="AN144">
            <v>0</v>
          </cell>
          <cell r="AO144">
            <v>6395684.4499999993</v>
          </cell>
          <cell r="AP144">
            <v>6395684.4499999993</v>
          </cell>
          <cell r="AR144">
            <v>142954.32999999999</v>
          </cell>
          <cell r="AS144">
            <v>161156.71</v>
          </cell>
          <cell r="AT144">
            <v>444160.36</v>
          </cell>
          <cell r="AU144">
            <v>0</v>
          </cell>
          <cell r="AV144">
            <v>0</v>
          </cell>
          <cell r="AW144">
            <v>7143955.8499999996</v>
          </cell>
          <cell r="AZ144">
            <v>1742864.17</v>
          </cell>
          <cell r="BG144" t="str">
            <v>20140101LGCME651</v>
          </cell>
          <cell r="BH144" t="str">
            <v>20140101GS3</v>
          </cell>
        </row>
        <row r="145">
          <cell r="B145" t="str">
            <v>Apr 2015</v>
          </cell>
          <cell r="C145" t="str">
            <v>GS3</v>
          </cell>
          <cell r="D145" t="str">
            <v>LGCME652</v>
          </cell>
          <cell r="E145">
            <v>692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1276550</v>
          </cell>
          <cell r="K145">
            <v>12387.8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AA145">
            <v>0</v>
          </cell>
          <cell r="AB145">
            <v>116600.08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-7.0000000006984919E-2</v>
          </cell>
          <cell r="AN145">
            <v>0</v>
          </cell>
          <cell r="AO145">
            <v>116600.01</v>
          </cell>
          <cell r="AP145">
            <v>116600.01000000001</v>
          </cell>
          <cell r="AR145">
            <v>2821.66</v>
          </cell>
          <cell r="AS145">
            <v>3405.87</v>
          </cell>
          <cell r="AT145">
            <v>7856.28</v>
          </cell>
          <cell r="AU145">
            <v>0</v>
          </cell>
          <cell r="AV145">
            <v>0</v>
          </cell>
          <cell r="AW145">
            <v>130683.82</v>
          </cell>
          <cell r="AZ145">
            <v>34785.99</v>
          </cell>
          <cell r="BG145" t="str">
            <v>20140101LGCME652</v>
          </cell>
          <cell r="BH145" t="str">
            <v>20140101GS3</v>
          </cell>
        </row>
        <row r="146">
          <cell r="B146" t="str">
            <v>Apr 2015</v>
          </cell>
          <cell r="C146" t="str">
            <v>GS3</v>
          </cell>
          <cell r="D146" t="str">
            <v>LGCME657</v>
          </cell>
          <cell r="E146">
            <v>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154597</v>
          </cell>
          <cell r="K146">
            <v>454.4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AA146">
            <v>315</v>
          </cell>
          <cell r="AB146">
            <v>14120.89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35</v>
          </cell>
          <cell r="AM146">
            <v>1.0000000000218279E-2</v>
          </cell>
          <cell r="AN146">
            <v>0</v>
          </cell>
          <cell r="AO146">
            <v>14470.9</v>
          </cell>
          <cell r="AP146">
            <v>14470.900000000001</v>
          </cell>
          <cell r="AR146">
            <v>333.44</v>
          </cell>
          <cell r="AS146">
            <v>414.72</v>
          </cell>
          <cell r="AT146">
            <v>983.63</v>
          </cell>
          <cell r="AU146">
            <v>0</v>
          </cell>
          <cell r="AV146">
            <v>0</v>
          </cell>
          <cell r="AW146">
            <v>16202.69</v>
          </cell>
          <cell r="AZ146">
            <v>4212.7700000000004</v>
          </cell>
          <cell r="BG146" t="str">
            <v>20140101LGCME657</v>
          </cell>
          <cell r="BH146" t="str">
            <v>20140101GS3</v>
          </cell>
        </row>
        <row r="147">
          <cell r="B147" t="str">
            <v>Apr 2015</v>
          </cell>
          <cell r="C147" t="str">
            <v>LWC</v>
          </cell>
          <cell r="D147" t="str">
            <v>LGCME671</v>
          </cell>
          <cell r="E147">
            <v>2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4220400</v>
          </cell>
          <cell r="K147">
            <v>7521.6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AA147">
            <v>0</v>
          </cell>
          <cell r="AB147">
            <v>156239.21</v>
          </cell>
          <cell r="AH147">
            <v>0</v>
          </cell>
          <cell r="AI147">
            <v>0</v>
          </cell>
          <cell r="AJ147">
            <v>0</v>
          </cell>
          <cell r="AK147">
            <v>77848.56</v>
          </cell>
          <cell r="AL147">
            <v>0</v>
          </cell>
          <cell r="AM147">
            <v>0</v>
          </cell>
          <cell r="AN147">
            <v>20915.28</v>
          </cell>
          <cell r="AO147">
            <v>255003.05</v>
          </cell>
          <cell r="AP147">
            <v>255003.05</v>
          </cell>
          <cell r="AR147">
            <v>9453.7000000000007</v>
          </cell>
          <cell r="AS147">
            <v>0</v>
          </cell>
          <cell r="AT147">
            <v>12907.74</v>
          </cell>
          <cell r="AU147">
            <v>0</v>
          </cell>
          <cell r="AV147">
            <v>0</v>
          </cell>
          <cell r="AW147">
            <v>277364.49</v>
          </cell>
          <cell r="AZ147">
            <v>115005.9</v>
          </cell>
          <cell r="BG147" t="str">
            <v>20140101LGCME671</v>
          </cell>
          <cell r="BH147" t="str">
            <v>20140101LWC</v>
          </cell>
        </row>
        <row r="148">
          <cell r="B148" t="str">
            <v>Apr 2015</v>
          </cell>
          <cell r="C148" t="str">
            <v>CSR</v>
          </cell>
          <cell r="D148" t="str">
            <v>LGCSR761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AA148">
            <v>0</v>
          </cell>
          <cell r="AB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Z148">
            <v>0</v>
          </cell>
          <cell r="BG148" t="str">
            <v>20140101LGCSR761</v>
          </cell>
          <cell r="BH148" t="str">
            <v>20140101CSR</v>
          </cell>
        </row>
        <row r="149">
          <cell r="B149" t="str">
            <v>Apr 2015</v>
          </cell>
          <cell r="C149" t="str">
            <v>CSR</v>
          </cell>
          <cell r="D149" t="str">
            <v>LGCSR780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AA149">
            <v>0</v>
          </cell>
          <cell r="AB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Z149">
            <v>0</v>
          </cell>
          <cell r="BG149" t="str">
            <v>20140101LGCSR780</v>
          </cell>
          <cell r="BH149" t="str">
            <v>20140101CSR</v>
          </cell>
        </row>
        <row r="150">
          <cell r="B150" t="str">
            <v>Apr 2015</v>
          </cell>
          <cell r="C150" t="str">
            <v>FK</v>
          </cell>
          <cell r="D150" t="str">
            <v>LGINE599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12373000</v>
          </cell>
          <cell r="K150">
            <v>21888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AA150">
            <v>0</v>
          </cell>
          <cell r="AB150">
            <v>462750.2</v>
          </cell>
          <cell r="AH150">
            <v>0</v>
          </cell>
          <cell r="AI150">
            <v>-18932.240000000002</v>
          </cell>
          <cell r="AJ150">
            <v>0</v>
          </cell>
          <cell r="AK150">
            <v>259483.12</v>
          </cell>
          <cell r="AL150">
            <v>0</v>
          </cell>
          <cell r="AM150">
            <v>0</v>
          </cell>
          <cell r="AN150">
            <v>0</v>
          </cell>
          <cell r="AO150">
            <v>722233.32000000007</v>
          </cell>
          <cell r="AP150">
            <v>722233.32</v>
          </cell>
          <cell r="AR150">
            <v>13610.3</v>
          </cell>
          <cell r="AS150">
            <v>0</v>
          </cell>
          <cell r="AT150">
            <v>35310.83</v>
          </cell>
          <cell r="AU150">
            <v>0</v>
          </cell>
          <cell r="AV150">
            <v>0</v>
          </cell>
          <cell r="AW150">
            <v>771154.45</v>
          </cell>
          <cell r="AZ150">
            <v>337164.25</v>
          </cell>
          <cell r="BG150" t="str">
            <v>20140101LGINE599</v>
          </cell>
          <cell r="BH150" t="str">
            <v>20140101FK</v>
          </cell>
        </row>
        <row r="151">
          <cell r="B151" t="str">
            <v>Apr 2015</v>
          </cell>
          <cell r="C151" t="str">
            <v>RTS</v>
          </cell>
          <cell r="D151" t="str">
            <v>LGINE643</v>
          </cell>
          <cell r="E151">
            <v>13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88123779</v>
          </cell>
          <cell r="K151">
            <v>0</v>
          </cell>
          <cell r="L151">
            <v>0</v>
          </cell>
          <cell r="M151">
            <v>196890.9</v>
          </cell>
          <cell r="N151">
            <v>196358.3</v>
          </cell>
          <cell r="O151">
            <v>181882</v>
          </cell>
          <cell r="P151">
            <v>0</v>
          </cell>
          <cell r="Q151">
            <v>0</v>
          </cell>
          <cell r="R151">
            <v>0</v>
          </cell>
          <cell r="AA151">
            <v>9750</v>
          </cell>
          <cell r="AB151">
            <v>3181268.42</v>
          </cell>
          <cell r="AH151">
            <v>0</v>
          </cell>
          <cell r="AI151">
            <v>0</v>
          </cell>
          <cell r="AJ151">
            <v>0</v>
          </cell>
          <cell r="AK151">
            <v>1958087.98</v>
          </cell>
          <cell r="AL151">
            <v>0</v>
          </cell>
          <cell r="AM151">
            <v>0</v>
          </cell>
          <cell r="AN151">
            <v>3329.2200000002049</v>
          </cell>
          <cell r="AO151">
            <v>5152435.6199999992</v>
          </cell>
          <cell r="AP151">
            <v>5152435.62</v>
          </cell>
          <cell r="AR151">
            <v>115188.7</v>
          </cell>
          <cell r="AS151">
            <v>0</v>
          </cell>
          <cell r="AT151">
            <v>252643.42</v>
          </cell>
          <cell r="AU151">
            <v>0</v>
          </cell>
          <cell r="AV151">
            <v>0</v>
          </cell>
          <cell r="AW151">
            <v>5520267.7400000002</v>
          </cell>
          <cell r="AZ151">
            <v>2401372.98</v>
          </cell>
          <cell r="BG151" t="str">
            <v>20140101LGINE643</v>
          </cell>
          <cell r="BH151" t="str">
            <v>20140101RTS</v>
          </cell>
        </row>
        <row r="152">
          <cell r="B152" t="str">
            <v>Apr 2015</v>
          </cell>
          <cell r="C152" t="str">
            <v>PSS</v>
          </cell>
          <cell r="D152" t="str">
            <v>LGINE661</v>
          </cell>
          <cell r="E152">
            <v>237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21225411</v>
          </cell>
          <cell r="K152">
            <v>58690.2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AA152">
            <v>21330</v>
          </cell>
          <cell r="AB152">
            <v>861751.69</v>
          </cell>
          <cell r="AH152">
            <v>0</v>
          </cell>
          <cell r="AI152">
            <v>54300.39</v>
          </cell>
          <cell r="AJ152">
            <v>0</v>
          </cell>
          <cell r="AK152">
            <v>876550.09</v>
          </cell>
          <cell r="AL152">
            <v>150</v>
          </cell>
          <cell r="AM152">
            <v>-1.0000000009313226E-2</v>
          </cell>
          <cell r="AN152">
            <v>-2722.2800000000279</v>
          </cell>
          <cell r="AO152">
            <v>1757059.4899999998</v>
          </cell>
          <cell r="AP152">
            <v>1757059.49</v>
          </cell>
          <cell r="AR152">
            <v>47137.83</v>
          </cell>
          <cell r="AS152">
            <v>0</v>
          </cell>
          <cell r="AT152">
            <v>108659.58</v>
          </cell>
          <cell r="AU152">
            <v>0</v>
          </cell>
          <cell r="AV152">
            <v>0</v>
          </cell>
          <cell r="AW152">
            <v>1912856.9</v>
          </cell>
          <cell r="AZ152">
            <v>578392.44999999995</v>
          </cell>
          <cell r="BG152" t="str">
            <v>20140101LGINE661</v>
          </cell>
          <cell r="BH152" t="str">
            <v>20140101PSS</v>
          </cell>
        </row>
        <row r="153">
          <cell r="B153" t="str">
            <v>Apr 2015</v>
          </cell>
          <cell r="C153" t="str">
            <v>PSP</v>
          </cell>
          <cell r="D153" t="str">
            <v>LGINE663</v>
          </cell>
          <cell r="E153">
            <v>23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1244520</v>
          </cell>
          <cell r="K153">
            <v>4568.8999999999996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AA153">
            <v>3910</v>
          </cell>
          <cell r="AB153">
            <v>48859.86</v>
          </cell>
          <cell r="AH153">
            <v>0</v>
          </cell>
          <cell r="AI153">
            <v>9647.48</v>
          </cell>
          <cell r="AJ153">
            <v>0</v>
          </cell>
          <cell r="AK153">
            <v>62920.850000000006</v>
          </cell>
          <cell r="AL153">
            <v>340</v>
          </cell>
          <cell r="AM153">
            <v>0</v>
          </cell>
          <cell r="AN153">
            <v>672.19999999998981</v>
          </cell>
          <cell r="AO153">
            <v>116702.91</v>
          </cell>
          <cell r="AP153">
            <v>116702.91</v>
          </cell>
          <cell r="AR153">
            <v>2479.2399999999998</v>
          </cell>
          <cell r="AS153">
            <v>0</v>
          </cell>
          <cell r="AT153">
            <v>7627.22</v>
          </cell>
          <cell r="AU153">
            <v>0</v>
          </cell>
          <cell r="AV153">
            <v>0</v>
          </cell>
          <cell r="AW153">
            <v>126809.37</v>
          </cell>
          <cell r="AZ153">
            <v>33913.17</v>
          </cell>
          <cell r="BG153" t="str">
            <v>20140101LGINE663</v>
          </cell>
          <cell r="BH153" t="str">
            <v>20140101PSP</v>
          </cell>
        </row>
        <row r="154">
          <cell r="B154" t="str">
            <v>Apr 2015</v>
          </cell>
          <cell r="C154" t="str">
            <v>TODS</v>
          </cell>
          <cell r="D154" t="str">
            <v>LGINE691</v>
          </cell>
          <cell r="E154">
            <v>85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21550580</v>
          </cell>
          <cell r="K154">
            <v>0</v>
          </cell>
          <cell r="L154">
            <v>0</v>
          </cell>
          <cell r="M154">
            <v>50789.2</v>
          </cell>
          <cell r="N154">
            <v>50302.400000000001</v>
          </cell>
          <cell r="O154">
            <v>49071.8</v>
          </cell>
          <cell r="P154">
            <v>0</v>
          </cell>
          <cell r="Q154">
            <v>0</v>
          </cell>
          <cell r="R154">
            <v>0</v>
          </cell>
          <cell r="AA154">
            <v>17000</v>
          </cell>
          <cell r="AB154">
            <v>859868.14</v>
          </cell>
          <cell r="AH154">
            <v>0</v>
          </cell>
          <cell r="AI154">
            <v>49508.83</v>
          </cell>
          <cell r="AJ154">
            <v>0</v>
          </cell>
          <cell r="AK154">
            <v>779358.15</v>
          </cell>
          <cell r="AL154">
            <v>746.66999999999825</v>
          </cell>
          <cell r="AM154">
            <v>1.999999990221113E-2</v>
          </cell>
          <cell r="AN154">
            <v>17133.949999999953</v>
          </cell>
          <cell r="AO154">
            <v>1674106.93</v>
          </cell>
          <cell r="AP154">
            <v>1674106.9300000002</v>
          </cell>
          <cell r="AR154">
            <v>47458.25</v>
          </cell>
          <cell r="AS154">
            <v>0</v>
          </cell>
          <cell r="AT154">
            <v>100189.67</v>
          </cell>
          <cell r="AU154">
            <v>0</v>
          </cell>
          <cell r="AV154">
            <v>0</v>
          </cell>
          <cell r="AW154">
            <v>1821754.85</v>
          </cell>
          <cell r="AZ154">
            <v>587253.31000000006</v>
          </cell>
          <cell r="BG154" t="str">
            <v>20140101LGINE691</v>
          </cell>
          <cell r="BH154" t="str">
            <v>20140101TODS</v>
          </cell>
        </row>
        <row r="155">
          <cell r="B155" t="str">
            <v>Apr 2015</v>
          </cell>
          <cell r="C155" t="str">
            <v>TODP</v>
          </cell>
          <cell r="D155" t="str">
            <v>LGINE693</v>
          </cell>
          <cell r="E155">
            <v>66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117917600</v>
          </cell>
          <cell r="K155">
            <v>0</v>
          </cell>
          <cell r="L155">
            <v>0</v>
          </cell>
          <cell r="M155">
            <v>275401.2</v>
          </cell>
          <cell r="N155">
            <v>269082.8</v>
          </cell>
          <cell r="O155">
            <v>262642.90000000002</v>
          </cell>
          <cell r="P155">
            <v>0</v>
          </cell>
          <cell r="Q155">
            <v>0</v>
          </cell>
          <cell r="R155">
            <v>0</v>
          </cell>
          <cell r="AA155">
            <v>19800</v>
          </cell>
          <cell r="AB155">
            <v>4171924.69</v>
          </cell>
          <cell r="AH155">
            <v>1577</v>
          </cell>
          <cell r="AI155">
            <v>0</v>
          </cell>
          <cell r="AJ155">
            <v>0</v>
          </cell>
          <cell r="AK155">
            <v>3237143.8</v>
          </cell>
          <cell r="AL155">
            <v>0</v>
          </cell>
          <cell r="AM155">
            <v>-2.0000000018626451E-2</v>
          </cell>
          <cell r="AN155">
            <v>13388.959999999963</v>
          </cell>
          <cell r="AO155">
            <v>7442257.4299999988</v>
          </cell>
          <cell r="AP155">
            <v>7442257.4299999997</v>
          </cell>
          <cell r="AR155">
            <v>248574.42</v>
          </cell>
          <cell r="AS155">
            <v>0</v>
          </cell>
          <cell r="AT155">
            <v>389584.57</v>
          </cell>
          <cell r="AU155">
            <v>0</v>
          </cell>
          <cell r="AV155">
            <v>0</v>
          </cell>
          <cell r="AW155">
            <v>8080416.4199999999</v>
          </cell>
          <cell r="AZ155">
            <v>3213254.6</v>
          </cell>
          <cell r="BG155" t="str">
            <v>20140101LGINE693</v>
          </cell>
          <cell r="BH155" t="str">
            <v>20140101TODP</v>
          </cell>
        </row>
        <row r="156">
          <cell r="B156" t="str">
            <v>Apr 2015</v>
          </cell>
          <cell r="C156" t="str">
            <v>TODP</v>
          </cell>
          <cell r="D156" t="str">
            <v>LGINE694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AA156">
            <v>0</v>
          </cell>
          <cell r="AB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Z156">
            <v>0</v>
          </cell>
          <cell r="BG156" t="str">
            <v>20140101LGINE694</v>
          </cell>
          <cell r="BH156" t="str">
            <v>20140101TODP</v>
          </cell>
        </row>
        <row r="157">
          <cell r="B157" t="str">
            <v>Apr 2015</v>
          </cell>
          <cell r="C157" t="str">
            <v>LE</v>
          </cell>
          <cell r="D157" t="str">
            <v>LGMLE570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196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AA157">
            <v>0</v>
          </cell>
          <cell r="AB157">
            <v>12.66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12.66</v>
          </cell>
          <cell r="AP157">
            <v>12.66</v>
          </cell>
          <cell r="AR157">
            <v>0.44</v>
          </cell>
          <cell r="AS157">
            <v>0</v>
          </cell>
          <cell r="AT157">
            <v>0.77</v>
          </cell>
          <cell r="AU157">
            <v>0</v>
          </cell>
          <cell r="AV157">
            <v>0</v>
          </cell>
          <cell r="AW157">
            <v>13.87</v>
          </cell>
          <cell r="AZ157">
            <v>5.34</v>
          </cell>
          <cell r="BG157" t="str">
            <v>20140101LGMLE570</v>
          </cell>
          <cell r="BH157" t="str">
            <v>20140101LE</v>
          </cell>
        </row>
        <row r="158">
          <cell r="B158" t="str">
            <v>Apr 2015</v>
          </cell>
          <cell r="C158" t="str">
            <v>LE</v>
          </cell>
          <cell r="D158" t="str">
            <v>LGMLE571</v>
          </cell>
          <cell r="E158">
            <v>156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167149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AA158">
            <v>0</v>
          </cell>
          <cell r="AB158">
            <v>10799.5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-7.0000000001527951E-2</v>
          </cell>
          <cell r="AN158">
            <v>0</v>
          </cell>
          <cell r="AO158">
            <v>10799.429999999998</v>
          </cell>
          <cell r="AP158">
            <v>10799.429999999998</v>
          </cell>
          <cell r="AR158">
            <v>363.02</v>
          </cell>
          <cell r="AS158">
            <v>0</v>
          </cell>
          <cell r="AT158">
            <v>653.85</v>
          </cell>
          <cell r="AU158">
            <v>0</v>
          </cell>
          <cell r="AV158">
            <v>0</v>
          </cell>
          <cell r="AW158">
            <v>11816.3</v>
          </cell>
          <cell r="AZ158">
            <v>4554.8100000000004</v>
          </cell>
          <cell r="BG158" t="str">
            <v>20140101LGMLE571</v>
          </cell>
          <cell r="BH158" t="str">
            <v>20140101LE</v>
          </cell>
        </row>
        <row r="159">
          <cell r="B159" t="str">
            <v>Apr 2015</v>
          </cell>
          <cell r="C159" t="str">
            <v>LE</v>
          </cell>
          <cell r="D159" t="str">
            <v>LGMLE572</v>
          </cell>
          <cell r="E159">
            <v>13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81221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AA159">
            <v>0</v>
          </cell>
          <cell r="AB159">
            <v>5247.69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1.0000000001127773E-2</v>
          </cell>
          <cell r="AN159">
            <v>0</v>
          </cell>
          <cell r="AO159">
            <v>5247.7000000000007</v>
          </cell>
          <cell r="AP159">
            <v>5247.7000000000007</v>
          </cell>
          <cell r="AR159">
            <v>180.76</v>
          </cell>
          <cell r="AS159">
            <v>0</v>
          </cell>
          <cell r="AT159">
            <v>318.10000000000002</v>
          </cell>
          <cell r="AU159">
            <v>0</v>
          </cell>
          <cell r="AV159">
            <v>0</v>
          </cell>
          <cell r="AW159">
            <v>5746.56</v>
          </cell>
          <cell r="AZ159">
            <v>2213.27</v>
          </cell>
          <cell r="BG159" t="str">
            <v>20140101LGMLE572</v>
          </cell>
          <cell r="BH159" t="str">
            <v>20140101LE</v>
          </cell>
        </row>
        <row r="160">
          <cell r="B160" t="str">
            <v>Apr 2015</v>
          </cell>
          <cell r="C160" t="str">
            <v>TE</v>
          </cell>
          <cell r="D160" t="str">
            <v>LGMLE573</v>
          </cell>
          <cell r="E160">
            <v>901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179296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AA160">
            <v>2928.25</v>
          </cell>
          <cell r="AB160">
            <v>13730.49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1.3000000000001819</v>
          </cell>
          <cell r="AM160">
            <v>3.0000000000654836E-2</v>
          </cell>
          <cell r="AN160">
            <v>0</v>
          </cell>
          <cell r="AO160">
            <v>16660.07</v>
          </cell>
          <cell r="AP160">
            <v>16660.07</v>
          </cell>
          <cell r="AR160">
            <v>382.12</v>
          </cell>
          <cell r="AS160">
            <v>0</v>
          </cell>
          <cell r="AT160">
            <v>998.29</v>
          </cell>
          <cell r="AU160">
            <v>0</v>
          </cell>
          <cell r="AV160">
            <v>0</v>
          </cell>
          <cell r="AW160">
            <v>18040.48</v>
          </cell>
          <cell r="AZ160">
            <v>4885.82</v>
          </cell>
          <cell r="BG160" t="str">
            <v>20140101LGMLE573</v>
          </cell>
          <cell r="BH160" t="str">
            <v>20140101TE</v>
          </cell>
        </row>
        <row r="161">
          <cell r="B161" t="str">
            <v>Apr 2015</v>
          </cell>
          <cell r="C161" t="str">
            <v>TE</v>
          </cell>
          <cell r="D161" t="str">
            <v>LGMLE574</v>
          </cell>
          <cell r="E161">
            <v>8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68742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AA161">
            <v>26</v>
          </cell>
          <cell r="AB161">
            <v>5264.26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409.5</v>
          </cell>
          <cell r="AM161">
            <v>0</v>
          </cell>
          <cell r="AN161">
            <v>0</v>
          </cell>
          <cell r="AO161">
            <v>5699.76</v>
          </cell>
          <cell r="AP161">
            <v>5699.76</v>
          </cell>
          <cell r="AR161">
            <v>153.99</v>
          </cell>
          <cell r="AS161">
            <v>0</v>
          </cell>
          <cell r="AT161">
            <v>343.02</v>
          </cell>
          <cell r="AU161">
            <v>0</v>
          </cell>
          <cell r="AV161">
            <v>0</v>
          </cell>
          <cell r="AW161">
            <v>6196.77</v>
          </cell>
          <cell r="AZ161">
            <v>1873.22</v>
          </cell>
          <cell r="BG161" t="str">
            <v>20140101LGMLE574</v>
          </cell>
          <cell r="BH161" t="str">
            <v>20140101TE</v>
          </cell>
        </row>
        <row r="162">
          <cell r="B162" t="str">
            <v>Apr 2015</v>
          </cell>
          <cell r="C162" t="str">
            <v>RS</v>
          </cell>
          <cell r="D162" t="str">
            <v>LGRSE411</v>
          </cell>
          <cell r="E162">
            <v>3344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772486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AA162">
            <v>0</v>
          </cell>
          <cell r="AB162">
            <v>62385.97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5.9999999997671694E-2</v>
          </cell>
          <cell r="AN162">
            <v>0</v>
          </cell>
          <cell r="AO162">
            <v>62386.03</v>
          </cell>
          <cell r="AP162">
            <v>62386.03</v>
          </cell>
          <cell r="AR162">
            <v>1735.9</v>
          </cell>
          <cell r="AS162">
            <v>4014.14</v>
          </cell>
          <cell r="AT162">
            <v>3993.13</v>
          </cell>
          <cell r="AU162">
            <v>0</v>
          </cell>
          <cell r="AV162">
            <v>0</v>
          </cell>
          <cell r="AW162">
            <v>72129.2</v>
          </cell>
          <cell r="AZ162">
            <v>21050.240000000002</v>
          </cell>
          <cell r="BG162" t="str">
            <v>20140101LGRSE411</v>
          </cell>
          <cell r="BH162" t="str">
            <v>20140101RS</v>
          </cell>
        </row>
        <row r="163">
          <cell r="B163" t="str">
            <v>Apr 2015</v>
          </cell>
          <cell r="C163" t="str">
            <v>RS</v>
          </cell>
          <cell r="D163" t="str">
            <v>LGRSE511</v>
          </cell>
          <cell r="E163">
            <v>355478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238865234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AA163">
            <v>3821388.5</v>
          </cell>
          <cell r="AB163">
            <v>19290756.300000001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-16774.330000000075</v>
          </cell>
          <cell r="AM163">
            <v>5.25</v>
          </cell>
          <cell r="AN163">
            <v>0</v>
          </cell>
          <cell r="AO163">
            <v>23095375.719999999</v>
          </cell>
          <cell r="AP163">
            <v>23095375.720000003</v>
          </cell>
          <cell r="AR163">
            <v>535534.43000000005</v>
          </cell>
          <cell r="AS163">
            <v>1241888.98</v>
          </cell>
          <cell r="AT163">
            <v>1457556.47</v>
          </cell>
          <cell r="AU163">
            <v>0</v>
          </cell>
          <cell r="AV163">
            <v>0</v>
          </cell>
          <cell r="AW163">
            <v>26330355.600000001</v>
          </cell>
          <cell r="AZ163">
            <v>6509077.6299999999</v>
          </cell>
          <cell r="BG163" t="str">
            <v>20140101LGRSE511</v>
          </cell>
          <cell r="BH163" t="str">
            <v>20140101RS</v>
          </cell>
        </row>
        <row r="164">
          <cell r="B164" t="str">
            <v>Apr 2015</v>
          </cell>
          <cell r="C164" t="str">
            <v>RS</v>
          </cell>
          <cell r="D164" t="str">
            <v>LGRSE519</v>
          </cell>
          <cell r="E164">
            <v>151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90948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AA164">
            <v>1623.25</v>
          </cell>
          <cell r="AB164">
            <v>7344.96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10.75</v>
          </cell>
          <cell r="AM164">
            <v>0</v>
          </cell>
          <cell r="AN164">
            <v>0</v>
          </cell>
          <cell r="AO164">
            <v>8978.9599999999991</v>
          </cell>
          <cell r="AP164">
            <v>8978.9599999999991</v>
          </cell>
          <cell r="AR164">
            <v>203.52</v>
          </cell>
          <cell r="AS164">
            <v>473.02</v>
          </cell>
          <cell r="AT164">
            <v>565.80999999999995</v>
          </cell>
          <cell r="AU164">
            <v>0</v>
          </cell>
          <cell r="AV164">
            <v>0</v>
          </cell>
          <cell r="AW164">
            <v>10221.31</v>
          </cell>
          <cell r="AZ164">
            <v>2478.33</v>
          </cell>
          <cell r="BG164" t="str">
            <v>20140101LGRSE519</v>
          </cell>
          <cell r="BH164" t="str">
            <v>20140101RS</v>
          </cell>
        </row>
        <row r="165">
          <cell r="B165" t="str">
            <v>Apr 2015</v>
          </cell>
          <cell r="C165" t="str">
            <v>RTODE</v>
          </cell>
          <cell r="D165" t="str">
            <v>LGRSE521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AA165">
            <v>0</v>
          </cell>
          <cell r="AB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Z165">
            <v>0</v>
          </cell>
          <cell r="BG165" t="str">
            <v>20140101LGRSE521</v>
          </cell>
          <cell r="BH165" t="str">
            <v>20140101RTODE</v>
          </cell>
        </row>
        <row r="166">
          <cell r="B166" t="str">
            <v>Apr 2015</v>
          </cell>
          <cell r="C166" t="str">
            <v>RTODE</v>
          </cell>
          <cell r="D166" t="str">
            <v>LGRSE523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AA166">
            <v>0</v>
          </cell>
          <cell r="AB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Z166">
            <v>0</v>
          </cell>
          <cell r="BG166" t="str">
            <v>20140101LGRSE523</v>
          </cell>
          <cell r="BH166" t="str">
            <v>20140101RTODE</v>
          </cell>
        </row>
        <row r="167">
          <cell r="B167" t="str">
            <v>Apr 2015</v>
          </cell>
          <cell r="C167" t="str">
            <v>RTODD</v>
          </cell>
          <cell r="D167" t="str">
            <v>LGRSE527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AA167">
            <v>0</v>
          </cell>
          <cell r="AB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Z167">
            <v>0</v>
          </cell>
          <cell r="BG167" t="str">
            <v>20140101LGRSE527</v>
          </cell>
          <cell r="BH167" t="str">
            <v>20140101RTODD</v>
          </cell>
        </row>
        <row r="168">
          <cell r="B168" t="str">
            <v>Apr 2015</v>
          </cell>
          <cell r="C168" t="str">
            <v>RTODD</v>
          </cell>
          <cell r="D168" t="str">
            <v>LGRSE529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AA168">
            <v>0</v>
          </cell>
          <cell r="AB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Z168">
            <v>0</v>
          </cell>
          <cell r="BG168" t="str">
            <v>20140101LGRSE529</v>
          </cell>
          <cell r="BH168" t="str">
            <v>20140101RTODD</v>
          </cell>
        </row>
        <row r="169">
          <cell r="B169" t="str">
            <v>Apr 2015</v>
          </cell>
          <cell r="C169" t="str">
            <v>VFD</v>
          </cell>
          <cell r="D169" t="str">
            <v>LGRSE540</v>
          </cell>
          <cell r="E169">
            <v>6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29430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AA169">
            <v>64.5</v>
          </cell>
          <cell r="AB169">
            <v>2376.77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-2.0000000000436557E-2</v>
          </cell>
          <cell r="AN169">
            <v>0</v>
          </cell>
          <cell r="AO169">
            <v>2441.2499999999995</v>
          </cell>
          <cell r="AP169">
            <v>2441.25</v>
          </cell>
          <cell r="AR169">
            <v>65.94</v>
          </cell>
          <cell r="AS169">
            <v>153.04</v>
          </cell>
          <cell r="AT169">
            <v>155.9</v>
          </cell>
          <cell r="AU169">
            <v>0</v>
          </cell>
          <cell r="AV169">
            <v>0</v>
          </cell>
          <cell r="AW169">
            <v>2816.13</v>
          </cell>
          <cell r="AZ169">
            <v>801.97</v>
          </cell>
          <cell r="BG169" t="str">
            <v>20140101LGRSE540</v>
          </cell>
          <cell r="BH169" t="str">
            <v>20140101VFD</v>
          </cell>
        </row>
        <row r="170">
          <cell r="B170" t="str">
            <v>Apr 2015</v>
          </cell>
          <cell r="C170" t="str">
            <v>LEV</v>
          </cell>
          <cell r="D170" t="str">
            <v>LGRSE547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AA170">
            <v>0</v>
          </cell>
          <cell r="AB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Z170">
            <v>0</v>
          </cell>
          <cell r="BG170" t="str">
            <v>20140101LGRSE547</v>
          </cell>
          <cell r="BH170" t="str">
            <v>20140101LEV</v>
          </cell>
        </row>
        <row r="171">
          <cell r="B171" t="str">
            <v>Apr 2015</v>
          </cell>
          <cell r="C171" t="str">
            <v>LEV</v>
          </cell>
          <cell r="D171" t="str">
            <v>LGRSE543</v>
          </cell>
          <cell r="E171">
            <v>22</v>
          </cell>
          <cell r="F171">
            <v>0</v>
          </cell>
          <cell r="G171">
            <v>13826</v>
          </cell>
          <cell r="H171">
            <v>7967</v>
          </cell>
          <cell r="I171">
            <v>3544</v>
          </cell>
          <cell r="J171">
            <v>25337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AA171">
            <v>236.5</v>
          </cell>
          <cell r="AB171">
            <v>1946.13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-6.7199999999999989</v>
          </cell>
          <cell r="AM171">
            <v>4.9999999999954525E-2</v>
          </cell>
          <cell r="AN171">
            <v>0</v>
          </cell>
          <cell r="AO171">
            <v>2175.96</v>
          </cell>
          <cell r="AP171">
            <v>2175.96</v>
          </cell>
          <cell r="AR171">
            <v>56.75</v>
          </cell>
          <cell r="AS171">
            <v>131.75</v>
          </cell>
          <cell r="AT171">
            <v>138.54</v>
          </cell>
          <cell r="AU171">
            <v>0</v>
          </cell>
          <cell r="AV171">
            <v>0</v>
          </cell>
          <cell r="AW171">
            <v>2503</v>
          </cell>
          <cell r="AZ171">
            <v>690.43</v>
          </cell>
          <cell r="BG171" t="str">
            <v>20140101LGRSE543</v>
          </cell>
          <cell r="BH171" t="str">
            <v>20140101LEV</v>
          </cell>
        </row>
        <row r="172">
          <cell r="B172" t="str">
            <v>May 2015</v>
          </cell>
          <cell r="C172" t="str">
            <v>FLSP</v>
          </cell>
          <cell r="D172" t="str">
            <v>LGINE682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AA172">
            <v>0</v>
          </cell>
          <cell r="AB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Z172">
            <v>0</v>
          </cell>
          <cell r="BG172" t="str">
            <v>20140101LGINE682</v>
          </cell>
          <cell r="BH172" t="str">
            <v>20140101FLSP</v>
          </cell>
        </row>
        <row r="173">
          <cell r="B173" t="str">
            <v>May 2015</v>
          </cell>
          <cell r="C173" t="str">
            <v>FLST</v>
          </cell>
          <cell r="D173" t="str">
            <v>LGINE683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AA173">
            <v>0</v>
          </cell>
          <cell r="AB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Z173">
            <v>0</v>
          </cell>
          <cell r="BG173" t="str">
            <v>20140101LGINE683</v>
          </cell>
          <cell r="BH173" t="str">
            <v>20140101FLST</v>
          </cell>
        </row>
        <row r="174">
          <cell r="B174" t="str">
            <v>May 2015</v>
          </cell>
          <cell r="C174" t="str">
            <v>GSS</v>
          </cell>
          <cell r="D174" t="str">
            <v>LGCME451</v>
          </cell>
          <cell r="E174">
            <v>53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7959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AA174">
            <v>0</v>
          </cell>
          <cell r="AB174">
            <v>726.98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-7.0000000000050022E-2</v>
          </cell>
          <cell r="AN174">
            <v>0</v>
          </cell>
          <cell r="AO174">
            <v>726.91</v>
          </cell>
          <cell r="AP174">
            <v>726.91</v>
          </cell>
          <cell r="AR174">
            <v>19.18</v>
          </cell>
          <cell r="AS174">
            <v>21.17</v>
          </cell>
          <cell r="AT174">
            <v>56.28</v>
          </cell>
          <cell r="AU174">
            <v>0</v>
          </cell>
          <cell r="AV174">
            <v>0</v>
          </cell>
          <cell r="AW174">
            <v>823.54</v>
          </cell>
          <cell r="AZ174">
            <v>216.88</v>
          </cell>
          <cell r="BG174" t="str">
            <v>20140101LGCME451</v>
          </cell>
          <cell r="BH174" t="str">
            <v>20140101GSS</v>
          </cell>
        </row>
        <row r="175">
          <cell r="B175" t="str">
            <v>May 2015</v>
          </cell>
          <cell r="C175" t="str">
            <v>GSS</v>
          </cell>
          <cell r="D175" t="str">
            <v>LGCME550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AA175">
            <v>0</v>
          </cell>
          <cell r="AB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Z175">
            <v>0</v>
          </cell>
          <cell r="BG175" t="str">
            <v>20140101LGCME550</v>
          </cell>
          <cell r="BH175" t="str">
            <v>20140101GSS</v>
          </cell>
        </row>
        <row r="176">
          <cell r="B176" t="str">
            <v>May 2015</v>
          </cell>
          <cell r="C176" t="str">
            <v>GSS</v>
          </cell>
          <cell r="D176" t="str">
            <v>LGCME551</v>
          </cell>
          <cell r="E176">
            <v>27996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27224248</v>
          </cell>
          <cell r="K176">
            <v>0</v>
          </cell>
          <cell r="L176">
            <v>5531.9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AA176">
            <v>559920</v>
          </cell>
          <cell r="AB176">
            <v>2486662.81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386.38000000000466</v>
          </cell>
          <cell r="AM176">
            <v>-7.2299999999813735</v>
          </cell>
          <cell r="AN176">
            <v>0</v>
          </cell>
          <cell r="AO176">
            <v>3046961.96</v>
          </cell>
          <cell r="AP176">
            <v>3046961.96</v>
          </cell>
          <cell r="AR176">
            <v>65581.08</v>
          </cell>
          <cell r="AS176">
            <v>72325.59</v>
          </cell>
          <cell r="AT176">
            <v>251725.56</v>
          </cell>
          <cell r="AU176">
            <v>0</v>
          </cell>
          <cell r="AV176">
            <v>0</v>
          </cell>
          <cell r="AW176">
            <v>3436594.19</v>
          </cell>
          <cell r="AZ176">
            <v>741860.76</v>
          </cell>
          <cell r="BG176" t="str">
            <v>20140101LGCME551</v>
          </cell>
          <cell r="BH176" t="str">
            <v>20140101GSS</v>
          </cell>
        </row>
        <row r="177">
          <cell r="B177" t="str">
            <v>May 2015</v>
          </cell>
          <cell r="C177" t="str">
            <v>GSS</v>
          </cell>
          <cell r="D177" t="str">
            <v>LGCME551UM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13802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AA177">
            <v>20</v>
          </cell>
          <cell r="AB177">
            <v>1260.67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2040</v>
          </cell>
          <cell r="AM177">
            <v>0</v>
          </cell>
          <cell r="AN177">
            <v>0</v>
          </cell>
          <cell r="AO177">
            <v>3320.67</v>
          </cell>
          <cell r="AP177">
            <v>3320.67</v>
          </cell>
          <cell r="AR177">
            <v>30.92</v>
          </cell>
          <cell r="AS177">
            <v>36.71</v>
          </cell>
          <cell r="AT177">
            <v>274.87</v>
          </cell>
          <cell r="AU177">
            <v>0</v>
          </cell>
          <cell r="AV177">
            <v>0</v>
          </cell>
          <cell r="AW177">
            <v>3663.17</v>
          </cell>
          <cell r="AZ177">
            <v>376.1</v>
          </cell>
          <cell r="BG177" t="str">
            <v>20140101LGCME551UM</v>
          </cell>
          <cell r="BH177" t="str">
            <v>20140101GSS</v>
          </cell>
        </row>
        <row r="178">
          <cell r="B178" t="str">
            <v>May 2015</v>
          </cell>
          <cell r="C178" t="str">
            <v>GSS</v>
          </cell>
          <cell r="D178" t="str">
            <v>LGCME552</v>
          </cell>
          <cell r="E178">
            <v>113</v>
          </cell>
          <cell r="F178">
            <v>102</v>
          </cell>
          <cell r="G178">
            <v>0</v>
          </cell>
          <cell r="H178">
            <v>0</v>
          </cell>
          <cell r="I178">
            <v>0</v>
          </cell>
          <cell r="J178">
            <v>72305</v>
          </cell>
          <cell r="K178">
            <v>0</v>
          </cell>
          <cell r="L178">
            <v>1.3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AA178">
            <v>0</v>
          </cell>
          <cell r="AB178">
            <v>6604.34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-2.9999999999745341E-2</v>
          </cell>
          <cell r="AN178">
            <v>0</v>
          </cell>
          <cell r="AO178">
            <v>6604.31</v>
          </cell>
          <cell r="AP178">
            <v>6604.3099999999995</v>
          </cell>
          <cell r="AR178">
            <v>174.27</v>
          </cell>
          <cell r="AS178">
            <v>192.36</v>
          </cell>
          <cell r="AT178">
            <v>512.1</v>
          </cell>
          <cell r="AU178">
            <v>0</v>
          </cell>
          <cell r="AV178">
            <v>0</v>
          </cell>
          <cell r="AW178">
            <v>7483.04</v>
          </cell>
          <cell r="AZ178">
            <v>1970.31</v>
          </cell>
          <cell r="BG178" t="str">
            <v>20140101LGCME552</v>
          </cell>
          <cell r="BH178" t="str">
            <v>20140101GSS</v>
          </cell>
        </row>
        <row r="179">
          <cell r="B179" t="str">
            <v>May 2015</v>
          </cell>
          <cell r="C179" t="str">
            <v>GSS</v>
          </cell>
          <cell r="D179" t="str">
            <v>LGCME557</v>
          </cell>
          <cell r="E179">
            <v>12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2028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AA179">
            <v>240</v>
          </cell>
          <cell r="AB179">
            <v>185.24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-3.3300000000000125</v>
          </cell>
          <cell r="AM179">
            <v>0</v>
          </cell>
          <cell r="AN179">
            <v>0</v>
          </cell>
          <cell r="AO179">
            <v>421.90999999999997</v>
          </cell>
          <cell r="AP179">
            <v>421.90999999999997</v>
          </cell>
          <cell r="AR179">
            <v>4.9000000000000004</v>
          </cell>
          <cell r="AS179">
            <v>5.39</v>
          </cell>
          <cell r="AT179">
            <v>39.450000000000003</v>
          </cell>
          <cell r="AU179">
            <v>0</v>
          </cell>
          <cell r="AV179">
            <v>0</v>
          </cell>
          <cell r="AW179">
            <v>471.65</v>
          </cell>
          <cell r="AZ179">
            <v>55.26</v>
          </cell>
          <cell r="BG179" t="str">
            <v>20140101LGCME557</v>
          </cell>
          <cell r="BH179" t="str">
            <v>20140101GSS</v>
          </cell>
        </row>
        <row r="180">
          <cell r="B180" t="str">
            <v>May 2015</v>
          </cell>
          <cell r="C180" t="str">
            <v>PSS</v>
          </cell>
          <cell r="D180" t="str">
            <v>LGCME561</v>
          </cell>
          <cell r="E180">
            <v>2604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129028816</v>
          </cell>
          <cell r="K180">
            <v>0</v>
          </cell>
          <cell r="L180">
            <v>370671.2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AA180">
            <v>234360</v>
          </cell>
          <cell r="AB180">
            <v>5238569.93</v>
          </cell>
          <cell r="AH180">
            <v>0</v>
          </cell>
          <cell r="AI180">
            <v>20275.150000000001</v>
          </cell>
          <cell r="AJ180">
            <v>0</v>
          </cell>
          <cell r="AK180">
            <v>6099282.8300000001</v>
          </cell>
          <cell r="AL180">
            <v>1260</v>
          </cell>
          <cell r="AM180">
            <v>0.16000000014901161</v>
          </cell>
          <cell r="AN180">
            <v>89342.080000000075</v>
          </cell>
          <cell r="AO180">
            <v>11662815</v>
          </cell>
          <cell r="AP180">
            <v>11662815</v>
          </cell>
          <cell r="AR180">
            <v>310015.77</v>
          </cell>
          <cell r="AS180">
            <v>175029.21</v>
          </cell>
          <cell r="AT180">
            <v>878604.33</v>
          </cell>
          <cell r="AU180">
            <v>0</v>
          </cell>
          <cell r="AV180">
            <v>0</v>
          </cell>
          <cell r="AW180">
            <v>13026464.310000001</v>
          </cell>
          <cell r="AZ180">
            <v>3516035.24</v>
          </cell>
          <cell r="BG180" t="str">
            <v>20140101LGCME561</v>
          </cell>
          <cell r="BH180" t="str">
            <v>20140101PSS</v>
          </cell>
        </row>
        <row r="181">
          <cell r="B181" t="str">
            <v>May 2015</v>
          </cell>
          <cell r="C181" t="str">
            <v>PSP</v>
          </cell>
          <cell r="D181" t="str">
            <v>LGCME563</v>
          </cell>
          <cell r="E181">
            <v>54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12058600</v>
          </cell>
          <cell r="K181">
            <v>0</v>
          </cell>
          <cell r="L181">
            <v>39520.400000000001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AA181">
            <v>9180</v>
          </cell>
          <cell r="AB181">
            <v>473420.64</v>
          </cell>
          <cell r="AH181">
            <v>0</v>
          </cell>
          <cell r="AI181">
            <v>3985.74</v>
          </cell>
          <cell r="AJ181">
            <v>0</v>
          </cell>
          <cell r="AK181">
            <v>555295.31999999995</v>
          </cell>
          <cell r="AL181">
            <v>170</v>
          </cell>
          <cell r="AM181">
            <v>0</v>
          </cell>
          <cell r="AN181">
            <v>-9151.75</v>
          </cell>
          <cell r="AO181">
            <v>1028914.21</v>
          </cell>
          <cell r="AP181">
            <v>1028914.2100000001</v>
          </cell>
          <cell r="AR181">
            <v>28804.82</v>
          </cell>
          <cell r="AS181">
            <v>16399.689999999999</v>
          </cell>
          <cell r="AT181">
            <v>74729.070000000007</v>
          </cell>
          <cell r="AU181">
            <v>0</v>
          </cell>
          <cell r="AV181">
            <v>0</v>
          </cell>
          <cell r="AW181">
            <v>1148847.79</v>
          </cell>
          <cell r="AZ181">
            <v>328596.84999999998</v>
          </cell>
          <cell r="BG181" t="str">
            <v>20140101LGCME563</v>
          </cell>
          <cell r="BH181" t="str">
            <v>20140101PSP</v>
          </cell>
        </row>
        <row r="182">
          <cell r="B182" t="str">
            <v>May 2015</v>
          </cell>
          <cell r="C182" t="str">
            <v>PSS</v>
          </cell>
          <cell r="D182" t="str">
            <v>LGCME567</v>
          </cell>
          <cell r="E182">
            <v>2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106560</v>
          </cell>
          <cell r="K182">
            <v>0</v>
          </cell>
          <cell r="L182">
            <v>387.1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AA182">
            <v>180</v>
          </cell>
          <cell r="AB182">
            <v>4326.34</v>
          </cell>
          <cell r="AH182">
            <v>0</v>
          </cell>
          <cell r="AI182">
            <v>193.52</v>
          </cell>
          <cell r="AJ182">
            <v>0</v>
          </cell>
          <cell r="AK182">
            <v>6541.96</v>
          </cell>
          <cell r="AL182">
            <v>0</v>
          </cell>
          <cell r="AM182">
            <v>0</v>
          </cell>
          <cell r="AN182">
            <v>-751.88999999999942</v>
          </cell>
          <cell r="AO182">
            <v>10296.41</v>
          </cell>
          <cell r="AP182">
            <v>10296.41</v>
          </cell>
          <cell r="AR182">
            <v>240.49</v>
          </cell>
          <cell r="AS182">
            <v>144.91999999999999</v>
          </cell>
          <cell r="AT182">
            <v>717.6</v>
          </cell>
          <cell r="AU182">
            <v>0</v>
          </cell>
          <cell r="AV182">
            <v>0</v>
          </cell>
          <cell r="AW182">
            <v>11399.42</v>
          </cell>
          <cell r="AZ182">
            <v>2903.76</v>
          </cell>
          <cell r="BG182" t="str">
            <v>20140101LGCME567</v>
          </cell>
          <cell r="BH182" t="str">
            <v>20140101PSS</v>
          </cell>
        </row>
        <row r="183">
          <cell r="B183" t="str">
            <v>May 2015</v>
          </cell>
          <cell r="C183" t="str">
            <v>TODS</v>
          </cell>
          <cell r="D183" t="str">
            <v>LGCME591</v>
          </cell>
          <cell r="E183">
            <v>251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56078782</v>
          </cell>
          <cell r="K183">
            <v>0</v>
          </cell>
          <cell r="L183">
            <v>0</v>
          </cell>
          <cell r="M183">
            <v>134127.70000000001</v>
          </cell>
          <cell r="N183">
            <v>133004.29999999999</v>
          </cell>
          <cell r="O183">
            <v>128503.5</v>
          </cell>
          <cell r="P183">
            <v>0</v>
          </cell>
          <cell r="Q183">
            <v>0</v>
          </cell>
          <cell r="R183">
            <v>0</v>
          </cell>
          <cell r="AA183">
            <v>50200</v>
          </cell>
          <cell r="AB183">
            <v>2237543.4</v>
          </cell>
          <cell r="AH183">
            <v>1755</v>
          </cell>
          <cell r="AI183">
            <v>31139.29</v>
          </cell>
          <cell r="AJ183">
            <v>0</v>
          </cell>
          <cell r="AK183">
            <v>1954410.87</v>
          </cell>
          <cell r="AL183">
            <v>400</v>
          </cell>
          <cell r="AM183">
            <v>-4.0000000037252903E-2</v>
          </cell>
          <cell r="AN183">
            <v>68559.439999999944</v>
          </cell>
          <cell r="AO183">
            <v>4311113.67</v>
          </cell>
          <cell r="AP183">
            <v>4311113.67</v>
          </cell>
          <cell r="AR183">
            <v>134757.74</v>
          </cell>
          <cell r="AS183">
            <v>30275.69</v>
          </cell>
          <cell r="AT183">
            <v>296755.18</v>
          </cell>
          <cell r="AU183">
            <v>0</v>
          </cell>
          <cell r="AV183">
            <v>0</v>
          </cell>
          <cell r="AW183">
            <v>4772902.28</v>
          </cell>
          <cell r="AZ183">
            <v>1528146.81</v>
          </cell>
          <cell r="BG183" t="str">
            <v>20140101LGCME591</v>
          </cell>
          <cell r="BH183" t="str">
            <v>20140101TODS</v>
          </cell>
        </row>
        <row r="184">
          <cell r="B184" t="str">
            <v>May 2015</v>
          </cell>
          <cell r="C184" t="str">
            <v>TODP</v>
          </cell>
          <cell r="D184" t="str">
            <v>LGCME593</v>
          </cell>
          <cell r="E184">
            <v>37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29743500</v>
          </cell>
          <cell r="K184">
            <v>0</v>
          </cell>
          <cell r="L184">
            <v>0</v>
          </cell>
          <cell r="M184">
            <v>75829.3</v>
          </cell>
          <cell r="N184">
            <v>72941.5</v>
          </cell>
          <cell r="O184">
            <v>70842.7</v>
          </cell>
          <cell r="P184">
            <v>0</v>
          </cell>
          <cell r="Q184">
            <v>0</v>
          </cell>
          <cell r="R184">
            <v>0</v>
          </cell>
          <cell r="AA184">
            <v>11100</v>
          </cell>
          <cell r="AB184">
            <v>1133227.3500000001</v>
          </cell>
          <cell r="AH184">
            <v>0</v>
          </cell>
          <cell r="AI184">
            <v>0</v>
          </cell>
          <cell r="AJ184">
            <v>0</v>
          </cell>
          <cell r="AK184">
            <v>1016061.95</v>
          </cell>
          <cell r="AL184">
            <v>0</v>
          </cell>
          <cell r="AM184">
            <v>0</v>
          </cell>
          <cell r="AN184">
            <v>18215.320000000065</v>
          </cell>
          <cell r="AO184">
            <v>2178604.62</v>
          </cell>
          <cell r="AP184">
            <v>2178604.62</v>
          </cell>
          <cell r="AR184">
            <v>70045.16</v>
          </cell>
          <cell r="AS184">
            <v>16061.49</v>
          </cell>
          <cell r="AT184">
            <v>141658.01999999999</v>
          </cell>
          <cell r="AU184">
            <v>0</v>
          </cell>
          <cell r="AV184">
            <v>0</v>
          </cell>
          <cell r="AW184">
            <v>2406369.29</v>
          </cell>
          <cell r="AZ184">
            <v>810510.38</v>
          </cell>
          <cell r="BG184" t="str">
            <v>20140101LGCME593</v>
          </cell>
          <cell r="BH184" t="str">
            <v>20140101TODP</v>
          </cell>
        </row>
        <row r="185">
          <cell r="B185" t="str">
            <v>May 2015</v>
          </cell>
          <cell r="C185" t="str">
            <v>GS3</v>
          </cell>
          <cell r="D185" t="str">
            <v>LGCME650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AA185">
            <v>0</v>
          </cell>
          <cell r="AB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Z185">
            <v>0</v>
          </cell>
          <cell r="BG185" t="str">
            <v>20140101LGCME650</v>
          </cell>
          <cell r="BH185" t="str">
            <v>20140101GS3</v>
          </cell>
        </row>
        <row r="186">
          <cell r="B186" t="str">
            <v>May 2015</v>
          </cell>
          <cell r="C186" t="str">
            <v>GS3</v>
          </cell>
          <cell r="D186" t="str">
            <v>LGCME651</v>
          </cell>
          <cell r="E186">
            <v>15725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68801593</v>
          </cell>
          <cell r="K186">
            <v>0</v>
          </cell>
          <cell r="L186">
            <v>322163.90000000002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AA186">
            <v>550375</v>
          </cell>
          <cell r="AB186">
            <v>6284337.5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1942.7900000000373</v>
          </cell>
          <cell r="AM186">
            <v>-19.260000000707805</v>
          </cell>
          <cell r="AN186">
            <v>0</v>
          </cell>
          <cell r="AO186">
            <v>6836636.0299999993</v>
          </cell>
          <cell r="AP186">
            <v>6836636.0300000003</v>
          </cell>
          <cell r="AR186">
            <v>165461.38</v>
          </cell>
          <cell r="AS186">
            <v>180154.76</v>
          </cell>
          <cell r="AT186">
            <v>543522.53</v>
          </cell>
          <cell r="AU186">
            <v>0</v>
          </cell>
          <cell r="AV186">
            <v>0</v>
          </cell>
          <cell r="AW186">
            <v>7725774.7000000002</v>
          </cell>
          <cell r="AZ186">
            <v>1874843.41</v>
          </cell>
          <cell r="BG186" t="str">
            <v>20140101LGCME651</v>
          </cell>
          <cell r="BH186" t="str">
            <v>20140101GS3</v>
          </cell>
        </row>
        <row r="187">
          <cell r="B187" t="str">
            <v>May 2015</v>
          </cell>
          <cell r="C187" t="str">
            <v>GS3</v>
          </cell>
          <cell r="D187" t="str">
            <v>LGCME652</v>
          </cell>
          <cell r="E187">
            <v>663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1109051</v>
          </cell>
          <cell r="K187">
            <v>0</v>
          </cell>
          <cell r="L187">
            <v>9187.9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AA187">
            <v>0</v>
          </cell>
          <cell r="AB187">
            <v>101300.72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-0.13000000000465661</v>
          </cell>
          <cell r="AN187">
            <v>0</v>
          </cell>
          <cell r="AO187">
            <v>101300.59</v>
          </cell>
          <cell r="AP187">
            <v>101300.59000000001</v>
          </cell>
          <cell r="AR187">
            <v>2686.89</v>
          </cell>
          <cell r="AS187">
            <v>2947.72</v>
          </cell>
          <cell r="AT187">
            <v>7859.4</v>
          </cell>
          <cell r="AU187">
            <v>0</v>
          </cell>
          <cell r="AV187">
            <v>0</v>
          </cell>
          <cell r="AW187">
            <v>114794.6</v>
          </cell>
          <cell r="AZ187">
            <v>30221.64</v>
          </cell>
          <cell r="BG187" t="str">
            <v>20140101LGCME652</v>
          </cell>
          <cell r="BH187" t="str">
            <v>20140101GS3</v>
          </cell>
        </row>
        <row r="188">
          <cell r="B188" t="str">
            <v>May 2015</v>
          </cell>
          <cell r="C188" t="str">
            <v>GS3</v>
          </cell>
          <cell r="D188" t="str">
            <v>LGCME657</v>
          </cell>
          <cell r="E188">
            <v>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144732</v>
          </cell>
          <cell r="K188">
            <v>0</v>
          </cell>
          <cell r="L188">
            <v>535.70000000000005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AA188">
            <v>280</v>
          </cell>
          <cell r="AB188">
            <v>13219.82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1.0000000002037268E-2</v>
          </cell>
          <cell r="AN188">
            <v>0</v>
          </cell>
          <cell r="AO188">
            <v>13499.830000000002</v>
          </cell>
          <cell r="AP188">
            <v>13499.83</v>
          </cell>
          <cell r="AR188">
            <v>348.81</v>
          </cell>
          <cell r="AS188">
            <v>384.98</v>
          </cell>
          <cell r="AT188">
            <v>1054.73</v>
          </cell>
          <cell r="AU188">
            <v>0</v>
          </cell>
          <cell r="AV188">
            <v>0</v>
          </cell>
          <cell r="AW188">
            <v>15288.35</v>
          </cell>
          <cell r="AZ188">
            <v>3943.95</v>
          </cell>
          <cell r="BG188" t="str">
            <v>20140101LGCME657</v>
          </cell>
          <cell r="BH188" t="str">
            <v>20140101GS3</v>
          </cell>
        </row>
        <row r="189">
          <cell r="B189" t="str">
            <v>May 2015</v>
          </cell>
          <cell r="C189" t="str">
            <v>LWC</v>
          </cell>
          <cell r="D189" t="str">
            <v>LGCME671</v>
          </cell>
          <cell r="E189">
            <v>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4621200</v>
          </cell>
          <cell r="K189">
            <v>0</v>
          </cell>
          <cell r="L189">
            <v>7785.6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AA189">
            <v>0</v>
          </cell>
          <cell r="AB189">
            <v>171076.82</v>
          </cell>
          <cell r="AH189">
            <v>0</v>
          </cell>
          <cell r="AI189">
            <v>0</v>
          </cell>
          <cell r="AJ189">
            <v>0</v>
          </cell>
          <cell r="AK189">
            <v>80580.960000000006</v>
          </cell>
          <cell r="AL189">
            <v>0</v>
          </cell>
          <cell r="AM189">
            <v>9.9999999802093953E-3</v>
          </cell>
          <cell r="AN189">
            <v>18182.87999999999</v>
          </cell>
          <cell r="AO189">
            <v>269840.67</v>
          </cell>
          <cell r="AP189">
            <v>269840.67</v>
          </cell>
          <cell r="AR189">
            <v>11137.09</v>
          </cell>
          <cell r="AS189">
            <v>0</v>
          </cell>
          <cell r="AT189">
            <v>15269.17</v>
          </cell>
          <cell r="AU189">
            <v>0</v>
          </cell>
          <cell r="AV189">
            <v>0</v>
          </cell>
          <cell r="AW189">
            <v>296246.93</v>
          </cell>
          <cell r="AZ189">
            <v>125927.7</v>
          </cell>
          <cell r="BG189" t="str">
            <v>20140101LGCME671</v>
          </cell>
          <cell r="BH189" t="str">
            <v>20140101LWC</v>
          </cell>
        </row>
        <row r="190">
          <cell r="B190" t="str">
            <v>May 2015</v>
          </cell>
          <cell r="C190" t="str">
            <v>CSR</v>
          </cell>
          <cell r="D190" t="str">
            <v>LGCSR761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AA190">
            <v>0</v>
          </cell>
          <cell r="AB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Z190">
            <v>0</v>
          </cell>
          <cell r="BG190" t="str">
            <v>20140101LGCSR761</v>
          </cell>
          <cell r="BH190" t="str">
            <v>20140101CSR</v>
          </cell>
        </row>
        <row r="191">
          <cell r="B191" t="str">
            <v>May 2015</v>
          </cell>
          <cell r="C191" t="str">
            <v>CSR</v>
          </cell>
          <cell r="D191" t="str">
            <v>LGCSR780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AA191">
            <v>0</v>
          </cell>
          <cell r="AB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Z191">
            <v>0</v>
          </cell>
          <cell r="BG191" t="str">
            <v>20140101LGCSR780</v>
          </cell>
          <cell r="BH191" t="str">
            <v>20140101CSR</v>
          </cell>
        </row>
        <row r="192">
          <cell r="B192" t="str">
            <v>May 2015</v>
          </cell>
          <cell r="C192" t="str">
            <v>FK</v>
          </cell>
          <cell r="D192" t="str">
            <v>LGINE599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10247000</v>
          </cell>
          <cell r="K192">
            <v>0</v>
          </cell>
          <cell r="L192">
            <v>19260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AA192">
            <v>0</v>
          </cell>
          <cell r="AB192">
            <v>383237.8</v>
          </cell>
          <cell r="AH192">
            <v>0</v>
          </cell>
          <cell r="AI192">
            <v>-16659.13</v>
          </cell>
          <cell r="AJ192">
            <v>0</v>
          </cell>
          <cell r="AK192">
            <v>273011.27</v>
          </cell>
          <cell r="AL192">
            <v>0</v>
          </cell>
          <cell r="AM192">
            <v>0</v>
          </cell>
          <cell r="AN192">
            <v>-44683.200000000012</v>
          </cell>
          <cell r="AO192">
            <v>611565.86999999988</v>
          </cell>
          <cell r="AP192">
            <v>611565.87</v>
          </cell>
          <cell r="AR192">
            <v>22953.279999999999</v>
          </cell>
          <cell r="AS192">
            <v>0</v>
          </cell>
          <cell r="AT192">
            <v>30641.3</v>
          </cell>
          <cell r="AU192">
            <v>0</v>
          </cell>
          <cell r="AV192">
            <v>0</v>
          </cell>
          <cell r="AW192">
            <v>665160.44999999995</v>
          </cell>
          <cell r="AZ192">
            <v>279230.75</v>
          </cell>
          <cell r="BG192" t="str">
            <v>20140101LGINE599</v>
          </cell>
          <cell r="BH192" t="str">
            <v>20140101FK</v>
          </cell>
        </row>
        <row r="193">
          <cell r="B193" t="str">
            <v>May 2015</v>
          </cell>
          <cell r="C193" t="str">
            <v>RTS</v>
          </cell>
          <cell r="D193" t="str">
            <v>LGINE643</v>
          </cell>
          <cell r="E193">
            <v>12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81319378</v>
          </cell>
          <cell r="K193">
            <v>0</v>
          </cell>
          <cell r="L193">
            <v>0</v>
          </cell>
          <cell r="M193">
            <v>178651.5</v>
          </cell>
          <cell r="N193">
            <v>175896.8</v>
          </cell>
          <cell r="O193">
            <v>164062.6</v>
          </cell>
          <cell r="P193">
            <v>0</v>
          </cell>
          <cell r="Q193">
            <v>0</v>
          </cell>
          <cell r="R193">
            <v>0</v>
          </cell>
          <cell r="AA193">
            <v>9000</v>
          </cell>
          <cell r="AB193">
            <v>2935629.55</v>
          </cell>
          <cell r="AH193">
            <v>0</v>
          </cell>
          <cell r="AI193">
            <v>0</v>
          </cell>
          <cell r="AJ193">
            <v>0</v>
          </cell>
          <cell r="AK193">
            <v>1765466.8599999999</v>
          </cell>
          <cell r="AL193">
            <v>0</v>
          </cell>
          <cell r="AM193">
            <v>0</v>
          </cell>
          <cell r="AN193">
            <v>37744.010000000009</v>
          </cell>
          <cell r="AO193">
            <v>4747840.419999999</v>
          </cell>
          <cell r="AP193">
            <v>4747840.4200000009</v>
          </cell>
          <cell r="AR193">
            <v>183430.39999999999</v>
          </cell>
          <cell r="AS193">
            <v>0</v>
          </cell>
          <cell r="AT193">
            <v>239015.91</v>
          </cell>
          <cell r="AU193">
            <v>0</v>
          </cell>
          <cell r="AV193">
            <v>0</v>
          </cell>
          <cell r="AW193">
            <v>5170286.7300000004</v>
          </cell>
          <cell r="AZ193">
            <v>2215953.0499999998</v>
          </cell>
          <cell r="BG193" t="str">
            <v>20140101LGINE643</v>
          </cell>
          <cell r="BH193" t="str">
            <v>20140101RTS</v>
          </cell>
        </row>
        <row r="194">
          <cell r="B194" t="str">
            <v>May 2015</v>
          </cell>
          <cell r="C194" t="str">
            <v>PSS</v>
          </cell>
          <cell r="D194" t="str">
            <v>LGINE661</v>
          </cell>
          <cell r="E194">
            <v>235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19462954</v>
          </cell>
          <cell r="K194">
            <v>0</v>
          </cell>
          <cell r="L194">
            <v>57547.199999999997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AA194">
            <v>21150</v>
          </cell>
          <cell r="AB194">
            <v>790195.93</v>
          </cell>
          <cell r="AH194">
            <v>0</v>
          </cell>
          <cell r="AI194">
            <v>60549.120000000003</v>
          </cell>
          <cell r="AJ194">
            <v>0</v>
          </cell>
          <cell r="AK194">
            <v>1004323.2</v>
          </cell>
          <cell r="AL194">
            <v>-110.47999999999956</v>
          </cell>
          <cell r="AM194">
            <v>0</v>
          </cell>
          <cell r="AN194">
            <v>14532.869999999995</v>
          </cell>
          <cell r="AO194">
            <v>1830091.52</v>
          </cell>
          <cell r="AP194">
            <v>1830091.52</v>
          </cell>
          <cell r="AR194">
            <v>46887.68</v>
          </cell>
          <cell r="AS194">
            <v>0</v>
          </cell>
          <cell r="AT194">
            <v>137695.82999999999</v>
          </cell>
          <cell r="AU194">
            <v>0</v>
          </cell>
          <cell r="AV194">
            <v>0</v>
          </cell>
          <cell r="AW194">
            <v>2014675.03</v>
          </cell>
          <cell r="AZ194">
            <v>530365.5</v>
          </cell>
          <cell r="BG194" t="str">
            <v>20140101LGINE661</v>
          </cell>
          <cell r="BH194" t="str">
            <v>20140101PSS</v>
          </cell>
        </row>
        <row r="195">
          <cell r="B195" t="str">
            <v>May 2015</v>
          </cell>
          <cell r="C195" t="str">
            <v>PSP</v>
          </cell>
          <cell r="D195" t="str">
            <v>LGINE663</v>
          </cell>
          <cell r="E195">
            <v>23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1152735</v>
          </cell>
          <cell r="K195">
            <v>0</v>
          </cell>
          <cell r="L195">
            <v>5382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AA195">
            <v>3910</v>
          </cell>
          <cell r="AB195">
            <v>45256.38</v>
          </cell>
          <cell r="AH195">
            <v>0</v>
          </cell>
          <cell r="AI195">
            <v>13585.93</v>
          </cell>
          <cell r="AJ195">
            <v>0</v>
          </cell>
          <cell r="AK195">
            <v>88664.829999999987</v>
          </cell>
          <cell r="AL195">
            <v>0</v>
          </cell>
          <cell r="AM195">
            <v>-1.9999999996798579E-2</v>
          </cell>
          <cell r="AN195">
            <v>-248.89999999997963</v>
          </cell>
          <cell r="AO195">
            <v>137582.29000000004</v>
          </cell>
          <cell r="AP195">
            <v>137582.28999999998</v>
          </cell>
          <cell r="AR195">
            <v>2768.38</v>
          </cell>
          <cell r="AS195">
            <v>0</v>
          </cell>
          <cell r="AT195">
            <v>11149.04</v>
          </cell>
          <cell r="AU195">
            <v>0</v>
          </cell>
          <cell r="AV195">
            <v>0</v>
          </cell>
          <cell r="AW195">
            <v>151499.71</v>
          </cell>
          <cell r="AZ195">
            <v>31412.03</v>
          </cell>
          <cell r="BG195" t="str">
            <v>20140101LGINE663</v>
          </cell>
          <cell r="BH195" t="str">
            <v>20140101PSP</v>
          </cell>
        </row>
        <row r="196">
          <cell r="B196" t="str">
            <v>May 2015</v>
          </cell>
          <cell r="C196" t="str">
            <v>TODS</v>
          </cell>
          <cell r="D196" t="str">
            <v>LGINE691</v>
          </cell>
          <cell r="E196">
            <v>87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20649020</v>
          </cell>
          <cell r="K196">
            <v>0</v>
          </cell>
          <cell r="L196">
            <v>0</v>
          </cell>
          <cell r="M196">
            <v>53204.1</v>
          </cell>
          <cell r="N196">
            <v>51775.4</v>
          </cell>
          <cell r="O196">
            <v>50123.7</v>
          </cell>
          <cell r="P196">
            <v>0</v>
          </cell>
          <cell r="Q196">
            <v>0</v>
          </cell>
          <cell r="R196">
            <v>0</v>
          </cell>
          <cell r="AA196">
            <v>17400</v>
          </cell>
          <cell r="AB196">
            <v>823895.9</v>
          </cell>
          <cell r="AH196">
            <v>0</v>
          </cell>
          <cell r="AI196">
            <v>50855.42</v>
          </cell>
          <cell r="AJ196">
            <v>0</v>
          </cell>
          <cell r="AK196">
            <v>803434.68</v>
          </cell>
          <cell r="AL196">
            <v>151.22999999999956</v>
          </cell>
          <cell r="AM196">
            <v>-1.0000000125728548E-2</v>
          </cell>
          <cell r="AN196">
            <v>18284.369999999995</v>
          </cell>
          <cell r="AO196">
            <v>1663166.17</v>
          </cell>
          <cell r="AP196">
            <v>1663166.1700000002</v>
          </cell>
          <cell r="AR196">
            <v>49639.5</v>
          </cell>
          <cell r="AS196">
            <v>0</v>
          </cell>
          <cell r="AT196">
            <v>116215.45</v>
          </cell>
          <cell r="AU196">
            <v>0</v>
          </cell>
          <cell r="AV196">
            <v>0</v>
          </cell>
          <cell r="AW196">
            <v>1829021.12</v>
          </cell>
          <cell r="AZ196">
            <v>562685.80000000005</v>
          </cell>
          <cell r="BG196" t="str">
            <v>20140101LGINE691</v>
          </cell>
          <cell r="BH196" t="str">
            <v>20140101TODS</v>
          </cell>
        </row>
        <row r="197">
          <cell r="B197" t="str">
            <v>May 2015</v>
          </cell>
          <cell r="C197" t="str">
            <v>TODP</v>
          </cell>
          <cell r="D197" t="str">
            <v>LGINE693</v>
          </cell>
          <cell r="E197">
            <v>66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115038800</v>
          </cell>
          <cell r="K197">
            <v>0</v>
          </cell>
          <cell r="L197">
            <v>0</v>
          </cell>
          <cell r="M197">
            <v>280585.8</v>
          </cell>
          <cell r="N197">
            <v>274852.40000000002</v>
          </cell>
          <cell r="O197">
            <v>272105.09999999998</v>
          </cell>
          <cell r="P197">
            <v>0</v>
          </cell>
          <cell r="Q197">
            <v>0</v>
          </cell>
          <cell r="R197">
            <v>0</v>
          </cell>
          <cell r="AA197">
            <v>19800</v>
          </cell>
          <cell r="AB197">
            <v>4070072.74</v>
          </cell>
          <cell r="AH197">
            <v>1577</v>
          </cell>
          <cell r="AI197">
            <v>0</v>
          </cell>
          <cell r="AJ197">
            <v>0</v>
          </cell>
          <cell r="AK197">
            <v>3321640.66</v>
          </cell>
          <cell r="AL197">
            <v>0</v>
          </cell>
          <cell r="AM197">
            <v>-1.0000000242143869E-2</v>
          </cell>
          <cell r="AN197">
            <v>14579.959999999497</v>
          </cell>
          <cell r="AO197">
            <v>7426093.3499999996</v>
          </cell>
          <cell r="AP197">
            <v>7426093.3499999996</v>
          </cell>
          <cell r="AR197">
            <v>275036.89</v>
          </cell>
          <cell r="AS197">
            <v>0</v>
          </cell>
          <cell r="AT197">
            <v>450112.07</v>
          </cell>
          <cell r="AU197">
            <v>0</v>
          </cell>
          <cell r="AV197">
            <v>0</v>
          </cell>
          <cell r="AW197">
            <v>8151242.3099999996</v>
          </cell>
          <cell r="AZ197">
            <v>3134807.3</v>
          </cell>
          <cell r="BG197" t="str">
            <v>20140101LGINE693</v>
          </cell>
          <cell r="BH197" t="str">
            <v>20140101TODP</v>
          </cell>
        </row>
        <row r="198">
          <cell r="B198" t="str">
            <v>May 2015</v>
          </cell>
          <cell r="C198" t="str">
            <v>TODP</v>
          </cell>
          <cell r="D198" t="str">
            <v>LGINE694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AA198">
            <v>0</v>
          </cell>
          <cell r="AB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Z198">
            <v>0</v>
          </cell>
          <cell r="BG198" t="str">
            <v>20140101LGINE694</v>
          </cell>
          <cell r="BH198" t="str">
            <v>20140101TODP</v>
          </cell>
        </row>
        <row r="199">
          <cell r="B199" t="str">
            <v>May 2015</v>
          </cell>
          <cell r="C199" t="str">
            <v>LE</v>
          </cell>
          <cell r="D199" t="str">
            <v>LGMLE570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196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AA199">
            <v>0</v>
          </cell>
          <cell r="AB199">
            <v>12.66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12.66</v>
          </cell>
          <cell r="AP199">
            <v>12.66</v>
          </cell>
          <cell r="AR199">
            <v>0.47</v>
          </cell>
          <cell r="AS199">
            <v>0</v>
          </cell>
          <cell r="AT199">
            <v>0.88</v>
          </cell>
          <cell r="AU199">
            <v>0</v>
          </cell>
          <cell r="AV199">
            <v>0</v>
          </cell>
          <cell r="AW199">
            <v>14.01</v>
          </cell>
          <cell r="AZ199">
            <v>5.34</v>
          </cell>
          <cell r="BG199" t="str">
            <v>20140101LGMLE570</v>
          </cell>
          <cell r="BH199" t="str">
            <v>20140101LE</v>
          </cell>
        </row>
        <row r="200">
          <cell r="B200" t="str">
            <v>May 2015</v>
          </cell>
          <cell r="C200" t="str">
            <v>LE</v>
          </cell>
          <cell r="D200" t="str">
            <v>LGMLE571</v>
          </cell>
          <cell r="E200">
            <v>151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153771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AA200">
            <v>0</v>
          </cell>
          <cell r="AB200">
            <v>9935.14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3.9999999999054126E-2</v>
          </cell>
          <cell r="AN200">
            <v>0</v>
          </cell>
          <cell r="AO200">
            <v>9935.1799999999985</v>
          </cell>
          <cell r="AP200">
            <v>9935.18</v>
          </cell>
          <cell r="AR200">
            <v>367.96</v>
          </cell>
          <cell r="AS200">
            <v>0</v>
          </cell>
          <cell r="AT200">
            <v>685.48</v>
          </cell>
          <cell r="AU200">
            <v>0</v>
          </cell>
          <cell r="AV200">
            <v>0</v>
          </cell>
          <cell r="AW200">
            <v>10988.62</v>
          </cell>
          <cell r="AZ200">
            <v>4190.26</v>
          </cell>
          <cell r="BG200" t="str">
            <v>20140101LGMLE571</v>
          </cell>
          <cell r="BH200" t="str">
            <v>20140101LE</v>
          </cell>
        </row>
        <row r="201">
          <cell r="B201" t="str">
            <v>May 2015</v>
          </cell>
          <cell r="C201" t="str">
            <v>LE</v>
          </cell>
          <cell r="D201" t="str">
            <v>LGMLE572</v>
          </cell>
          <cell r="E201">
            <v>13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70506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AA201">
            <v>0</v>
          </cell>
          <cell r="AB201">
            <v>4555.3900000000003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1.0000000000218279E-2</v>
          </cell>
          <cell r="AN201">
            <v>0</v>
          </cell>
          <cell r="AO201">
            <v>4555.4000000000005</v>
          </cell>
          <cell r="AP201">
            <v>4555.3999999999996</v>
          </cell>
          <cell r="AR201">
            <v>169.75</v>
          </cell>
          <cell r="AS201">
            <v>0</v>
          </cell>
          <cell r="AT201">
            <v>317.89</v>
          </cell>
          <cell r="AU201">
            <v>0</v>
          </cell>
          <cell r="AV201">
            <v>0</v>
          </cell>
          <cell r="AW201">
            <v>5043.04</v>
          </cell>
          <cell r="AZ201">
            <v>1921.29</v>
          </cell>
          <cell r="BG201" t="str">
            <v>20140101LGMLE572</v>
          </cell>
          <cell r="BH201" t="str">
            <v>20140101LE</v>
          </cell>
        </row>
        <row r="202">
          <cell r="B202" t="str">
            <v>May 2015</v>
          </cell>
          <cell r="C202" t="str">
            <v>TE</v>
          </cell>
          <cell r="D202" t="str">
            <v>LGMLE573</v>
          </cell>
          <cell r="E202">
            <v>902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179178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AA202">
            <v>2931.5</v>
          </cell>
          <cell r="AB202">
            <v>13721.45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6.0700000000001637</v>
          </cell>
          <cell r="AM202">
            <v>0</v>
          </cell>
          <cell r="AN202">
            <v>0</v>
          </cell>
          <cell r="AO202">
            <v>16659.02</v>
          </cell>
          <cell r="AP202">
            <v>16659.019999999997</v>
          </cell>
          <cell r="AR202">
            <v>429.19</v>
          </cell>
          <cell r="AS202">
            <v>0</v>
          </cell>
          <cell r="AT202">
            <v>1139.21</v>
          </cell>
          <cell r="AU202">
            <v>0</v>
          </cell>
          <cell r="AV202">
            <v>0</v>
          </cell>
          <cell r="AW202">
            <v>18227.419999999998</v>
          </cell>
          <cell r="AZ202">
            <v>4882.6000000000004</v>
          </cell>
          <cell r="BG202" t="str">
            <v>20140101LGMLE573</v>
          </cell>
          <cell r="BH202" t="str">
            <v>20140101TE</v>
          </cell>
        </row>
        <row r="203">
          <cell r="B203" t="str">
            <v>May 2015</v>
          </cell>
          <cell r="C203" t="str">
            <v>TE</v>
          </cell>
          <cell r="D203" t="str">
            <v>LGMLE574</v>
          </cell>
          <cell r="E203">
            <v>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68742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AA203">
            <v>26</v>
          </cell>
          <cell r="AB203">
            <v>5264.26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409.5</v>
          </cell>
          <cell r="AM203">
            <v>0</v>
          </cell>
          <cell r="AN203">
            <v>0</v>
          </cell>
          <cell r="AO203">
            <v>5699.76</v>
          </cell>
          <cell r="AP203">
            <v>5699.76</v>
          </cell>
          <cell r="AR203">
            <v>165.66</v>
          </cell>
          <cell r="AS203">
            <v>0</v>
          </cell>
          <cell r="AT203">
            <v>395.33</v>
          </cell>
          <cell r="AU203">
            <v>0</v>
          </cell>
          <cell r="AV203">
            <v>0</v>
          </cell>
          <cell r="AW203">
            <v>6260.75</v>
          </cell>
          <cell r="AZ203">
            <v>1873.22</v>
          </cell>
          <cell r="BG203" t="str">
            <v>20140101LGMLE574</v>
          </cell>
          <cell r="BH203" t="str">
            <v>20140101TE</v>
          </cell>
        </row>
        <row r="204">
          <cell r="B204" t="str">
            <v>May 2015</v>
          </cell>
          <cell r="C204" t="str">
            <v>RS</v>
          </cell>
          <cell r="D204" t="str">
            <v>LGRSE411</v>
          </cell>
          <cell r="E204">
            <v>3343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690238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AA204">
            <v>0</v>
          </cell>
          <cell r="AB204">
            <v>55743.62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0.14999999999417923</v>
          </cell>
          <cell r="AN204">
            <v>0</v>
          </cell>
          <cell r="AO204">
            <v>55743.77</v>
          </cell>
          <cell r="AP204">
            <v>55743.770000000004</v>
          </cell>
          <cell r="AR204">
            <v>1664.74</v>
          </cell>
          <cell r="AS204">
            <v>3588.82</v>
          </cell>
          <cell r="AT204">
            <v>4112.07</v>
          </cell>
          <cell r="AU204">
            <v>0</v>
          </cell>
          <cell r="AV204">
            <v>0</v>
          </cell>
          <cell r="AW204">
            <v>65109.4</v>
          </cell>
          <cell r="AZ204">
            <v>18808.990000000002</v>
          </cell>
          <cell r="BG204" t="str">
            <v>20140101LGRSE411</v>
          </cell>
          <cell r="BH204" t="str">
            <v>20140101RS</v>
          </cell>
        </row>
        <row r="205">
          <cell r="B205" t="str">
            <v>May 2015</v>
          </cell>
          <cell r="C205" t="str">
            <v>RS</v>
          </cell>
          <cell r="D205" t="str">
            <v>LGRSE511</v>
          </cell>
          <cell r="E205">
            <v>354542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259024600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AA205">
            <v>3811326.5</v>
          </cell>
          <cell r="AB205">
            <v>20918826.699999999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-14421.470000000205</v>
          </cell>
          <cell r="AM205">
            <v>-7.7700000032782555</v>
          </cell>
          <cell r="AN205">
            <v>0</v>
          </cell>
          <cell r="AO205">
            <v>24715723.959999997</v>
          </cell>
          <cell r="AP205">
            <v>24715723.960000001</v>
          </cell>
          <cell r="AR205">
            <v>624205.68000000005</v>
          </cell>
          <cell r="AS205">
            <v>1346909.58</v>
          </cell>
          <cell r="AT205">
            <v>1798503.4</v>
          </cell>
          <cell r="AU205">
            <v>0</v>
          </cell>
          <cell r="AV205">
            <v>0</v>
          </cell>
          <cell r="AW205">
            <v>28485342.620000001</v>
          </cell>
          <cell r="AZ205">
            <v>7058420.3499999996</v>
          </cell>
          <cell r="BG205" t="str">
            <v>20140101LGRSE511</v>
          </cell>
          <cell r="BH205" t="str">
            <v>20140101RS</v>
          </cell>
        </row>
        <row r="206">
          <cell r="B206" t="str">
            <v>May 2015</v>
          </cell>
          <cell r="C206" t="str">
            <v>RS</v>
          </cell>
          <cell r="D206" t="str">
            <v>LGRSE519</v>
          </cell>
          <cell r="E206">
            <v>154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86612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AA206">
            <v>1655.5</v>
          </cell>
          <cell r="AB206">
            <v>6994.79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-10.740000000000009</v>
          </cell>
          <cell r="AM206">
            <v>-2.0000000000436557E-2</v>
          </cell>
          <cell r="AN206">
            <v>0</v>
          </cell>
          <cell r="AO206">
            <v>8639.5300000000007</v>
          </cell>
          <cell r="AP206">
            <v>8639.5300000000007</v>
          </cell>
          <cell r="AR206">
            <v>208.63</v>
          </cell>
          <cell r="AS206">
            <v>450.36</v>
          </cell>
          <cell r="AT206">
            <v>626.02</v>
          </cell>
          <cell r="AU206">
            <v>0</v>
          </cell>
          <cell r="AV206">
            <v>0</v>
          </cell>
          <cell r="AW206">
            <v>9924.5400000000009</v>
          </cell>
          <cell r="AZ206">
            <v>2360.1799999999998</v>
          </cell>
          <cell r="BG206" t="str">
            <v>20140101LGRSE519</v>
          </cell>
          <cell r="BH206" t="str">
            <v>20140101RS</v>
          </cell>
        </row>
        <row r="207">
          <cell r="B207" t="str">
            <v>May 2015</v>
          </cell>
          <cell r="C207" t="str">
            <v>RTODE</v>
          </cell>
          <cell r="D207" t="str">
            <v>LGRSE521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AA207">
            <v>0</v>
          </cell>
          <cell r="AB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Z207">
            <v>0</v>
          </cell>
          <cell r="BG207" t="str">
            <v>20140101LGRSE521</v>
          </cell>
          <cell r="BH207" t="str">
            <v>20140101RTODE</v>
          </cell>
        </row>
        <row r="208">
          <cell r="B208" t="str">
            <v>May 2015</v>
          </cell>
          <cell r="C208" t="str">
            <v>RTODE</v>
          </cell>
          <cell r="D208" t="str">
            <v>LGRSE523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AA208">
            <v>0</v>
          </cell>
          <cell r="AB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Z208">
            <v>0</v>
          </cell>
          <cell r="BG208" t="str">
            <v>20140101LGRSE523</v>
          </cell>
          <cell r="BH208" t="str">
            <v>20140101RTODE</v>
          </cell>
        </row>
        <row r="209">
          <cell r="B209" t="str">
            <v>May 2015</v>
          </cell>
          <cell r="C209" t="str">
            <v>RTODD</v>
          </cell>
          <cell r="D209" t="str">
            <v>LGRSE527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AA209">
            <v>0</v>
          </cell>
          <cell r="AB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Z209">
            <v>0</v>
          </cell>
          <cell r="BG209" t="str">
            <v>20140101LGRSE527</v>
          </cell>
          <cell r="BH209" t="str">
            <v>20140101RTODD</v>
          </cell>
        </row>
        <row r="210">
          <cell r="B210" t="str">
            <v>May 2015</v>
          </cell>
          <cell r="C210" t="str">
            <v>RTODD</v>
          </cell>
          <cell r="D210" t="str">
            <v>LGRSE529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AA210">
            <v>0</v>
          </cell>
          <cell r="AB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Z210">
            <v>0</v>
          </cell>
          <cell r="BG210" t="str">
            <v>20140101LGRSE529</v>
          </cell>
          <cell r="BH210" t="str">
            <v>20140101RTODD</v>
          </cell>
        </row>
        <row r="211">
          <cell r="B211" t="str">
            <v>May 2015</v>
          </cell>
          <cell r="C211" t="str">
            <v>VFD</v>
          </cell>
          <cell r="D211" t="str">
            <v>LGRSE540</v>
          </cell>
          <cell r="E211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29349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AA211">
            <v>64.5</v>
          </cell>
          <cell r="AB211">
            <v>2370.23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2434.73</v>
          </cell>
          <cell r="AP211">
            <v>2434.73</v>
          </cell>
          <cell r="AR211">
            <v>70.739999999999995</v>
          </cell>
          <cell r="AS211">
            <v>152.61000000000001</v>
          </cell>
          <cell r="AT211">
            <v>179.15</v>
          </cell>
          <cell r="AU211">
            <v>0</v>
          </cell>
          <cell r="AV211">
            <v>0</v>
          </cell>
          <cell r="AW211">
            <v>2837.23</v>
          </cell>
          <cell r="AZ211">
            <v>799.76</v>
          </cell>
          <cell r="BG211" t="str">
            <v>20140101LGRSE540</v>
          </cell>
          <cell r="BH211" t="str">
            <v>20140101VFD</v>
          </cell>
        </row>
        <row r="212">
          <cell r="B212" t="str">
            <v>May 2015</v>
          </cell>
          <cell r="C212" t="str">
            <v>LEV</v>
          </cell>
          <cell r="D212" t="str">
            <v>LGRSE547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AA212">
            <v>0</v>
          </cell>
          <cell r="AB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Z212">
            <v>0</v>
          </cell>
          <cell r="BG212" t="str">
            <v>20140101LGRSE547</v>
          </cell>
          <cell r="BH212" t="str">
            <v>20140101LEV</v>
          </cell>
        </row>
        <row r="213">
          <cell r="B213" t="str">
            <v>May 2015</v>
          </cell>
          <cell r="C213" t="str">
            <v>LEV</v>
          </cell>
          <cell r="D213" t="str">
            <v>LGRSE543</v>
          </cell>
          <cell r="E213">
            <v>21</v>
          </cell>
          <cell r="F213">
            <v>0</v>
          </cell>
          <cell r="G213">
            <v>13797</v>
          </cell>
          <cell r="H213">
            <v>6005</v>
          </cell>
          <cell r="I213">
            <v>3961</v>
          </cell>
          <cell r="J213">
            <v>23763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AA213">
            <v>225.75</v>
          </cell>
          <cell r="AB213">
            <v>1849.72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1.9999999999754436E-2</v>
          </cell>
          <cell r="AN213">
            <v>0</v>
          </cell>
          <cell r="AO213">
            <v>2075.4899999999998</v>
          </cell>
          <cell r="AP213">
            <v>2075.4899999999998</v>
          </cell>
          <cell r="AR213">
            <v>57.27</v>
          </cell>
          <cell r="AS213">
            <v>123.57</v>
          </cell>
          <cell r="AT213">
            <v>152.06</v>
          </cell>
          <cell r="AU213">
            <v>0</v>
          </cell>
          <cell r="AV213">
            <v>0</v>
          </cell>
          <cell r="AW213">
            <v>2408.39</v>
          </cell>
          <cell r="AZ213">
            <v>647.54</v>
          </cell>
          <cell r="BG213" t="str">
            <v>20140101LGRSE543</v>
          </cell>
          <cell r="BH213" t="str">
            <v>20140101LEV</v>
          </cell>
        </row>
        <row r="214">
          <cell r="B214" t="str">
            <v>Jun 2015</v>
          </cell>
          <cell r="C214" t="str">
            <v>FLSP</v>
          </cell>
          <cell r="D214" t="str">
            <v>LGINE682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AA214">
            <v>0</v>
          </cell>
          <cell r="AB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Z214">
            <v>0</v>
          </cell>
          <cell r="BG214" t="str">
            <v>20140101LGINE682</v>
          </cell>
          <cell r="BH214" t="str">
            <v>20140101FLSP</v>
          </cell>
        </row>
        <row r="215">
          <cell r="B215" t="str">
            <v>Jun 2015</v>
          </cell>
          <cell r="C215" t="str">
            <v>FLST</v>
          </cell>
          <cell r="D215" t="str">
            <v>LGINE683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AA215">
            <v>0</v>
          </cell>
          <cell r="AB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Z215">
            <v>0</v>
          </cell>
          <cell r="BG215" t="str">
            <v>20140101LGINE683</v>
          </cell>
          <cell r="BH215" t="str">
            <v>20140101FLST</v>
          </cell>
        </row>
        <row r="216">
          <cell r="B216" t="str">
            <v>Jun 2015</v>
          </cell>
          <cell r="C216" t="str">
            <v>GSS</v>
          </cell>
          <cell r="D216" t="str">
            <v>LGCME451</v>
          </cell>
          <cell r="E216">
            <v>54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8312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AA216">
            <v>0</v>
          </cell>
          <cell r="AB216">
            <v>759.22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-1.0000000000104592E-2</v>
          </cell>
          <cell r="AN216">
            <v>0</v>
          </cell>
          <cell r="AO216">
            <v>759.20999999999992</v>
          </cell>
          <cell r="AP216">
            <v>759.21</v>
          </cell>
          <cell r="AR216">
            <v>18.39</v>
          </cell>
          <cell r="AS216">
            <v>22.13</v>
          </cell>
          <cell r="AT216">
            <v>64.92</v>
          </cell>
          <cell r="AU216">
            <v>0</v>
          </cell>
          <cell r="AV216">
            <v>0</v>
          </cell>
          <cell r="AW216">
            <v>864.65</v>
          </cell>
          <cell r="AZ216">
            <v>226.5</v>
          </cell>
          <cell r="BG216" t="str">
            <v>20140101LGCME451</v>
          </cell>
          <cell r="BH216" t="str">
            <v>20140101GSS</v>
          </cell>
        </row>
        <row r="217">
          <cell r="B217" t="str">
            <v>Jun 2015</v>
          </cell>
          <cell r="C217" t="str">
            <v>GSS</v>
          </cell>
          <cell r="D217" t="str">
            <v>LGCME550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AA217">
            <v>0</v>
          </cell>
          <cell r="AB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Z217">
            <v>0</v>
          </cell>
          <cell r="BG217" t="str">
            <v>20140101LGCME550</v>
          </cell>
          <cell r="BH217" t="str">
            <v>20140101GSS</v>
          </cell>
        </row>
        <row r="218">
          <cell r="B218" t="str">
            <v>Jun 2015</v>
          </cell>
          <cell r="C218" t="str">
            <v>GSS</v>
          </cell>
          <cell r="D218" t="str">
            <v>LGCME551</v>
          </cell>
          <cell r="E218">
            <v>28131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33074288</v>
          </cell>
          <cell r="K218">
            <v>0</v>
          </cell>
          <cell r="L218">
            <v>5991.8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AA218">
            <v>562620</v>
          </cell>
          <cell r="AB218">
            <v>3021005.47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388.02000000001863</v>
          </cell>
          <cell r="AM218">
            <v>-11.010000000242144</v>
          </cell>
          <cell r="AN218">
            <v>0</v>
          </cell>
          <cell r="AO218">
            <v>3584002.48</v>
          </cell>
          <cell r="AP218">
            <v>3584002.4800000004</v>
          </cell>
          <cell r="AR218">
            <v>73205.98</v>
          </cell>
          <cell r="AS218">
            <v>87874.9</v>
          </cell>
          <cell r="AT218">
            <v>324056.61</v>
          </cell>
          <cell r="AU218">
            <v>0</v>
          </cell>
          <cell r="AV218">
            <v>0</v>
          </cell>
          <cell r="AW218">
            <v>4069139.97</v>
          </cell>
          <cell r="AZ218">
            <v>901274.35</v>
          </cell>
          <cell r="BG218" t="str">
            <v>20140101LGCME551</v>
          </cell>
          <cell r="BH218" t="str">
            <v>20140101GSS</v>
          </cell>
        </row>
        <row r="219">
          <cell r="B219" t="str">
            <v>Jun 2015</v>
          </cell>
          <cell r="C219" t="str">
            <v>GSS</v>
          </cell>
          <cell r="D219" t="str">
            <v>LGCME551UM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13802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AA219">
            <v>20</v>
          </cell>
          <cell r="AB219">
            <v>1260.67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2040</v>
          </cell>
          <cell r="AM219">
            <v>0</v>
          </cell>
          <cell r="AN219">
            <v>0</v>
          </cell>
          <cell r="AO219">
            <v>3320.67</v>
          </cell>
          <cell r="AP219">
            <v>3320.67</v>
          </cell>
          <cell r="AR219">
            <v>33.26</v>
          </cell>
          <cell r="AS219">
            <v>36.71</v>
          </cell>
          <cell r="AT219">
            <v>316.31</v>
          </cell>
          <cell r="AU219">
            <v>0</v>
          </cell>
          <cell r="AV219">
            <v>0</v>
          </cell>
          <cell r="AW219">
            <v>3706.95</v>
          </cell>
          <cell r="AZ219">
            <v>376.1</v>
          </cell>
          <cell r="BG219" t="str">
            <v>20140101LGCME551UM</v>
          </cell>
          <cell r="BH219" t="str">
            <v>20140101GSS</v>
          </cell>
        </row>
        <row r="220">
          <cell r="B220" t="str">
            <v>Jun 2015</v>
          </cell>
          <cell r="C220" t="str">
            <v>GSS</v>
          </cell>
          <cell r="D220" t="str">
            <v>LGCME552</v>
          </cell>
          <cell r="E220">
            <v>113</v>
          </cell>
          <cell r="F220">
            <v>102</v>
          </cell>
          <cell r="G220">
            <v>0</v>
          </cell>
          <cell r="H220">
            <v>0</v>
          </cell>
          <cell r="I220">
            <v>0</v>
          </cell>
          <cell r="J220">
            <v>101791</v>
          </cell>
          <cell r="K220">
            <v>0</v>
          </cell>
          <cell r="L220">
            <v>1.3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AA220">
            <v>0</v>
          </cell>
          <cell r="AB220">
            <v>9297.59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-4.9999999999272404E-2</v>
          </cell>
          <cell r="AN220">
            <v>0</v>
          </cell>
          <cell r="AO220">
            <v>9297.5400000000009</v>
          </cell>
          <cell r="AP220">
            <v>9297.5399999999991</v>
          </cell>
          <cell r="AR220">
            <v>224.96</v>
          </cell>
          <cell r="AS220">
            <v>270.73</v>
          </cell>
          <cell r="AT220">
            <v>795.74</v>
          </cell>
          <cell r="AU220">
            <v>0</v>
          </cell>
          <cell r="AV220">
            <v>0</v>
          </cell>
          <cell r="AW220">
            <v>10588.97</v>
          </cell>
          <cell r="AZ220">
            <v>2773.8</v>
          </cell>
          <cell r="BG220" t="str">
            <v>20140101LGCME552</v>
          </cell>
          <cell r="BH220" t="str">
            <v>20140101GSS</v>
          </cell>
        </row>
        <row r="221">
          <cell r="B221" t="str">
            <v>Jun 2015</v>
          </cell>
          <cell r="C221" t="str">
            <v>GSS</v>
          </cell>
          <cell r="D221" t="str">
            <v>LGCME557</v>
          </cell>
          <cell r="E221">
            <v>12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2088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AA221">
            <v>240</v>
          </cell>
          <cell r="AB221">
            <v>190.72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430.72</v>
          </cell>
          <cell r="AP221">
            <v>430.72</v>
          </cell>
          <cell r="AR221">
            <v>4.62</v>
          </cell>
          <cell r="AS221">
            <v>5.56</v>
          </cell>
          <cell r="AT221">
            <v>44.41</v>
          </cell>
          <cell r="AU221">
            <v>0</v>
          </cell>
          <cell r="AV221">
            <v>0</v>
          </cell>
          <cell r="AW221">
            <v>485.31</v>
          </cell>
          <cell r="AZ221">
            <v>56.9</v>
          </cell>
          <cell r="BG221" t="str">
            <v>20140101LGCME557</v>
          </cell>
          <cell r="BH221" t="str">
            <v>20140101GSS</v>
          </cell>
        </row>
        <row r="222">
          <cell r="B222" t="str">
            <v>Jun 2015</v>
          </cell>
          <cell r="C222" t="str">
            <v>PSS</v>
          </cell>
          <cell r="D222" t="str">
            <v>LGCME561</v>
          </cell>
          <cell r="E222">
            <v>2641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153432807</v>
          </cell>
          <cell r="K222">
            <v>0</v>
          </cell>
          <cell r="L222">
            <v>392760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AA222">
            <v>237690</v>
          </cell>
          <cell r="AB222">
            <v>6229371.96</v>
          </cell>
          <cell r="AH222">
            <v>0</v>
          </cell>
          <cell r="AI222">
            <v>21800.52</v>
          </cell>
          <cell r="AJ222">
            <v>0</v>
          </cell>
          <cell r="AK222">
            <v>6463064.5199999996</v>
          </cell>
          <cell r="AL222">
            <v>1552.7300000000105</v>
          </cell>
          <cell r="AM222">
            <v>-0.10000000055879354</v>
          </cell>
          <cell r="AN222">
            <v>113547.98000000045</v>
          </cell>
          <cell r="AO222">
            <v>13045227.09</v>
          </cell>
          <cell r="AP222">
            <v>13045227.09</v>
          </cell>
          <cell r="AR222">
            <v>340531.02</v>
          </cell>
          <cell r="AS222">
            <v>208141.85</v>
          </cell>
          <cell r="AT222">
            <v>1058304.57</v>
          </cell>
          <cell r="AU222">
            <v>0</v>
          </cell>
          <cell r="AV222">
            <v>0</v>
          </cell>
          <cell r="AW222">
            <v>14652204.529999999</v>
          </cell>
          <cell r="AZ222">
            <v>4181043.99</v>
          </cell>
          <cell r="BG222" t="str">
            <v>20140101LGCME561</v>
          </cell>
          <cell r="BH222" t="str">
            <v>20140101PSS</v>
          </cell>
        </row>
        <row r="223">
          <cell r="B223" t="str">
            <v>Jun 2015</v>
          </cell>
          <cell r="C223" t="str">
            <v>PSP</v>
          </cell>
          <cell r="D223" t="str">
            <v>LGCME563</v>
          </cell>
          <cell r="E223">
            <v>53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13493980</v>
          </cell>
          <cell r="K223">
            <v>0</v>
          </cell>
          <cell r="L223">
            <v>30046.1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AA223">
            <v>9010</v>
          </cell>
          <cell r="AB223">
            <v>529773.65</v>
          </cell>
          <cell r="AH223">
            <v>0</v>
          </cell>
          <cell r="AI223">
            <v>4669.08</v>
          </cell>
          <cell r="AJ223">
            <v>0</v>
          </cell>
          <cell r="AK223">
            <v>423812.18</v>
          </cell>
          <cell r="AL223">
            <v>170</v>
          </cell>
          <cell r="AM223">
            <v>-2.0000000018626451E-2</v>
          </cell>
          <cell r="AN223">
            <v>123380.85000000003</v>
          </cell>
          <cell r="AO223">
            <v>1086146.6599999999</v>
          </cell>
          <cell r="AP223">
            <v>1086146.6600000001</v>
          </cell>
          <cell r="AR223">
            <v>30019.08</v>
          </cell>
          <cell r="AS223">
            <v>18351.8</v>
          </cell>
          <cell r="AT223">
            <v>85465.08</v>
          </cell>
          <cell r="AU223">
            <v>0</v>
          </cell>
          <cell r="AV223">
            <v>0</v>
          </cell>
          <cell r="AW223">
            <v>1219982.6200000001</v>
          </cell>
          <cell r="AZ223">
            <v>367710.96</v>
          </cell>
          <cell r="BG223" t="str">
            <v>20140101LGCME563</v>
          </cell>
          <cell r="BH223" t="str">
            <v>20140101PSP</v>
          </cell>
        </row>
        <row r="224">
          <cell r="B224" t="str">
            <v>Jun 2015</v>
          </cell>
          <cell r="C224" t="str">
            <v>PSS</v>
          </cell>
          <cell r="D224" t="str">
            <v>LGCME567</v>
          </cell>
          <cell r="E224">
            <v>2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116880</v>
          </cell>
          <cell r="K224">
            <v>0</v>
          </cell>
          <cell r="L224">
            <v>525.6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AA224">
            <v>180</v>
          </cell>
          <cell r="AB224">
            <v>4745.33</v>
          </cell>
          <cell r="AH224">
            <v>0</v>
          </cell>
          <cell r="AI224">
            <v>144.32</v>
          </cell>
          <cell r="AJ224">
            <v>0</v>
          </cell>
          <cell r="AK224">
            <v>8764.16</v>
          </cell>
          <cell r="AL224">
            <v>0</v>
          </cell>
          <cell r="AM224">
            <v>-1.0000000000218279E-2</v>
          </cell>
          <cell r="AN224">
            <v>0</v>
          </cell>
          <cell r="AO224">
            <v>13689.48</v>
          </cell>
          <cell r="AP224">
            <v>13689.48</v>
          </cell>
          <cell r="AR224">
            <v>278.99</v>
          </cell>
          <cell r="AS224">
            <v>158.96</v>
          </cell>
          <cell r="AT224">
            <v>1151.5899999999999</v>
          </cell>
          <cell r="AU224">
            <v>0</v>
          </cell>
          <cell r="AV224">
            <v>0</v>
          </cell>
          <cell r="AW224">
            <v>15279.02</v>
          </cell>
          <cell r="AZ224">
            <v>3184.98</v>
          </cell>
          <cell r="BG224" t="str">
            <v>20140101LGCME567</v>
          </cell>
          <cell r="BH224" t="str">
            <v>20140101PSS</v>
          </cell>
        </row>
        <row r="225">
          <cell r="B225" t="str">
            <v>Jun 2015</v>
          </cell>
          <cell r="C225" t="str">
            <v>TODS</v>
          </cell>
          <cell r="D225" t="str">
            <v>LGCME591</v>
          </cell>
          <cell r="E225">
            <v>256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68292966</v>
          </cell>
          <cell r="K225">
            <v>0</v>
          </cell>
          <cell r="L225">
            <v>0</v>
          </cell>
          <cell r="M225">
            <v>141969.9</v>
          </cell>
          <cell r="N225">
            <v>140275.4</v>
          </cell>
          <cell r="O225">
            <v>137677.4</v>
          </cell>
          <cell r="P225">
            <v>0</v>
          </cell>
          <cell r="Q225">
            <v>0</v>
          </cell>
          <cell r="R225">
            <v>0</v>
          </cell>
          <cell r="AA225">
            <v>51200</v>
          </cell>
          <cell r="AB225">
            <v>2724889.34</v>
          </cell>
          <cell r="AH225">
            <v>1755</v>
          </cell>
          <cell r="AI225">
            <v>32305.53</v>
          </cell>
          <cell r="AJ225">
            <v>0</v>
          </cell>
          <cell r="AK225">
            <v>2075791.09</v>
          </cell>
          <cell r="AL225">
            <v>296.16000000000349</v>
          </cell>
          <cell r="AM225">
            <v>-4.0000000037252903E-2</v>
          </cell>
          <cell r="AN225">
            <v>77808.320000000065</v>
          </cell>
          <cell r="AO225">
            <v>4929984.870000001</v>
          </cell>
          <cell r="AP225">
            <v>4929984.87</v>
          </cell>
          <cell r="AR225">
            <v>151397.47</v>
          </cell>
          <cell r="AS225">
            <v>36868.589999999997</v>
          </cell>
          <cell r="AT225">
            <v>362273.76</v>
          </cell>
          <cell r="AU225">
            <v>0</v>
          </cell>
          <cell r="AV225">
            <v>0</v>
          </cell>
          <cell r="AW225">
            <v>5480524.6900000004</v>
          </cell>
          <cell r="AZ225">
            <v>1860983.32</v>
          </cell>
          <cell r="BG225" t="str">
            <v>20140101LGCME591</v>
          </cell>
          <cell r="BH225" t="str">
            <v>20140101TODS</v>
          </cell>
        </row>
        <row r="226">
          <cell r="B226" t="str">
            <v>Jun 2015</v>
          </cell>
          <cell r="C226" t="str">
            <v>TODP</v>
          </cell>
          <cell r="D226" t="str">
            <v>LGCME593</v>
          </cell>
          <cell r="E226">
            <v>37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35473800</v>
          </cell>
          <cell r="K226">
            <v>0</v>
          </cell>
          <cell r="L226">
            <v>0</v>
          </cell>
          <cell r="M226">
            <v>79178.899999999994</v>
          </cell>
          <cell r="N226">
            <v>76561.3</v>
          </cell>
          <cell r="O226">
            <v>75540.5</v>
          </cell>
          <cell r="P226">
            <v>0</v>
          </cell>
          <cell r="Q226">
            <v>0</v>
          </cell>
          <cell r="R226">
            <v>0</v>
          </cell>
          <cell r="AA226">
            <v>11100</v>
          </cell>
          <cell r="AB226">
            <v>1351551.78</v>
          </cell>
          <cell r="AH226">
            <v>0</v>
          </cell>
          <cell r="AI226">
            <v>0</v>
          </cell>
          <cell r="AJ226">
            <v>0</v>
          </cell>
          <cell r="AK226">
            <v>1071731.31</v>
          </cell>
          <cell r="AL226">
            <v>300</v>
          </cell>
          <cell r="AM226">
            <v>0</v>
          </cell>
          <cell r="AN226">
            <v>46145.659999999916</v>
          </cell>
          <cell r="AO226">
            <v>2480828.75</v>
          </cell>
          <cell r="AP226">
            <v>2480828.75</v>
          </cell>
          <cell r="AR226">
            <v>80309.89</v>
          </cell>
          <cell r="AS226">
            <v>19155.849999999999</v>
          </cell>
          <cell r="AT226">
            <v>175387.71</v>
          </cell>
          <cell r="AU226">
            <v>0</v>
          </cell>
          <cell r="AV226">
            <v>0</v>
          </cell>
          <cell r="AW226">
            <v>2755682.2</v>
          </cell>
          <cell r="AZ226">
            <v>966661.05</v>
          </cell>
          <cell r="BG226" t="str">
            <v>20140101LGCME593</v>
          </cell>
          <cell r="BH226" t="str">
            <v>20140101TODP</v>
          </cell>
        </row>
        <row r="227">
          <cell r="B227" t="str">
            <v>Jun 2015</v>
          </cell>
          <cell r="C227" t="str">
            <v>GS3</v>
          </cell>
          <cell r="D227" t="str">
            <v>LGCME650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AA227">
            <v>0</v>
          </cell>
          <cell r="AB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Z227">
            <v>0</v>
          </cell>
          <cell r="BG227" t="str">
            <v>20140101LGCME650</v>
          </cell>
          <cell r="BH227" t="str">
            <v>20140101GS3</v>
          </cell>
        </row>
        <row r="228">
          <cell r="B228" t="str">
            <v>Jun 2015</v>
          </cell>
          <cell r="C228" t="str">
            <v>GS3</v>
          </cell>
          <cell r="D228" t="str">
            <v>LGCME651</v>
          </cell>
          <cell r="E228">
            <v>15838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85078503</v>
          </cell>
          <cell r="K228">
            <v>0</v>
          </cell>
          <cell r="L228">
            <v>336774.7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AA228">
            <v>554330</v>
          </cell>
          <cell r="AB228">
            <v>7771070.46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4346.4200000000419</v>
          </cell>
          <cell r="AM228">
            <v>-6.5100000007078052</v>
          </cell>
          <cell r="AN228">
            <v>0</v>
          </cell>
          <cell r="AO228">
            <v>8329740.3699999992</v>
          </cell>
          <cell r="AP228">
            <v>8329740.3699999992</v>
          </cell>
          <cell r="AR228">
            <v>188415.01</v>
          </cell>
          <cell r="AS228">
            <v>222953.78</v>
          </cell>
          <cell r="AT228">
            <v>728389.93</v>
          </cell>
          <cell r="AU228">
            <v>0</v>
          </cell>
          <cell r="AV228">
            <v>0</v>
          </cell>
          <cell r="AW228">
            <v>9469499.0899999999</v>
          </cell>
          <cell r="AZ228">
            <v>2318389.21</v>
          </cell>
          <cell r="BG228" t="str">
            <v>20140101LGCME651</v>
          </cell>
          <cell r="BH228" t="str">
            <v>20140101GS3</v>
          </cell>
        </row>
        <row r="229">
          <cell r="B229" t="str">
            <v>Jun 2015</v>
          </cell>
          <cell r="C229" t="str">
            <v>GS3</v>
          </cell>
          <cell r="D229" t="str">
            <v>LGCME652</v>
          </cell>
          <cell r="E229">
            <v>664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1520832</v>
          </cell>
          <cell r="K229">
            <v>0</v>
          </cell>
          <cell r="L229">
            <v>7812.4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AA229">
            <v>0</v>
          </cell>
          <cell r="AB229">
            <v>138912.79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-4.0000000008149073E-2</v>
          </cell>
          <cell r="AN229">
            <v>0</v>
          </cell>
          <cell r="AO229">
            <v>138912.75</v>
          </cell>
          <cell r="AP229">
            <v>138912.75</v>
          </cell>
          <cell r="AR229">
            <v>3364.24</v>
          </cell>
          <cell r="AS229">
            <v>4045.4</v>
          </cell>
          <cell r="AT229">
            <v>11875.8</v>
          </cell>
          <cell r="AU229">
            <v>0</v>
          </cell>
          <cell r="AV229">
            <v>0</v>
          </cell>
          <cell r="AW229">
            <v>158198.19</v>
          </cell>
          <cell r="AZ229">
            <v>41442.67</v>
          </cell>
          <cell r="BG229" t="str">
            <v>20140101LGCME652</v>
          </cell>
          <cell r="BH229" t="str">
            <v>20140101GS3</v>
          </cell>
        </row>
        <row r="230">
          <cell r="B230" t="str">
            <v>Jun 2015</v>
          </cell>
          <cell r="C230" t="str">
            <v>GS3</v>
          </cell>
          <cell r="D230" t="str">
            <v>LGCME657</v>
          </cell>
          <cell r="E230">
            <v>9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183273</v>
          </cell>
          <cell r="K230">
            <v>0</v>
          </cell>
          <cell r="L230">
            <v>609.20000000000005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AA230">
            <v>315</v>
          </cell>
          <cell r="AB230">
            <v>16740.16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35</v>
          </cell>
          <cell r="AM230">
            <v>2.0000000000436557E-2</v>
          </cell>
          <cell r="AN230">
            <v>0</v>
          </cell>
          <cell r="AO230">
            <v>17090.18</v>
          </cell>
          <cell r="AP230">
            <v>17090.18</v>
          </cell>
          <cell r="AR230">
            <v>406.09</v>
          </cell>
          <cell r="AS230">
            <v>487.48</v>
          </cell>
          <cell r="AT230">
            <v>1469.27</v>
          </cell>
          <cell r="AU230">
            <v>0</v>
          </cell>
          <cell r="AV230">
            <v>0</v>
          </cell>
          <cell r="AW230">
            <v>19453.02</v>
          </cell>
          <cell r="AZ230">
            <v>4994.1899999999996</v>
          </cell>
          <cell r="BG230" t="str">
            <v>20140101LGCME657</v>
          </cell>
          <cell r="BH230" t="str">
            <v>20140101GS3</v>
          </cell>
        </row>
        <row r="231">
          <cell r="B231" t="str">
            <v>Jun 2015</v>
          </cell>
          <cell r="C231" t="str">
            <v>LWC</v>
          </cell>
          <cell r="D231" t="str">
            <v>LGCME671</v>
          </cell>
          <cell r="E231">
            <v>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5564400</v>
          </cell>
          <cell r="K231">
            <v>0</v>
          </cell>
          <cell r="L231">
            <v>9374.4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AA231">
            <v>0</v>
          </cell>
          <cell r="AB231">
            <v>205994.09</v>
          </cell>
          <cell r="AH231">
            <v>0</v>
          </cell>
          <cell r="AI231">
            <v>0</v>
          </cell>
          <cell r="AJ231">
            <v>0</v>
          </cell>
          <cell r="AK231">
            <v>97025.04</v>
          </cell>
          <cell r="AL231">
            <v>0</v>
          </cell>
          <cell r="AM231">
            <v>0</v>
          </cell>
          <cell r="AN231">
            <v>3974.4000000000087</v>
          </cell>
          <cell r="AO231">
            <v>306993.53000000003</v>
          </cell>
          <cell r="AP231">
            <v>306993.53000000003</v>
          </cell>
          <cell r="AR231">
            <v>12297.33</v>
          </cell>
          <cell r="AS231">
            <v>0</v>
          </cell>
          <cell r="AT231">
            <v>18193.080000000002</v>
          </cell>
          <cell r="AU231">
            <v>0</v>
          </cell>
          <cell r="AV231">
            <v>0</v>
          </cell>
          <cell r="AW231">
            <v>337483.94</v>
          </cell>
          <cell r="AZ231">
            <v>151629.9</v>
          </cell>
          <cell r="BG231" t="str">
            <v>20140101LGCME671</v>
          </cell>
          <cell r="BH231" t="str">
            <v>20140101LWC</v>
          </cell>
        </row>
        <row r="232">
          <cell r="B232" t="str">
            <v>Jun 2015</v>
          </cell>
          <cell r="C232" t="str">
            <v>CSR</v>
          </cell>
          <cell r="D232" t="str">
            <v>LGCSR761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AA232">
            <v>0</v>
          </cell>
          <cell r="AB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Z232">
            <v>0</v>
          </cell>
          <cell r="BG232" t="str">
            <v>20140101LGCSR761</v>
          </cell>
          <cell r="BH232" t="str">
            <v>20140101CSR</v>
          </cell>
        </row>
        <row r="233">
          <cell r="B233" t="str">
            <v>Jun 2015</v>
          </cell>
          <cell r="C233" t="str">
            <v>CSR</v>
          </cell>
          <cell r="D233" t="str">
            <v>LGCSR780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AA233">
            <v>0</v>
          </cell>
          <cell r="AB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Z233">
            <v>0</v>
          </cell>
          <cell r="BG233" t="str">
            <v>20140101LGCSR780</v>
          </cell>
          <cell r="BH233" t="str">
            <v>20140101CSR</v>
          </cell>
        </row>
        <row r="234">
          <cell r="B234" t="str">
            <v>Jun 2015</v>
          </cell>
          <cell r="C234" t="str">
            <v>FK</v>
          </cell>
          <cell r="D234" t="str">
            <v>LGINE599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10590000</v>
          </cell>
          <cell r="K234">
            <v>0</v>
          </cell>
          <cell r="L234">
            <v>19044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AA234">
            <v>0</v>
          </cell>
          <cell r="AB234">
            <v>396066</v>
          </cell>
          <cell r="AH234">
            <v>0</v>
          </cell>
          <cell r="AI234">
            <v>-15503.34</v>
          </cell>
          <cell r="AJ234">
            <v>0</v>
          </cell>
          <cell r="AK234">
            <v>270918.42</v>
          </cell>
          <cell r="AL234">
            <v>0</v>
          </cell>
          <cell r="AM234">
            <v>0</v>
          </cell>
          <cell r="AN234">
            <v>-44182.079999999987</v>
          </cell>
          <cell r="AO234">
            <v>622802.34000000008</v>
          </cell>
          <cell r="AP234">
            <v>622802.34</v>
          </cell>
          <cell r="AR234">
            <v>25521.9</v>
          </cell>
          <cell r="AS234">
            <v>0</v>
          </cell>
          <cell r="AT234">
            <v>35461.26</v>
          </cell>
          <cell r="AU234">
            <v>0</v>
          </cell>
          <cell r="AV234">
            <v>0</v>
          </cell>
          <cell r="AW234">
            <v>683785.5</v>
          </cell>
          <cell r="AZ234">
            <v>288577.5</v>
          </cell>
          <cell r="BG234" t="str">
            <v>20140101LGINE599</v>
          </cell>
          <cell r="BH234" t="str">
            <v>20140101FK</v>
          </cell>
        </row>
        <row r="235">
          <cell r="B235" t="str">
            <v>Jun 2015</v>
          </cell>
          <cell r="C235" t="str">
            <v>RTS</v>
          </cell>
          <cell r="D235" t="str">
            <v>LGINE643</v>
          </cell>
          <cell r="E235">
            <v>13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96543635</v>
          </cell>
          <cell r="K235">
            <v>0</v>
          </cell>
          <cell r="L235">
            <v>0</v>
          </cell>
          <cell r="M235">
            <v>189489.7</v>
          </cell>
          <cell r="N235">
            <v>186562</v>
          </cell>
          <cell r="O235">
            <v>182930.7</v>
          </cell>
          <cell r="P235">
            <v>0</v>
          </cell>
          <cell r="Q235">
            <v>0</v>
          </cell>
          <cell r="R235">
            <v>0</v>
          </cell>
          <cell r="AA235">
            <v>9750</v>
          </cell>
          <cell r="AB235">
            <v>3485225.22</v>
          </cell>
          <cell r="AH235">
            <v>0</v>
          </cell>
          <cell r="AI235">
            <v>0</v>
          </cell>
          <cell r="AJ235">
            <v>0</v>
          </cell>
          <cell r="AK235">
            <v>1913117.3699999999</v>
          </cell>
          <cell r="AL235">
            <v>750</v>
          </cell>
          <cell r="AM235">
            <v>9.9999997764825821E-3</v>
          </cell>
          <cell r="AN235">
            <v>128176.55000000005</v>
          </cell>
          <cell r="AO235">
            <v>5537019.1499999994</v>
          </cell>
          <cell r="AP235">
            <v>5537019.1500000004</v>
          </cell>
          <cell r="AR235">
            <v>229983.35999999999</v>
          </cell>
          <cell r="AS235">
            <v>0</v>
          </cell>
          <cell r="AT235">
            <v>314331.32</v>
          </cell>
          <cell r="AU235">
            <v>0</v>
          </cell>
          <cell r="AV235">
            <v>0</v>
          </cell>
          <cell r="AW235">
            <v>6081333.8300000001</v>
          </cell>
          <cell r="AZ235">
            <v>2630814.0499999998</v>
          </cell>
          <cell r="BG235" t="str">
            <v>20140101LGINE643</v>
          </cell>
          <cell r="BH235" t="str">
            <v>20140101RTS</v>
          </cell>
        </row>
        <row r="236">
          <cell r="B236" t="str">
            <v>Jun 2015</v>
          </cell>
          <cell r="C236" t="str">
            <v>PSS</v>
          </cell>
          <cell r="D236" t="str">
            <v>LGINE661</v>
          </cell>
          <cell r="E236">
            <v>231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21587183</v>
          </cell>
          <cell r="K236">
            <v>0</v>
          </cell>
          <cell r="L236">
            <v>56591.8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AA236">
            <v>20790</v>
          </cell>
          <cell r="AB236">
            <v>876439.63</v>
          </cell>
          <cell r="AH236">
            <v>0</v>
          </cell>
          <cell r="AI236">
            <v>64688.160000000003</v>
          </cell>
          <cell r="AJ236">
            <v>0</v>
          </cell>
          <cell r="AK236">
            <v>992793.68</v>
          </cell>
          <cell r="AL236">
            <v>-66</v>
          </cell>
          <cell r="AM236">
            <v>2.0000000018626451E-2</v>
          </cell>
          <cell r="AN236">
            <v>16957.329999999958</v>
          </cell>
          <cell r="AO236">
            <v>1906914.6599999997</v>
          </cell>
          <cell r="AP236">
            <v>1906914.6600000001</v>
          </cell>
          <cell r="AR236">
            <v>47733.01</v>
          </cell>
          <cell r="AS236">
            <v>0</v>
          </cell>
          <cell r="AT236">
            <v>154221.87</v>
          </cell>
          <cell r="AU236">
            <v>0</v>
          </cell>
          <cell r="AV236">
            <v>0</v>
          </cell>
          <cell r="AW236">
            <v>2108869.54</v>
          </cell>
          <cell r="AZ236">
            <v>588250.74</v>
          </cell>
          <cell r="BG236" t="str">
            <v>20140101LGINE661</v>
          </cell>
          <cell r="BH236" t="str">
            <v>20140101PSS</v>
          </cell>
        </row>
        <row r="237">
          <cell r="B237" t="str">
            <v>Jun 2015</v>
          </cell>
          <cell r="C237" t="str">
            <v>PSP</v>
          </cell>
          <cell r="D237" t="str">
            <v>LGINE663</v>
          </cell>
          <cell r="E237">
            <v>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1245120</v>
          </cell>
          <cell r="K237">
            <v>0</v>
          </cell>
          <cell r="L237">
            <v>4813.1000000000004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AA237">
            <v>3740</v>
          </cell>
          <cell r="AB237">
            <v>48883.41</v>
          </cell>
          <cell r="AH237">
            <v>0</v>
          </cell>
          <cell r="AI237">
            <v>14329.48</v>
          </cell>
          <cell r="AJ237">
            <v>0</v>
          </cell>
          <cell r="AK237">
            <v>81472.23</v>
          </cell>
          <cell r="AL237">
            <v>0</v>
          </cell>
          <cell r="AM237">
            <v>9.9999999947613105E-3</v>
          </cell>
          <cell r="AN237">
            <v>1264.5899999999965</v>
          </cell>
          <cell r="AO237">
            <v>135360.24000000002</v>
          </cell>
          <cell r="AP237">
            <v>135360.24</v>
          </cell>
          <cell r="AR237">
            <v>2783.41</v>
          </cell>
          <cell r="AS237">
            <v>0</v>
          </cell>
          <cell r="AT237">
            <v>11770.16</v>
          </cell>
          <cell r="AU237">
            <v>0</v>
          </cell>
          <cell r="AV237">
            <v>0</v>
          </cell>
          <cell r="AW237">
            <v>149913.81</v>
          </cell>
          <cell r="AZ237">
            <v>33929.519999999997</v>
          </cell>
          <cell r="BG237" t="str">
            <v>20140101LGINE663</v>
          </cell>
          <cell r="BH237" t="str">
            <v>20140101PSP</v>
          </cell>
        </row>
        <row r="238">
          <cell r="B238" t="str">
            <v>Jun 2015</v>
          </cell>
          <cell r="C238" t="str">
            <v>TODS</v>
          </cell>
          <cell r="D238" t="str">
            <v>LGINE691</v>
          </cell>
          <cell r="E238">
            <v>88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23220280</v>
          </cell>
          <cell r="K238">
            <v>0</v>
          </cell>
          <cell r="L238">
            <v>0</v>
          </cell>
          <cell r="M238">
            <v>54204.2</v>
          </cell>
          <cell r="N238">
            <v>53104.4</v>
          </cell>
          <cell r="O238">
            <v>51218.8</v>
          </cell>
          <cell r="P238">
            <v>0</v>
          </cell>
          <cell r="Q238">
            <v>0</v>
          </cell>
          <cell r="R238">
            <v>0</v>
          </cell>
          <cell r="AA238">
            <v>17600</v>
          </cell>
          <cell r="AB238">
            <v>926489.17</v>
          </cell>
          <cell r="AH238">
            <v>1577</v>
          </cell>
          <cell r="AI238">
            <v>51946.48</v>
          </cell>
          <cell r="AJ238">
            <v>0</v>
          </cell>
          <cell r="AK238">
            <v>822787.99</v>
          </cell>
          <cell r="AL238">
            <v>-29.630000000001019</v>
          </cell>
          <cell r="AM238">
            <v>-1.0000000009313226E-2</v>
          </cell>
          <cell r="AN238">
            <v>16936.75</v>
          </cell>
          <cell r="AO238">
            <v>1783784.2700000003</v>
          </cell>
          <cell r="AP238">
            <v>1783784.27</v>
          </cell>
          <cell r="AR238">
            <v>51378.28</v>
          </cell>
          <cell r="AS238">
            <v>0</v>
          </cell>
          <cell r="AT238">
            <v>134617.94</v>
          </cell>
          <cell r="AU238">
            <v>0</v>
          </cell>
          <cell r="AV238">
            <v>0</v>
          </cell>
          <cell r="AW238">
            <v>1969780.49</v>
          </cell>
          <cell r="AZ238">
            <v>632752.63</v>
          </cell>
          <cell r="BG238" t="str">
            <v>20140101LGINE691</v>
          </cell>
          <cell r="BH238" t="str">
            <v>20140101TODS</v>
          </cell>
        </row>
        <row r="239">
          <cell r="B239" t="str">
            <v>Jun 2015</v>
          </cell>
          <cell r="C239" t="str">
            <v>TODP</v>
          </cell>
          <cell r="D239" t="str">
            <v>LGINE693</v>
          </cell>
          <cell r="E239">
            <v>64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113454400</v>
          </cell>
          <cell r="K239">
            <v>0</v>
          </cell>
          <cell r="L239">
            <v>0</v>
          </cell>
          <cell r="M239">
            <v>262165.5</v>
          </cell>
          <cell r="N239">
            <v>252971.9</v>
          </cell>
          <cell r="O239">
            <v>250524.5</v>
          </cell>
          <cell r="P239">
            <v>0</v>
          </cell>
          <cell r="Q239">
            <v>0</v>
          </cell>
          <cell r="R239">
            <v>0</v>
          </cell>
          <cell r="AA239">
            <v>19200</v>
          </cell>
          <cell r="AB239">
            <v>4014016.67</v>
          </cell>
          <cell r="AH239">
            <v>0</v>
          </cell>
          <cell r="AI239">
            <v>0</v>
          </cell>
          <cell r="AJ239">
            <v>0</v>
          </cell>
          <cell r="AK239">
            <v>3070352.71</v>
          </cell>
          <cell r="AL239">
            <v>0</v>
          </cell>
          <cell r="AM239">
            <v>0</v>
          </cell>
          <cell r="AN239">
            <v>16071.810000000056</v>
          </cell>
          <cell r="AO239">
            <v>7119641.1899999995</v>
          </cell>
          <cell r="AP239">
            <v>7119641.1900000004</v>
          </cell>
          <cell r="AR239">
            <v>253332.27</v>
          </cell>
          <cell r="AS239">
            <v>0</v>
          </cell>
          <cell r="AT239">
            <v>467392.08</v>
          </cell>
          <cell r="AU239">
            <v>0</v>
          </cell>
          <cell r="AV239">
            <v>0</v>
          </cell>
          <cell r="AW239">
            <v>7840365.54</v>
          </cell>
          <cell r="AZ239">
            <v>3091632.4</v>
          </cell>
          <cell r="BG239" t="str">
            <v>20140101LGINE693</v>
          </cell>
          <cell r="BH239" t="str">
            <v>20140101TODP</v>
          </cell>
        </row>
        <row r="240">
          <cell r="B240" t="str">
            <v>Jun 2015</v>
          </cell>
          <cell r="C240" t="str">
            <v>TODP</v>
          </cell>
          <cell r="D240" t="str">
            <v>LGINE694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AA240">
            <v>0</v>
          </cell>
          <cell r="AB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Z240">
            <v>0</v>
          </cell>
          <cell r="BG240" t="str">
            <v>20140101LGINE694</v>
          </cell>
          <cell r="BH240" t="str">
            <v>20140101TODP</v>
          </cell>
        </row>
        <row r="241">
          <cell r="B241" t="str">
            <v>Jun 2015</v>
          </cell>
          <cell r="C241" t="str">
            <v>LE</v>
          </cell>
          <cell r="D241" t="str">
            <v>LGMLE570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196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AA241">
            <v>0</v>
          </cell>
          <cell r="AB241">
            <v>12.66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12.66</v>
          </cell>
          <cell r="AP241">
            <v>12.66</v>
          </cell>
          <cell r="AR241">
            <v>0.43</v>
          </cell>
          <cell r="AS241">
            <v>0</v>
          </cell>
          <cell r="AT241">
            <v>0.97</v>
          </cell>
          <cell r="AU241">
            <v>0</v>
          </cell>
          <cell r="AV241">
            <v>0</v>
          </cell>
          <cell r="AW241">
            <v>14.06</v>
          </cell>
          <cell r="AZ241">
            <v>5.34</v>
          </cell>
          <cell r="BG241" t="str">
            <v>20140101LGMLE570</v>
          </cell>
          <cell r="BH241" t="str">
            <v>20140101LE</v>
          </cell>
        </row>
        <row r="242">
          <cell r="B242" t="str">
            <v>Jun 2015</v>
          </cell>
          <cell r="C242" t="str">
            <v>LE</v>
          </cell>
          <cell r="D242" t="str">
            <v>LGMLE571</v>
          </cell>
          <cell r="E242">
            <v>151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154426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AA242">
            <v>0</v>
          </cell>
          <cell r="AB242">
            <v>9977.4599999999991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-4.9999999997453415E-2</v>
          </cell>
          <cell r="AN242">
            <v>0</v>
          </cell>
          <cell r="AO242">
            <v>9977.4100000000017</v>
          </cell>
          <cell r="AP242">
            <v>9977.41</v>
          </cell>
          <cell r="AR242">
            <v>343.54</v>
          </cell>
          <cell r="AS242">
            <v>0</v>
          </cell>
          <cell r="AT242">
            <v>761.57</v>
          </cell>
          <cell r="AU242">
            <v>0</v>
          </cell>
          <cell r="AV242">
            <v>0</v>
          </cell>
          <cell r="AW242">
            <v>11082.52</v>
          </cell>
          <cell r="AZ242">
            <v>4208.1099999999997</v>
          </cell>
          <cell r="BG242" t="str">
            <v>20140101LGMLE571</v>
          </cell>
          <cell r="BH242" t="str">
            <v>20140101LE</v>
          </cell>
        </row>
        <row r="243">
          <cell r="B243" t="str">
            <v>Jun 2015</v>
          </cell>
          <cell r="C243" t="str">
            <v>LE</v>
          </cell>
          <cell r="D243" t="str">
            <v>LGMLE572</v>
          </cell>
          <cell r="E243">
            <v>13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73633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AA243">
            <v>0</v>
          </cell>
          <cell r="AB243">
            <v>4757.43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-1.0000000000218279E-2</v>
          </cell>
          <cell r="AN243">
            <v>0</v>
          </cell>
          <cell r="AO243">
            <v>4757.42</v>
          </cell>
          <cell r="AP243">
            <v>4757.42</v>
          </cell>
          <cell r="AR243">
            <v>162.9</v>
          </cell>
          <cell r="AS243">
            <v>0</v>
          </cell>
          <cell r="AT243">
            <v>365.2</v>
          </cell>
          <cell r="AU243">
            <v>0</v>
          </cell>
          <cell r="AV243">
            <v>0</v>
          </cell>
          <cell r="AW243">
            <v>5285.52</v>
          </cell>
          <cell r="AZ243">
            <v>2006.5</v>
          </cell>
          <cell r="BG243" t="str">
            <v>20140101LGMLE572</v>
          </cell>
          <cell r="BH243" t="str">
            <v>20140101LE</v>
          </cell>
        </row>
        <row r="244">
          <cell r="B244" t="str">
            <v>Jun 2015</v>
          </cell>
          <cell r="C244" t="str">
            <v>TE</v>
          </cell>
          <cell r="D244" t="str">
            <v>LGMLE573</v>
          </cell>
          <cell r="E244">
            <v>905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196970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AA244">
            <v>2941.25</v>
          </cell>
          <cell r="AB244">
            <v>15083.96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72.059999999999945</v>
          </cell>
          <cell r="AM244">
            <v>-0.7999999999992724</v>
          </cell>
          <cell r="AN244">
            <v>0</v>
          </cell>
          <cell r="AO244">
            <v>18096.47</v>
          </cell>
          <cell r="AP244">
            <v>18096.47</v>
          </cell>
          <cell r="AR244">
            <v>435.8</v>
          </cell>
          <cell r="AS244">
            <v>0</v>
          </cell>
          <cell r="AT244">
            <v>1355.16</v>
          </cell>
          <cell r="AU244">
            <v>0</v>
          </cell>
          <cell r="AV244">
            <v>0</v>
          </cell>
          <cell r="AW244">
            <v>19887.43</v>
          </cell>
          <cell r="AZ244">
            <v>5367.43</v>
          </cell>
          <cell r="BG244" t="str">
            <v>20140101LGMLE573</v>
          </cell>
          <cell r="BH244" t="str">
            <v>20140101TE</v>
          </cell>
        </row>
        <row r="245">
          <cell r="B245" t="str">
            <v>Jun 2015</v>
          </cell>
          <cell r="C245" t="str">
            <v>TE</v>
          </cell>
          <cell r="D245" t="str">
            <v>LGMLE574</v>
          </cell>
          <cell r="E245">
            <v>8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68742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AA245">
            <v>26</v>
          </cell>
          <cell r="AB245">
            <v>5264.26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409.5</v>
          </cell>
          <cell r="AM245">
            <v>0</v>
          </cell>
          <cell r="AN245">
            <v>0</v>
          </cell>
          <cell r="AO245">
            <v>5699.76</v>
          </cell>
          <cell r="AP245">
            <v>5699.76</v>
          </cell>
          <cell r="AR245">
            <v>151.91</v>
          </cell>
          <cell r="AS245">
            <v>0</v>
          </cell>
          <cell r="AT245">
            <v>434.78</v>
          </cell>
          <cell r="AU245">
            <v>0</v>
          </cell>
          <cell r="AV245">
            <v>0</v>
          </cell>
          <cell r="AW245">
            <v>6286.45</v>
          </cell>
          <cell r="AZ245">
            <v>1873.22</v>
          </cell>
          <cell r="BG245" t="str">
            <v>20140101LGMLE574</v>
          </cell>
          <cell r="BH245" t="str">
            <v>20140101TE</v>
          </cell>
        </row>
        <row r="246">
          <cell r="B246" t="str">
            <v>Jun 2015</v>
          </cell>
          <cell r="C246" t="str">
            <v>RS</v>
          </cell>
          <cell r="D246" t="str">
            <v>LGRSE411</v>
          </cell>
          <cell r="E246">
            <v>3336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683302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AA246">
            <v>0</v>
          </cell>
          <cell r="AB246">
            <v>55183.47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8.999999999650754E-2</v>
          </cell>
          <cell r="AN246">
            <v>0</v>
          </cell>
          <cell r="AO246">
            <v>55183.56</v>
          </cell>
          <cell r="AP246">
            <v>55183.56</v>
          </cell>
          <cell r="AR246">
            <v>1509.95</v>
          </cell>
          <cell r="AS246">
            <v>3553.28</v>
          </cell>
          <cell r="AT246">
            <v>4474.6099999999997</v>
          </cell>
          <cell r="AU246">
            <v>0</v>
          </cell>
          <cell r="AV246">
            <v>0</v>
          </cell>
          <cell r="AW246">
            <v>64721.4</v>
          </cell>
          <cell r="AZ246">
            <v>18619.98</v>
          </cell>
          <cell r="BG246" t="str">
            <v>20140101LGRSE411</v>
          </cell>
          <cell r="BH246" t="str">
            <v>20140101RS</v>
          </cell>
        </row>
        <row r="247">
          <cell r="B247" t="str">
            <v>Jun 2015</v>
          </cell>
          <cell r="C247" t="str">
            <v>RS</v>
          </cell>
          <cell r="D247" t="str">
            <v>LGRSE511</v>
          </cell>
          <cell r="E247">
            <v>356454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377387551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AA247">
            <v>3831880.5</v>
          </cell>
          <cell r="AB247">
            <v>30477818.620000001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-13862.200000000186</v>
          </cell>
          <cell r="AM247">
            <v>8.8299999944865704</v>
          </cell>
          <cell r="AN247">
            <v>0</v>
          </cell>
          <cell r="AO247">
            <v>34295845.75</v>
          </cell>
          <cell r="AP247">
            <v>34295845.75</v>
          </cell>
          <cell r="AR247">
            <v>834042.31</v>
          </cell>
          <cell r="AS247">
            <v>1962434.92</v>
          </cell>
          <cell r="AT247">
            <v>2755553.82</v>
          </cell>
          <cell r="AU247">
            <v>0</v>
          </cell>
          <cell r="AV247">
            <v>0</v>
          </cell>
          <cell r="AW247">
            <v>39847876.799999997</v>
          </cell>
          <cell r="AZ247">
            <v>10283810.76</v>
          </cell>
          <cell r="BG247" t="str">
            <v>20140101LGRSE511</v>
          </cell>
          <cell r="BH247" t="str">
            <v>20140101RS</v>
          </cell>
        </row>
        <row r="248">
          <cell r="B248" t="str">
            <v>Jun 2015</v>
          </cell>
          <cell r="C248" t="str">
            <v>RS</v>
          </cell>
          <cell r="D248" t="str">
            <v>LGRSE519</v>
          </cell>
          <cell r="E248">
            <v>158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142849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AA248">
            <v>1698.5</v>
          </cell>
          <cell r="AB248">
            <v>11536.49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-0.22000000000002728</v>
          </cell>
          <cell r="AM248">
            <v>0</v>
          </cell>
          <cell r="AN248">
            <v>0</v>
          </cell>
          <cell r="AO248">
            <v>13234.77</v>
          </cell>
          <cell r="AP248">
            <v>13234.77</v>
          </cell>
          <cell r="AR248">
            <v>316.08999999999997</v>
          </cell>
          <cell r="AS248">
            <v>742.89</v>
          </cell>
          <cell r="AT248">
            <v>1060.72</v>
          </cell>
          <cell r="AU248">
            <v>0</v>
          </cell>
          <cell r="AV248">
            <v>0</v>
          </cell>
          <cell r="AW248">
            <v>15354.47</v>
          </cell>
          <cell r="AZ248">
            <v>3892.64</v>
          </cell>
          <cell r="BG248" t="str">
            <v>20140101LGRSE519</v>
          </cell>
          <cell r="BH248" t="str">
            <v>20140101RS</v>
          </cell>
        </row>
        <row r="249">
          <cell r="B249" t="str">
            <v>Jun 2015</v>
          </cell>
          <cell r="C249" t="str">
            <v>RTODE</v>
          </cell>
          <cell r="D249" t="str">
            <v>LGRSE521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AA249">
            <v>0</v>
          </cell>
          <cell r="AB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Z249">
            <v>0</v>
          </cell>
          <cell r="BG249" t="str">
            <v>20140101LGRSE521</v>
          </cell>
          <cell r="BH249" t="str">
            <v>20140101RTODE</v>
          </cell>
        </row>
        <row r="250">
          <cell r="B250" t="str">
            <v>Jun 2015</v>
          </cell>
          <cell r="C250" t="str">
            <v>RTODE</v>
          </cell>
          <cell r="D250" t="str">
            <v>LGRSE523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AA250">
            <v>0</v>
          </cell>
          <cell r="AB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Z250">
            <v>0</v>
          </cell>
          <cell r="BG250" t="str">
            <v>20140101LGRSE523</v>
          </cell>
          <cell r="BH250" t="str">
            <v>20140101RTODE</v>
          </cell>
        </row>
        <row r="251">
          <cell r="B251" t="str">
            <v>Jun 2015</v>
          </cell>
          <cell r="C251" t="str">
            <v>RTODD</v>
          </cell>
          <cell r="D251" t="str">
            <v>LGRSE527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AA251">
            <v>0</v>
          </cell>
          <cell r="AB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Z251">
            <v>0</v>
          </cell>
          <cell r="BG251" t="str">
            <v>20140101LGRSE527</v>
          </cell>
          <cell r="BH251" t="str">
            <v>20140101RTODD</v>
          </cell>
        </row>
        <row r="252">
          <cell r="B252" t="str">
            <v>Jun 2015</v>
          </cell>
          <cell r="C252" t="str">
            <v>RTODD</v>
          </cell>
          <cell r="D252" t="str">
            <v>LGRSE529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AA252">
            <v>0</v>
          </cell>
          <cell r="AB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Z252">
            <v>0</v>
          </cell>
          <cell r="BG252" t="str">
            <v>20140101LGRSE529</v>
          </cell>
          <cell r="BH252" t="str">
            <v>20140101RTODD</v>
          </cell>
        </row>
        <row r="253">
          <cell r="B253" t="str">
            <v>Jun 2015</v>
          </cell>
          <cell r="C253" t="str">
            <v>VFD</v>
          </cell>
          <cell r="D253" t="str">
            <v>LGRSE540</v>
          </cell>
          <cell r="E253">
            <v>6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34788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AA253">
            <v>64.5</v>
          </cell>
          <cell r="AB253">
            <v>2809.48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2873.98</v>
          </cell>
          <cell r="AP253">
            <v>2873.98</v>
          </cell>
          <cell r="AR253">
            <v>76.88</v>
          </cell>
          <cell r="AS253">
            <v>180.89</v>
          </cell>
          <cell r="AT253">
            <v>232.69</v>
          </cell>
          <cell r="AU253">
            <v>0</v>
          </cell>
          <cell r="AV253">
            <v>0</v>
          </cell>
          <cell r="AW253">
            <v>3364.44</v>
          </cell>
          <cell r="AZ253">
            <v>947.97</v>
          </cell>
          <cell r="BG253" t="str">
            <v>20140101LGRSE540</v>
          </cell>
          <cell r="BH253" t="str">
            <v>20140101VFD</v>
          </cell>
        </row>
        <row r="254">
          <cell r="B254" t="str">
            <v>Jun 2015</v>
          </cell>
          <cell r="C254" t="str">
            <v>LEV</v>
          </cell>
          <cell r="D254" t="str">
            <v>LGRSE547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AA254">
            <v>0</v>
          </cell>
          <cell r="AB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Z254">
            <v>0</v>
          </cell>
          <cell r="BG254" t="str">
            <v>20140101LGRSE547</v>
          </cell>
          <cell r="BH254" t="str">
            <v>20140101LEV</v>
          </cell>
        </row>
        <row r="255">
          <cell r="B255" t="str">
            <v>Jun 2015</v>
          </cell>
          <cell r="C255" t="str">
            <v>LEV</v>
          </cell>
          <cell r="D255" t="str">
            <v>LGRSE543</v>
          </cell>
          <cell r="E255">
            <v>21</v>
          </cell>
          <cell r="F255">
            <v>0</v>
          </cell>
          <cell r="G255">
            <v>19291</v>
          </cell>
          <cell r="H255">
            <v>6329</v>
          </cell>
          <cell r="I255">
            <v>6359</v>
          </cell>
          <cell r="J255">
            <v>31979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AA255">
            <v>225.75</v>
          </cell>
          <cell r="AB255">
            <v>2541.6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-3.0000000000200089E-2</v>
          </cell>
          <cell r="AN255">
            <v>0</v>
          </cell>
          <cell r="AO255">
            <v>2767.3199999999997</v>
          </cell>
          <cell r="AP255">
            <v>2767.32</v>
          </cell>
          <cell r="AR255">
            <v>70.66</v>
          </cell>
          <cell r="AS255">
            <v>166.31</v>
          </cell>
          <cell r="AT255">
            <v>223.23</v>
          </cell>
          <cell r="AU255">
            <v>0</v>
          </cell>
          <cell r="AV255">
            <v>0</v>
          </cell>
          <cell r="AW255">
            <v>3227.52</v>
          </cell>
          <cell r="AZ255">
            <v>871.43</v>
          </cell>
          <cell r="BG255" t="str">
            <v>20140101LGRSE543</v>
          </cell>
          <cell r="BH255" t="str">
            <v>20140101LEV</v>
          </cell>
        </row>
        <row r="256">
          <cell r="B256" t="str">
            <v>Jul 2015</v>
          </cell>
          <cell r="C256" t="str">
            <v>FLSP</v>
          </cell>
          <cell r="D256" t="str">
            <v>LGINE682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AA256">
            <v>0</v>
          </cell>
          <cell r="AB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Z256">
            <v>0</v>
          </cell>
          <cell r="BG256" t="str">
            <v>20150701LGINE682</v>
          </cell>
          <cell r="BH256" t="str">
            <v>20150701FLSP</v>
          </cell>
        </row>
        <row r="257">
          <cell r="B257" t="str">
            <v>Jul 2015</v>
          </cell>
          <cell r="C257" t="str">
            <v>FLST</v>
          </cell>
          <cell r="D257" t="str">
            <v>LGINE683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AA257">
            <v>0</v>
          </cell>
          <cell r="AB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Z257">
            <v>0</v>
          </cell>
          <cell r="BG257" t="str">
            <v>20150701LGINE683</v>
          </cell>
          <cell r="BH257" t="str">
            <v>20150701FLST</v>
          </cell>
        </row>
        <row r="258">
          <cell r="B258" t="str">
            <v>Jul 2015</v>
          </cell>
          <cell r="C258" t="str">
            <v>GSS</v>
          </cell>
          <cell r="D258" t="str">
            <v>LGCME451</v>
          </cell>
          <cell r="E258">
            <v>53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7540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AA258">
            <v>0</v>
          </cell>
          <cell r="AB258">
            <v>674.68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7.3000000000000682</v>
          </cell>
          <cell r="AN258">
            <v>0</v>
          </cell>
          <cell r="AO258">
            <v>681.98</v>
          </cell>
          <cell r="AP258">
            <v>681.98</v>
          </cell>
          <cell r="AR258">
            <v>4.42</v>
          </cell>
          <cell r="AS258">
            <v>5.09</v>
          </cell>
          <cell r="AT258">
            <v>62.1</v>
          </cell>
          <cell r="AU258">
            <v>0</v>
          </cell>
          <cell r="AV258">
            <v>0</v>
          </cell>
          <cell r="AW258">
            <v>753.59</v>
          </cell>
          <cell r="AZ258">
            <v>205.47</v>
          </cell>
          <cell r="BG258" t="str">
            <v>20150701LGCME451</v>
          </cell>
          <cell r="BH258" t="str">
            <v>20150701GSS</v>
          </cell>
        </row>
        <row r="259">
          <cell r="B259" t="str">
            <v>Jul 2015</v>
          </cell>
          <cell r="C259" t="str">
            <v>GSS</v>
          </cell>
          <cell r="D259" t="str">
            <v>LGCME550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AA259">
            <v>0</v>
          </cell>
          <cell r="AB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Z259">
            <v>0</v>
          </cell>
          <cell r="BG259" t="str">
            <v>20150701LGCME550</v>
          </cell>
          <cell r="BH259" t="str">
            <v>20150701GSS</v>
          </cell>
        </row>
        <row r="260">
          <cell r="B260" t="str">
            <v>Jul 2015</v>
          </cell>
          <cell r="C260" t="str">
            <v>GSS</v>
          </cell>
          <cell r="D260" t="str">
            <v>LGCME551</v>
          </cell>
          <cell r="E260">
            <v>28210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35975843</v>
          </cell>
          <cell r="K260">
            <v>0</v>
          </cell>
          <cell r="L260">
            <v>5756.3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AA260">
            <v>705250</v>
          </cell>
          <cell r="AB260">
            <v>3219118.43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-65233.760000000009</v>
          </cell>
          <cell r="AM260">
            <v>31713.489999999292</v>
          </cell>
          <cell r="AN260">
            <v>0</v>
          </cell>
          <cell r="AO260">
            <v>3890848.1599999992</v>
          </cell>
          <cell r="AP260">
            <v>3890848.1599999997</v>
          </cell>
          <cell r="AR260">
            <v>21511.78</v>
          </cell>
          <cell r="AS260">
            <v>23932.58</v>
          </cell>
          <cell r="AT260">
            <v>378122.33</v>
          </cell>
          <cell r="AU260">
            <v>0</v>
          </cell>
          <cell r="AV260">
            <v>0</v>
          </cell>
          <cell r="AW260">
            <v>4314414.8499999996</v>
          </cell>
          <cell r="AZ260">
            <v>980341.72</v>
          </cell>
          <cell r="BG260" t="str">
            <v>20150701LGCME551</v>
          </cell>
          <cell r="BH260" t="str">
            <v>20150701GSS</v>
          </cell>
        </row>
        <row r="261">
          <cell r="B261" t="str">
            <v>Jul 2015</v>
          </cell>
          <cell r="C261" t="str">
            <v>GSS</v>
          </cell>
          <cell r="D261" t="str">
            <v>LGCME551UM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13802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AA261">
            <v>25</v>
          </cell>
          <cell r="AB261">
            <v>1235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2035</v>
          </cell>
          <cell r="AM261">
            <v>25.669999999999845</v>
          </cell>
          <cell r="AN261">
            <v>0</v>
          </cell>
          <cell r="AO261">
            <v>3320.67</v>
          </cell>
          <cell r="AP261">
            <v>3320.6699999999996</v>
          </cell>
          <cell r="AR261">
            <v>30.5</v>
          </cell>
          <cell r="AS261">
            <v>36.71</v>
          </cell>
          <cell r="AT261">
            <v>349.11</v>
          </cell>
          <cell r="AU261">
            <v>0</v>
          </cell>
          <cell r="AV261">
            <v>0</v>
          </cell>
          <cell r="AW261">
            <v>3736.99</v>
          </cell>
          <cell r="AZ261">
            <v>376.1</v>
          </cell>
          <cell r="BG261" t="str">
            <v>20150701LGCME551UM</v>
          </cell>
          <cell r="BH261" t="str">
            <v>20150701GSS</v>
          </cell>
        </row>
        <row r="262">
          <cell r="B262" t="str">
            <v>Jul 2015</v>
          </cell>
          <cell r="C262" t="str">
            <v>GSS</v>
          </cell>
          <cell r="D262" t="str">
            <v>LGCME552</v>
          </cell>
          <cell r="E262">
            <v>113</v>
          </cell>
          <cell r="F262">
            <v>102</v>
          </cell>
          <cell r="G262">
            <v>0</v>
          </cell>
          <cell r="H262">
            <v>0</v>
          </cell>
          <cell r="I262">
            <v>0</v>
          </cell>
          <cell r="J262">
            <v>156088</v>
          </cell>
          <cell r="K262">
            <v>0</v>
          </cell>
          <cell r="L262">
            <v>1.3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AA262">
            <v>0</v>
          </cell>
          <cell r="AB262">
            <v>13966.75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142.92999999999847</v>
          </cell>
          <cell r="AN262">
            <v>0</v>
          </cell>
          <cell r="AO262">
            <v>14109.679999999998</v>
          </cell>
          <cell r="AP262">
            <v>14109.68</v>
          </cell>
          <cell r="AR262">
            <v>115.76</v>
          </cell>
          <cell r="AS262">
            <v>143.84</v>
          </cell>
          <cell r="AT262">
            <v>1257.56</v>
          </cell>
          <cell r="AU262">
            <v>0</v>
          </cell>
          <cell r="AV262">
            <v>0</v>
          </cell>
          <cell r="AW262">
            <v>15626.84</v>
          </cell>
          <cell r="AZ262">
            <v>4253.3999999999996</v>
          </cell>
          <cell r="BG262" t="str">
            <v>20150701LGCME552</v>
          </cell>
          <cell r="BH262" t="str">
            <v>20150701GSS</v>
          </cell>
        </row>
        <row r="263">
          <cell r="B263" t="str">
            <v>Jul 2015</v>
          </cell>
          <cell r="C263" t="str">
            <v>GSS</v>
          </cell>
          <cell r="D263" t="str">
            <v>LGCME557</v>
          </cell>
          <cell r="E263">
            <v>12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3922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AA263">
            <v>300</v>
          </cell>
          <cell r="AB263">
            <v>350.94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-31.5</v>
          </cell>
          <cell r="AM263">
            <v>3.0400000000000205</v>
          </cell>
          <cell r="AN263">
            <v>0</v>
          </cell>
          <cell r="AO263">
            <v>622.48</v>
          </cell>
          <cell r="AP263">
            <v>622.48</v>
          </cell>
          <cell r="AR263">
            <v>2.2799999999999998</v>
          </cell>
          <cell r="AS263">
            <v>2.57</v>
          </cell>
          <cell r="AT263">
            <v>66.84</v>
          </cell>
          <cell r="AU263">
            <v>0</v>
          </cell>
          <cell r="AV263">
            <v>0</v>
          </cell>
          <cell r="AW263">
            <v>694.17</v>
          </cell>
          <cell r="AZ263">
            <v>106.87</v>
          </cell>
          <cell r="BG263" t="str">
            <v>20150701LGCME557</v>
          </cell>
          <cell r="BH263" t="str">
            <v>20150701GSS</v>
          </cell>
        </row>
        <row r="264">
          <cell r="B264" t="str">
            <v>Jul 2015</v>
          </cell>
          <cell r="C264" t="str">
            <v>PSS</v>
          </cell>
          <cell r="D264" t="str">
            <v>LGCME561</v>
          </cell>
          <cell r="E264">
            <v>2617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159094404</v>
          </cell>
          <cell r="K264">
            <v>0</v>
          </cell>
          <cell r="L264">
            <v>395321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AA264">
            <v>235530</v>
          </cell>
          <cell r="AB264">
            <v>6476733.1900000004</v>
          </cell>
          <cell r="AH264">
            <v>0</v>
          </cell>
          <cell r="AI264">
            <v>23530.29</v>
          </cell>
          <cell r="AJ264">
            <v>0</v>
          </cell>
          <cell r="AK264">
            <v>6502841.4800000004</v>
          </cell>
          <cell r="AL264">
            <v>1020.75</v>
          </cell>
          <cell r="AM264">
            <v>-9006.4200000008568</v>
          </cell>
          <cell r="AN264">
            <v>106307.33000000007</v>
          </cell>
          <cell r="AO264">
            <v>13313426.33</v>
          </cell>
          <cell r="AP264">
            <v>13313426.33</v>
          </cell>
          <cell r="AR264">
            <v>101300.27</v>
          </cell>
          <cell r="AS264">
            <v>112065.58</v>
          </cell>
          <cell r="AT264">
            <v>1168913.9500000002</v>
          </cell>
          <cell r="AU264">
            <v>0</v>
          </cell>
          <cell r="AV264">
            <v>0</v>
          </cell>
          <cell r="AW264">
            <v>14695706.130000001</v>
          </cell>
          <cell r="AZ264">
            <v>4335322.51</v>
          </cell>
          <cell r="BG264" t="str">
            <v>20150701LGCME561</v>
          </cell>
          <cell r="BH264" t="str">
            <v>20150701PSS</v>
          </cell>
        </row>
        <row r="265">
          <cell r="B265" t="str">
            <v>Jul 2015</v>
          </cell>
          <cell r="C265" t="str">
            <v>PSP</v>
          </cell>
          <cell r="D265" t="str">
            <v>LGCME563</v>
          </cell>
          <cell r="E265">
            <v>53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14517500</v>
          </cell>
          <cell r="K265">
            <v>0</v>
          </cell>
          <cell r="L265">
            <v>29609.3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AA265">
            <v>10600</v>
          </cell>
          <cell r="AB265">
            <v>569811.88</v>
          </cell>
          <cell r="AH265">
            <v>0</v>
          </cell>
          <cell r="AI265">
            <v>4627.1400000000003</v>
          </cell>
          <cell r="AJ265">
            <v>0</v>
          </cell>
          <cell r="AK265">
            <v>416492.5</v>
          </cell>
          <cell r="AL265">
            <v>-841.89999999999964</v>
          </cell>
          <cell r="AM265">
            <v>82.599999999976717</v>
          </cell>
          <cell r="AN265">
            <v>118019.53000000003</v>
          </cell>
          <cell r="AO265">
            <v>1114164.6099999999</v>
          </cell>
          <cell r="AP265">
            <v>1114164.6100000001</v>
          </cell>
          <cell r="AR265">
            <v>10257.77</v>
          </cell>
          <cell r="AS265">
            <v>10772.45</v>
          </cell>
          <cell r="AT265">
            <v>93506.51</v>
          </cell>
          <cell r="AU265">
            <v>0</v>
          </cell>
          <cell r="AV265">
            <v>0</v>
          </cell>
          <cell r="AW265">
            <v>1228701.3400000001</v>
          </cell>
          <cell r="AZ265">
            <v>395601.88</v>
          </cell>
          <cell r="BG265" t="str">
            <v>20150701LGCME563</v>
          </cell>
          <cell r="BH265" t="str">
            <v>20150701PSP</v>
          </cell>
        </row>
        <row r="266">
          <cell r="B266" t="str">
            <v>Jul 2015</v>
          </cell>
          <cell r="C266" t="str">
            <v>PSS</v>
          </cell>
          <cell r="D266" t="str">
            <v>LGCME567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108480</v>
          </cell>
          <cell r="K266">
            <v>0</v>
          </cell>
          <cell r="L266">
            <v>398.5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AA266">
            <v>90</v>
          </cell>
          <cell r="AB266">
            <v>4416.22</v>
          </cell>
          <cell r="AH266">
            <v>0</v>
          </cell>
          <cell r="AI266">
            <v>0</v>
          </cell>
          <cell r="AJ266">
            <v>0</v>
          </cell>
          <cell r="AK266">
            <v>6531.42</v>
          </cell>
          <cell r="AL266">
            <v>0</v>
          </cell>
          <cell r="AM266">
            <v>-11.930000000000291</v>
          </cell>
          <cell r="AN266">
            <v>3.9799999999995634</v>
          </cell>
          <cell r="AO266">
            <v>11029.689999999999</v>
          </cell>
          <cell r="AP266">
            <v>11029.69</v>
          </cell>
          <cell r="AR266">
            <v>239.74</v>
          </cell>
          <cell r="AS266">
            <v>147.53</v>
          </cell>
          <cell r="AT266">
            <v>962.7</v>
          </cell>
          <cell r="AU266">
            <v>0</v>
          </cell>
          <cell r="AV266">
            <v>0</v>
          </cell>
          <cell r="AW266">
            <v>12379.66</v>
          </cell>
          <cell r="AZ266">
            <v>2956.08</v>
          </cell>
          <cell r="BG266" t="str">
            <v>20150701LGCME567</v>
          </cell>
          <cell r="BH266" t="str">
            <v>20150701PSS</v>
          </cell>
        </row>
        <row r="267">
          <cell r="B267" t="str">
            <v>Jul 2015</v>
          </cell>
          <cell r="C267" t="str">
            <v>TODS</v>
          </cell>
          <cell r="D267" t="str">
            <v>LGCME591</v>
          </cell>
          <cell r="E267">
            <v>259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71080747</v>
          </cell>
          <cell r="K267">
            <v>0</v>
          </cell>
          <cell r="L267">
            <v>0</v>
          </cell>
          <cell r="M267">
            <v>148649.20000000001</v>
          </cell>
          <cell r="N267">
            <v>147643.9</v>
          </cell>
          <cell r="O267">
            <v>145574.70000000001</v>
          </cell>
          <cell r="P267">
            <v>0</v>
          </cell>
          <cell r="Q267">
            <v>0</v>
          </cell>
          <cell r="R267">
            <v>0</v>
          </cell>
          <cell r="AA267">
            <v>51800</v>
          </cell>
          <cell r="AB267">
            <v>2878059.45</v>
          </cell>
          <cell r="AH267">
            <v>1872</v>
          </cell>
          <cell r="AI267">
            <v>35249.730000000003</v>
          </cell>
          <cell r="AJ267">
            <v>0</v>
          </cell>
          <cell r="AK267">
            <v>2150176.64</v>
          </cell>
          <cell r="AL267">
            <v>405</v>
          </cell>
          <cell r="AM267">
            <v>-25567.94000000041</v>
          </cell>
          <cell r="AN267">
            <v>94095.229999999981</v>
          </cell>
          <cell r="AO267">
            <v>5148968.3800000008</v>
          </cell>
          <cell r="AP267">
            <v>5148968.38</v>
          </cell>
          <cell r="AR267">
            <v>44978.45</v>
          </cell>
          <cell r="AS267">
            <v>6743.74</v>
          </cell>
          <cell r="AT267">
            <v>413786.7</v>
          </cell>
          <cell r="AU267">
            <v>0</v>
          </cell>
          <cell r="AV267">
            <v>0</v>
          </cell>
          <cell r="AW267">
            <v>5614477.2699999996</v>
          </cell>
          <cell r="AZ267">
            <v>1936950.36</v>
          </cell>
          <cell r="BG267" t="str">
            <v>20150701LGCME591</v>
          </cell>
          <cell r="BH267" t="str">
            <v>20150701TODS</v>
          </cell>
        </row>
        <row r="268">
          <cell r="B268" t="str">
            <v>Jul 2015</v>
          </cell>
          <cell r="C268" t="str">
            <v>TODP</v>
          </cell>
          <cell r="D268" t="str">
            <v>LGCME593</v>
          </cell>
          <cell r="E268">
            <v>36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43491000</v>
          </cell>
          <cell r="K268">
            <v>0</v>
          </cell>
          <cell r="L268">
            <v>0</v>
          </cell>
          <cell r="M268">
            <v>95162.7</v>
          </cell>
          <cell r="N268">
            <v>94097</v>
          </cell>
          <cell r="O268">
            <v>93016.3</v>
          </cell>
          <cell r="P268">
            <v>0</v>
          </cell>
          <cell r="Q268">
            <v>0</v>
          </cell>
          <cell r="R268">
            <v>0</v>
          </cell>
          <cell r="AA268">
            <v>10800</v>
          </cell>
          <cell r="AB268">
            <v>1663095.84</v>
          </cell>
          <cell r="AH268">
            <v>0</v>
          </cell>
          <cell r="AI268">
            <v>0</v>
          </cell>
          <cell r="AJ268">
            <v>0</v>
          </cell>
          <cell r="AK268">
            <v>1070084.3799999999</v>
          </cell>
          <cell r="AL268">
            <v>300.04999999999927</v>
          </cell>
          <cell r="AM268">
            <v>-3211.3600000001024</v>
          </cell>
          <cell r="AN268">
            <v>133387.74</v>
          </cell>
          <cell r="AO268">
            <v>2874456.6500000004</v>
          </cell>
          <cell r="AP268">
            <v>2874456.65</v>
          </cell>
          <cell r="AR268">
            <v>42120.74</v>
          </cell>
          <cell r="AS268">
            <v>8247.5</v>
          </cell>
          <cell r="AT268">
            <v>214489.53</v>
          </cell>
          <cell r="AU268">
            <v>0</v>
          </cell>
          <cell r="AV268">
            <v>0</v>
          </cell>
          <cell r="AW268">
            <v>3139314.42</v>
          </cell>
          <cell r="AZ268">
            <v>1185129.75</v>
          </cell>
          <cell r="BG268" t="str">
            <v>20150701LGCME593</v>
          </cell>
          <cell r="BH268" t="str">
            <v>20150701TODP</v>
          </cell>
        </row>
        <row r="269">
          <cell r="B269" t="str">
            <v>Jul 2015</v>
          </cell>
          <cell r="C269" t="str">
            <v>GS3</v>
          </cell>
          <cell r="D269" t="str">
            <v>LGCME650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AA269">
            <v>0</v>
          </cell>
          <cell r="AB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Z269">
            <v>0</v>
          </cell>
          <cell r="BG269" t="str">
            <v>20150701LGCME650</v>
          </cell>
          <cell r="BH269" t="str">
            <v>20150701GS3</v>
          </cell>
        </row>
        <row r="270">
          <cell r="B270" t="str">
            <v>Jul 2015</v>
          </cell>
          <cell r="C270" t="str">
            <v>GS3</v>
          </cell>
          <cell r="D270" t="str">
            <v>LGCME651</v>
          </cell>
          <cell r="E270">
            <v>15834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91591952</v>
          </cell>
          <cell r="K270">
            <v>0</v>
          </cell>
          <cell r="L270">
            <v>343330.3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AA270">
            <v>633360</v>
          </cell>
          <cell r="AB270">
            <v>8195647.8600000003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-35442.900000000023</v>
          </cell>
          <cell r="AM270">
            <v>78800.899999999441</v>
          </cell>
          <cell r="AN270">
            <v>0</v>
          </cell>
          <cell r="AO270">
            <v>8872365.8599999994</v>
          </cell>
          <cell r="AP270">
            <v>8872365.8599999994</v>
          </cell>
          <cell r="AR270">
            <v>56266.14</v>
          </cell>
          <cell r="AS270">
            <v>63232.84</v>
          </cell>
          <cell r="AT270">
            <v>828311.48</v>
          </cell>
          <cell r="AU270">
            <v>0</v>
          </cell>
          <cell r="AV270">
            <v>0</v>
          </cell>
          <cell r="AW270">
            <v>9820176.3200000003</v>
          </cell>
          <cell r="AZ270">
            <v>2495880.69</v>
          </cell>
          <cell r="BG270" t="str">
            <v>20150701LGCME651</v>
          </cell>
          <cell r="BH270" t="str">
            <v>20150701GS3</v>
          </cell>
        </row>
        <row r="271">
          <cell r="B271" t="str">
            <v>Jul 2015</v>
          </cell>
          <cell r="C271" t="str">
            <v>GS3</v>
          </cell>
          <cell r="D271" t="str">
            <v>LGCME652</v>
          </cell>
          <cell r="E271">
            <v>659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1802615</v>
          </cell>
          <cell r="K271">
            <v>0</v>
          </cell>
          <cell r="L271">
            <v>7602.2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AA271">
            <v>0</v>
          </cell>
          <cell r="AB271">
            <v>161297.99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1210.0499999999884</v>
          </cell>
          <cell r="AN271">
            <v>0</v>
          </cell>
          <cell r="AO271">
            <v>162508.03999999998</v>
          </cell>
          <cell r="AP271">
            <v>162508.04</v>
          </cell>
          <cell r="AR271">
            <v>1069.44</v>
          </cell>
          <cell r="AS271">
            <v>1219.75</v>
          </cell>
          <cell r="AT271">
            <v>14775.87</v>
          </cell>
          <cell r="AU271">
            <v>0</v>
          </cell>
          <cell r="AV271">
            <v>0</v>
          </cell>
          <cell r="AW271">
            <v>179573.1</v>
          </cell>
          <cell r="AZ271">
            <v>49121.26</v>
          </cell>
          <cell r="BG271" t="str">
            <v>20150701LGCME652</v>
          </cell>
          <cell r="BH271" t="str">
            <v>20150701GS3</v>
          </cell>
        </row>
        <row r="272">
          <cell r="B272" t="str">
            <v>Jul 2015</v>
          </cell>
          <cell r="C272" t="str">
            <v>GS3</v>
          </cell>
          <cell r="D272" t="str">
            <v>LGCME657</v>
          </cell>
          <cell r="E272">
            <v>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188377</v>
          </cell>
          <cell r="K272">
            <v>0</v>
          </cell>
          <cell r="L272">
            <v>551.9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AA272">
            <v>360</v>
          </cell>
          <cell r="AB272">
            <v>16855.97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-23.160000000000025</v>
          </cell>
          <cell r="AM272">
            <v>186.86000000000058</v>
          </cell>
          <cell r="AN272">
            <v>0</v>
          </cell>
          <cell r="AO272">
            <v>17379.670000000002</v>
          </cell>
          <cell r="AP272">
            <v>17379.670000000002</v>
          </cell>
          <cell r="AR272">
            <v>109.27</v>
          </cell>
          <cell r="AS272">
            <v>124.32</v>
          </cell>
          <cell r="AT272">
            <v>1595.83</v>
          </cell>
          <cell r="AU272">
            <v>0</v>
          </cell>
          <cell r="AV272">
            <v>0</v>
          </cell>
          <cell r="AW272">
            <v>19209.09</v>
          </cell>
          <cell r="AZ272">
            <v>5133.2700000000004</v>
          </cell>
          <cell r="BG272" t="str">
            <v>20150701LGCME657</v>
          </cell>
          <cell r="BH272" t="str">
            <v>20150701GS3</v>
          </cell>
        </row>
        <row r="273">
          <cell r="B273" t="str">
            <v>Jul 2015</v>
          </cell>
          <cell r="C273" t="str">
            <v>LWC</v>
          </cell>
          <cell r="D273" t="str">
            <v>LGCME671</v>
          </cell>
          <cell r="E273">
            <v>2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4699200</v>
          </cell>
          <cell r="K273">
            <v>0</v>
          </cell>
          <cell r="L273">
            <v>8942.4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AA273">
            <v>0</v>
          </cell>
          <cell r="AB273">
            <v>181953.02</v>
          </cell>
          <cell r="AH273">
            <v>0</v>
          </cell>
          <cell r="AI273">
            <v>0</v>
          </cell>
          <cell r="AJ273">
            <v>0</v>
          </cell>
          <cell r="AK273">
            <v>84952.8</v>
          </cell>
          <cell r="AL273">
            <v>0</v>
          </cell>
          <cell r="AM273">
            <v>-1566.7099999999919</v>
          </cell>
          <cell r="AN273">
            <v>9468.1199999999953</v>
          </cell>
          <cell r="AO273">
            <v>274807.23</v>
          </cell>
          <cell r="AP273">
            <v>274807.23</v>
          </cell>
          <cell r="AR273">
            <v>2725.54</v>
          </cell>
          <cell r="AS273">
            <v>0</v>
          </cell>
          <cell r="AT273">
            <v>18931.27</v>
          </cell>
          <cell r="AU273">
            <v>0</v>
          </cell>
          <cell r="AV273">
            <v>0</v>
          </cell>
          <cell r="AW273">
            <v>296464.03999999998</v>
          </cell>
          <cell r="AZ273">
            <v>128053.2</v>
          </cell>
          <cell r="BG273" t="str">
            <v>20150701LGCME671</v>
          </cell>
          <cell r="BH273" t="str">
            <v>20150701LWC</v>
          </cell>
        </row>
        <row r="274">
          <cell r="B274" t="str">
            <v>Jul 2015</v>
          </cell>
          <cell r="C274" t="str">
            <v>CSR</v>
          </cell>
          <cell r="D274" t="str">
            <v>LGCSR761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AA274">
            <v>0</v>
          </cell>
          <cell r="AB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Z274">
            <v>0</v>
          </cell>
          <cell r="BG274" t="str">
            <v>20150701LGCSR761</v>
          </cell>
          <cell r="BH274" t="str">
            <v>20150701CSR</v>
          </cell>
        </row>
        <row r="275">
          <cell r="B275" t="str">
            <v>Jul 2015</v>
          </cell>
          <cell r="C275" t="str">
            <v>CSR</v>
          </cell>
          <cell r="D275" t="str">
            <v>LGCSR780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AA275">
            <v>0</v>
          </cell>
          <cell r="AB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Z275">
            <v>0</v>
          </cell>
          <cell r="BG275" t="str">
            <v>20150701LGCSR780</v>
          </cell>
          <cell r="BH275" t="str">
            <v>20150701CSR</v>
          </cell>
        </row>
        <row r="276">
          <cell r="B276" t="str">
            <v>Jul 2015</v>
          </cell>
          <cell r="C276" t="str">
            <v>FK</v>
          </cell>
          <cell r="D276" t="str">
            <v>LGINE599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11205000</v>
          </cell>
          <cell r="K276">
            <v>0</v>
          </cell>
          <cell r="L276">
            <v>18636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AA276">
            <v>0</v>
          </cell>
          <cell r="AB276">
            <v>438115.5</v>
          </cell>
          <cell r="AH276">
            <v>0</v>
          </cell>
          <cell r="AI276">
            <v>-14535.43</v>
          </cell>
          <cell r="AJ276">
            <v>0</v>
          </cell>
          <cell r="AK276">
            <v>243014.09</v>
          </cell>
          <cell r="AL276">
            <v>0</v>
          </cell>
          <cell r="AM276">
            <v>-18082.900000000023</v>
          </cell>
          <cell r="AN276">
            <v>21978.050000000017</v>
          </cell>
          <cell r="AO276">
            <v>685024.74</v>
          </cell>
          <cell r="AP276">
            <v>685024.74000000011</v>
          </cell>
          <cell r="AR276">
            <v>24763.05</v>
          </cell>
          <cell r="AS276">
            <v>0</v>
          </cell>
          <cell r="AT276">
            <v>44461.52</v>
          </cell>
          <cell r="AU276">
            <v>0</v>
          </cell>
          <cell r="AV276">
            <v>0</v>
          </cell>
          <cell r="AW276">
            <v>754249.31</v>
          </cell>
          <cell r="AZ276">
            <v>305336.25</v>
          </cell>
          <cell r="BG276" t="str">
            <v>20150701LGINE599</v>
          </cell>
          <cell r="BH276" t="str">
            <v>20150701FK</v>
          </cell>
        </row>
        <row r="277">
          <cell r="B277" t="str">
            <v>Jul 2015</v>
          </cell>
          <cell r="C277" t="str">
            <v>RTS</v>
          </cell>
          <cell r="D277" t="str">
            <v>LGINE643</v>
          </cell>
          <cell r="E277">
            <v>13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124888704</v>
          </cell>
          <cell r="K277">
            <v>0</v>
          </cell>
          <cell r="L277">
            <v>0</v>
          </cell>
          <cell r="M277">
            <v>254780</v>
          </cell>
          <cell r="N277">
            <v>253267.8</v>
          </cell>
          <cell r="O277">
            <v>247115.8</v>
          </cell>
          <cell r="P277">
            <v>0</v>
          </cell>
          <cell r="Q277">
            <v>0</v>
          </cell>
          <cell r="R277">
            <v>0</v>
          </cell>
          <cell r="AA277">
            <v>13000</v>
          </cell>
          <cell r="AB277">
            <v>4634619.8099999996</v>
          </cell>
          <cell r="AH277">
            <v>0</v>
          </cell>
          <cell r="AI277">
            <v>0</v>
          </cell>
          <cell r="AJ277">
            <v>0</v>
          </cell>
          <cell r="AK277">
            <v>2448895.8499999996</v>
          </cell>
          <cell r="AL277">
            <v>-686.70000000000073</v>
          </cell>
          <cell r="AM277">
            <v>-88108.069999999367</v>
          </cell>
          <cell r="AN277">
            <v>209460.85000000056</v>
          </cell>
          <cell r="AO277">
            <v>7217181.7400000002</v>
          </cell>
          <cell r="AP277">
            <v>7217181.7399999993</v>
          </cell>
          <cell r="AR277">
            <v>199353.29</v>
          </cell>
          <cell r="AS277">
            <v>0</v>
          </cell>
          <cell r="AT277">
            <v>466395.07</v>
          </cell>
          <cell r="AU277">
            <v>0</v>
          </cell>
          <cell r="AV277">
            <v>0</v>
          </cell>
          <cell r="AW277">
            <v>7882930.0999999996</v>
          </cell>
          <cell r="AZ277">
            <v>3403217.18</v>
          </cell>
          <cell r="BG277" t="str">
            <v>20150701LGINE643</v>
          </cell>
          <cell r="BH277" t="str">
            <v>20150701RTS</v>
          </cell>
        </row>
        <row r="278">
          <cell r="B278" t="str">
            <v>Jul 2015</v>
          </cell>
          <cell r="C278" t="str">
            <v>PSS</v>
          </cell>
          <cell r="D278" t="str">
            <v>LGINE661</v>
          </cell>
          <cell r="E278">
            <v>231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22668544</v>
          </cell>
          <cell r="K278">
            <v>0</v>
          </cell>
          <cell r="L278">
            <v>60892.7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AA278">
            <v>20790</v>
          </cell>
          <cell r="AB278">
            <v>922836.43</v>
          </cell>
          <cell r="AH278">
            <v>0</v>
          </cell>
          <cell r="AI278">
            <v>64284.69</v>
          </cell>
          <cell r="AJ278">
            <v>0</v>
          </cell>
          <cell r="AK278">
            <v>1062316.04</v>
          </cell>
          <cell r="AL278">
            <v>189.38999999999942</v>
          </cell>
          <cell r="AM278">
            <v>-1107.2400000001071</v>
          </cell>
          <cell r="AN278">
            <v>13053.540000000037</v>
          </cell>
          <cell r="AO278">
            <v>2018078.1599999997</v>
          </cell>
          <cell r="AP278">
            <v>2018078.16</v>
          </cell>
          <cell r="AR278">
            <v>14512.98</v>
          </cell>
          <cell r="AS278">
            <v>0</v>
          </cell>
          <cell r="AT278">
            <v>180022.09</v>
          </cell>
          <cell r="AU278">
            <v>0</v>
          </cell>
          <cell r="AV278">
            <v>0</v>
          </cell>
          <cell r="AW278">
            <v>2212613.23</v>
          </cell>
          <cell r="AZ278">
            <v>617717.81999999995</v>
          </cell>
          <cell r="BG278" t="str">
            <v>20150701LGINE661</v>
          </cell>
          <cell r="BH278" t="str">
            <v>20150701PSS</v>
          </cell>
        </row>
        <row r="279">
          <cell r="B279" t="str">
            <v>Jul 2015</v>
          </cell>
          <cell r="C279" t="str">
            <v>PSP</v>
          </cell>
          <cell r="D279" t="str">
            <v>LGINE663</v>
          </cell>
          <cell r="E279">
            <v>23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1510695</v>
          </cell>
          <cell r="K279">
            <v>0</v>
          </cell>
          <cell r="L279">
            <v>5370.5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AA279">
            <v>4600</v>
          </cell>
          <cell r="AB279">
            <v>59294.78</v>
          </cell>
          <cell r="AH279">
            <v>0</v>
          </cell>
          <cell r="AI279">
            <v>13930.33</v>
          </cell>
          <cell r="AJ279">
            <v>0</v>
          </cell>
          <cell r="AK279">
            <v>88633.99</v>
          </cell>
          <cell r="AL279">
            <v>27.75</v>
          </cell>
          <cell r="AM279">
            <v>7.4400000000023283</v>
          </cell>
          <cell r="AN279">
            <v>838.51999999998952</v>
          </cell>
          <cell r="AO279">
            <v>153402.47999999998</v>
          </cell>
          <cell r="AP279">
            <v>153402.47999999998</v>
          </cell>
          <cell r="AR279">
            <v>1296.74</v>
          </cell>
          <cell r="AS279">
            <v>0</v>
          </cell>
          <cell r="AT279">
            <v>14350.93</v>
          </cell>
          <cell r="AU279">
            <v>0</v>
          </cell>
          <cell r="AV279">
            <v>0</v>
          </cell>
          <cell r="AW279">
            <v>169050.15</v>
          </cell>
          <cell r="AZ279">
            <v>41166.44</v>
          </cell>
          <cell r="BG279" t="str">
            <v>20150701LGINE663</v>
          </cell>
          <cell r="BH279" t="str">
            <v>20150701PSP</v>
          </cell>
        </row>
        <row r="280">
          <cell r="B280" t="str">
            <v>Jul 2015</v>
          </cell>
          <cell r="C280" t="str">
            <v>TODS</v>
          </cell>
          <cell r="D280" t="str">
            <v>LGINE691</v>
          </cell>
          <cell r="E280">
            <v>90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25000620</v>
          </cell>
          <cell r="K280">
            <v>0</v>
          </cell>
          <cell r="L280">
            <v>0</v>
          </cell>
          <cell r="M280">
            <v>59720.4</v>
          </cell>
          <cell r="N280">
            <v>58070.7</v>
          </cell>
          <cell r="O280">
            <v>56707.3</v>
          </cell>
          <cell r="P280">
            <v>0</v>
          </cell>
          <cell r="Q280">
            <v>0</v>
          </cell>
          <cell r="R280">
            <v>0</v>
          </cell>
          <cell r="AA280">
            <v>18000</v>
          </cell>
          <cell r="AB280">
            <v>1012275.1</v>
          </cell>
          <cell r="AH280">
            <v>1908.9</v>
          </cell>
          <cell r="AI280">
            <v>50009.24</v>
          </cell>
          <cell r="AJ280">
            <v>0</v>
          </cell>
          <cell r="AK280">
            <v>884595.86</v>
          </cell>
          <cell r="AL280">
            <v>625.81000000000131</v>
          </cell>
          <cell r="AM280">
            <v>-7669.0999999999767</v>
          </cell>
          <cell r="AN280">
            <v>21745.080000000075</v>
          </cell>
          <cell r="AO280">
            <v>1929572.75</v>
          </cell>
          <cell r="AP280">
            <v>1929572.75</v>
          </cell>
          <cell r="AR280">
            <v>16074.51</v>
          </cell>
          <cell r="AS280">
            <v>0</v>
          </cell>
          <cell r="AT280">
            <v>160530.66</v>
          </cell>
          <cell r="AU280">
            <v>0</v>
          </cell>
          <cell r="AV280">
            <v>0</v>
          </cell>
          <cell r="AW280">
            <v>2106177.92</v>
          </cell>
          <cell r="AZ280">
            <v>681266.9</v>
          </cell>
          <cell r="BG280" t="str">
            <v>20150701LGINE691</v>
          </cell>
          <cell r="BH280" t="str">
            <v>20150701TODS</v>
          </cell>
        </row>
        <row r="281">
          <cell r="B281" t="str">
            <v>Jul 2015</v>
          </cell>
          <cell r="C281" t="str">
            <v>TODP</v>
          </cell>
          <cell r="D281" t="str">
            <v>LGINE693</v>
          </cell>
          <cell r="E281">
            <v>66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157719400</v>
          </cell>
          <cell r="K281">
            <v>0</v>
          </cell>
          <cell r="L281">
            <v>0</v>
          </cell>
          <cell r="M281">
            <v>348966.3</v>
          </cell>
          <cell r="N281">
            <v>339545.5</v>
          </cell>
          <cell r="O281">
            <v>335205.3</v>
          </cell>
          <cell r="P281">
            <v>0</v>
          </cell>
          <cell r="Q281">
            <v>0</v>
          </cell>
          <cell r="R281">
            <v>0</v>
          </cell>
          <cell r="AA281">
            <v>19800</v>
          </cell>
          <cell r="AB281">
            <v>6031189.8600000003</v>
          </cell>
          <cell r="AH281">
            <v>0</v>
          </cell>
          <cell r="AI281">
            <v>0</v>
          </cell>
          <cell r="AJ281">
            <v>0</v>
          </cell>
          <cell r="AK281">
            <v>3877330.6899999995</v>
          </cell>
          <cell r="AL281">
            <v>900.06000000000131</v>
          </cell>
          <cell r="AM281">
            <v>-177597.97999999952</v>
          </cell>
          <cell r="AN281">
            <v>123079.10000000056</v>
          </cell>
          <cell r="AO281">
            <v>9874701.7300000042</v>
          </cell>
          <cell r="AP281">
            <v>9874701.7300000004</v>
          </cell>
          <cell r="AR281">
            <v>144119.09</v>
          </cell>
          <cell r="AS281">
            <v>0</v>
          </cell>
          <cell r="AT281">
            <v>708100.95</v>
          </cell>
          <cell r="AU281">
            <v>0</v>
          </cell>
          <cell r="AV281">
            <v>0</v>
          </cell>
          <cell r="AW281">
            <v>10726921.77</v>
          </cell>
          <cell r="AZ281">
            <v>4297853.6500000004</v>
          </cell>
          <cell r="BG281" t="str">
            <v>20150701LGINE693</v>
          </cell>
          <cell r="BH281" t="str">
            <v>20150701TODP</v>
          </cell>
        </row>
        <row r="282">
          <cell r="B282" t="str">
            <v>Jul 2015</v>
          </cell>
          <cell r="C282" t="str">
            <v>TODP</v>
          </cell>
          <cell r="D282" t="str">
            <v>LGINE694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AA282">
            <v>0</v>
          </cell>
          <cell r="AB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Z282">
            <v>0</v>
          </cell>
          <cell r="BG282" t="str">
            <v>20150701LGINE694</v>
          </cell>
          <cell r="BH282" t="str">
            <v>20150701TODP</v>
          </cell>
        </row>
        <row r="283">
          <cell r="B283" t="str">
            <v>Jul 2015</v>
          </cell>
          <cell r="C283" t="str">
            <v>LE</v>
          </cell>
          <cell r="D283" t="str">
            <v>LGMLE570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196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AA283">
            <v>0</v>
          </cell>
          <cell r="AB283">
            <v>12.67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12.67</v>
          </cell>
          <cell r="AP283">
            <v>12.67</v>
          </cell>
          <cell r="AR283">
            <v>0.11</v>
          </cell>
          <cell r="AS283">
            <v>0</v>
          </cell>
          <cell r="AT283">
            <v>1.05</v>
          </cell>
          <cell r="AU283">
            <v>0</v>
          </cell>
          <cell r="AV283">
            <v>0</v>
          </cell>
          <cell r="AW283">
            <v>13.83</v>
          </cell>
          <cell r="AZ283">
            <v>5.34</v>
          </cell>
          <cell r="BG283" t="str">
            <v>20150701LGMLE570</v>
          </cell>
          <cell r="BH283" t="str">
            <v>20150701LE</v>
          </cell>
        </row>
        <row r="284">
          <cell r="B284" t="str">
            <v>Jul 2015</v>
          </cell>
          <cell r="C284" t="str">
            <v>LE</v>
          </cell>
          <cell r="D284" t="str">
            <v>LGMLE571</v>
          </cell>
          <cell r="E284">
            <v>151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141007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AA284">
            <v>0</v>
          </cell>
          <cell r="AB284">
            <v>9116.1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-2.5400000000008731</v>
          </cell>
          <cell r="AN284">
            <v>0</v>
          </cell>
          <cell r="AO284">
            <v>9113.56</v>
          </cell>
          <cell r="AP284">
            <v>9113.5600000000013</v>
          </cell>
          <cell r="AR284">
            <v>93.29</v>
          </cell>
          <cell r="AS284">
            <v>0</v>
          </cell>
          <cell r="AT284">
            <v>750.5</v>
          </cell>
          <cell r="AU284">
            <v>0</v>
          </cell>
          <cell r="AV284">
            <v>0</v>
          </cell>
          <cell r="AW284">
            <v>9957.35</v>
          </cell>
          <cell r="AZ284">
            <v>3842.44</v>
          </cell>
          <cell r="BG284" t="str">
            <v>20150701LGMLE571</v>
          </cell>
          <cell r="BH284" t="str">
            <v>20150701LE</v>
          </cell>
        </row>
        <row r="285">
          <cell r="B285" t="str">
            <v>Jul 2015</v>
          </cell>
          <cell r="C285" t="str">
            <v>LE</v>
          </cell>
          <cell r="D285" t="str">
            <v>LGMLE572</v>
          </cell>
          <cell r="E285">
            <v>13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69333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AA285">
            <v>0</v>
          </cell>
          <cell r="AB285">
            <v>4482.38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-0.18000000000029104</v>
          </cell>
          <cell r="AN285">
            <v>0</v>
          </cell>
          <cell r="AO285">
            <v>4482.2</v>
          </cell>
          <cell r="AP285">
            <v>4482.2</v>
          </cell>
          <cell r="AR285">
            <v>41.56</v>
          </cell>
          <cell r="AS285">
            <v>0</v>
          </cell>
          <cell r="AT285">
            <v>370.08</v>
          </cell>
          <cell r="AU285">
            <v>0</v>
          </cell>
          <cell r="AV285">
            <v>0</v>
          </cell>
          <cell r="AW285">
            <v>4893.84</v>
          </cell>
          <cell r="AZ285">
            <v>1889.32</v>
          </cell>
          <cell r="BG285" t="str">
            <v>20150701LGMLE572</v>
          </cell>
          <cell r="BH285" t="str">
            <v>20150701LE</v>
          </cell>
        </row>
        <row r="286">
          <cell r="B286" t="str">
            <v>Jul 2015</v>
          </cell>
          <cell r="C286" t="str">
            <v>TE</v>
          </cell>
          <cell r="D286" t="str">
            <v>LGMLE573</v>
          </cell>
          <cell r="E286">
            <v>904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180684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AA286">
            <v>3616</v>
          </cell>
          <cell r="AB286">
            <v>13374.23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-355.75</v>
          </cell>
          <cell r="AM286">
            <v>239.3799999999992</v>
          </cell>
          <cell r="AN286">
            <v>0</v>
          </cell>
          <cell r="AO286">
            <v>16873.86</v>
          </cell>
          <cell r="AP286">
            <v>16873.86</v>
          </cell>
          <cell r="AR286">
            <v>125.72</v>
          </cell>
          <cell r="AS286">
            <v>0</v>
          </cell>
          <cell r="AT286">
            <v>1382.9</v>
          </cell>
          <cell r="AU286">
            <v>0</v>
          </cell>
          <cell r="AV286">
            <v>0</v>
          </cell>
          <cell r="AW286">
            <v>18382.48</v>
          </cell>
          <cell r="AZ286">
            <v>4923.6400000000003</v>
          </cell>
          <cell r="BG286" t="str">
            <v>20150701LGMLE573</v>
          </cell>
          <cell r="BH286" t="str">
            <v>20150701TE</v>
          </cell>
        </row>
        <row r="287">
          <cell r="B287" t="str">
            <v>Jul 2015</v>
          </cell>
          <cell r="C287" t="str">
            <v>TE</v>
          </cell>
          <cell r="D287" t="str">
            <v>LGMLE574</v>
          </cell>
          <cell r="E287">
            <v>8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68742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AA287">
            <v>32</v>
          </cell>
          <cell r="AB287">
            <v>5088.28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436.74</v>
          </cell>
          <cell r="AM287">
            <v>127.01000000000022</v>
          </cell>
          <cell r="AN287">
            <v>0</v>
          </cell>
          <cell r="AO287">
            <v>5684.03</v>
          </cell>
          <cell r="AP287">
            <v>5684.03</v>
          </cell>
          <cell r="AR287">
            <v>39.880000000000003</v>
          </cell>
          <cell r="AS287">
            <v>0</v>
          </cell>
          <cell r="AT287">
            <v>468.76</v>
          </cell>
          <cell r="AU287">
            <v>0</v>
          </cell>
          <cell r="AV287">
            <v>0</v>
          </cell>
          <cell r="AW287">
            <v>6192.67</v>
          </cell>
          <cell r="AZ287">
            <v>1873.22</v>
          </cell>
          <cell r="BG287" t="str">
            <v>20150701LGMLE574</v>
          </cell>
          <cell r="BH287" t="str">
            <v>20150701TE</v>
          </cell>
        </row>
        <row r="288">
          <cell r="B288" t="str">
            <v>Jul 2015</v>
          </cell>
          <cell r="C288" t="str">
            <v>RS</v>
          </cell>
          <cell r="D288" t="str">
            <v>LGRSE411</v>
          </cell>
          <cell r="E288">
            <v>3324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615464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AA288">
            <v>0</v>
          </cell>
          <cell r="AB288">
            <v>49741.8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-19.879999999997381</v>
          </cell>
          <cell r="AN288">
            <v>0</v>
          </cell>
          <cell r="AO288">
            <v>49721.920000000006</v>
          </cell>
          <cell r="AP288">
            <v>49721.919999999998</v>
          </cell>
          <cell r="AR288">
            <v>362.8</v>
          </cell>
          <cell r="AS288">
            <v>2200.46</v>
          </cell>
          <cell r="AT288">
            <v>4258.5600000000004</v>
          </cell>
          <cell r="AU288">
            <v>0</v>
          </cell>
          <cell r="AV288">
            <v>0</v>
          </cell>
          <cell r="AW288">
            <v>56543.74</v>
          </cell>
          <cell r="AZ288">
            <v>16771.39</v>
          </cell>
          <cell r="BG288" t="str">
            <v>20150701LGRSE411</v>
          </cell>
          <cell r="BH288" t="str">
            <v>20150701RS</v>
          </cell>
        </row>
        <row r="289">
          <cell r="B289" t="str">
            <v>Jul 2015</v>
          </cell>
          <cell r="C289" t="str">
            <v>RS</v>
          </cell>
          <cell r="D289" t="str">
            <v>LGRSE511</v>
          </cell>
          <cell r="E289">
            <v>356364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449604380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AA289">
            <v>3830913</v>
          </cell>
          <cell r="AB289">
            <v>36337025.990000002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-18691.790000000037</v>
          </cell>
          <cell r="AM289">
            <v>-12779.829999998212</v>
          </cell>
          <cell r="AN289">
            <v>0</v>
          </cell>
          <cell r="AO289">
            <v>40136467.370000005</v>
          </cell>
          <cell r="AP289">
            <v>40136467.369999997</v>
          </cell>
          <cell r="AR289">
            <v>261053.89</v>
          </cell>
          <cell r="AS289">
            <v>1600878.77</v>
          </cell>
          <cell r="AT289">
            <v>3439560.38</v>
          </cell>
          <cell r="AU289">
            <v>0</v>
          </cell>
          <cell r="AV289">
            <v>0</v>
          </cell>
          <cell r="AW289">
            <v>45437960.409999996</v>
          </cell>
          <cell r="AZ289">
            <v>12251719.359999999</v>
          </cell>
          <cell r="BG289" t="str">
            <v>20150701LGRSE511</v>
          </cell>
          <cell r="BH289" t="str">
            <v>20150701RS</v>
          </cell>
        </row>
        <row r="290">
          <cell r="B290" t="str">
            <v>Jul 2015</v>
          </cell>
          <cell r="C290" t="str">
            <v>RS</v>
          </cell>
          <cell r="D290" t="str">
            <v>LGRSE519</v>
          </cell>
          <cell r="E290">
            <v>161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174256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AA290">
            <v>1730.75</v>
          </cell>
          <cell r="AB290">
            <v>14083.37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-24.630000000000109</v>
          </cell>
          <cell r="AM290">
            <v>-4.6500000000014552</v>
          </cell>
          <cell r="AN290">
            <v>0</v>
          </cell>
          <cell r="AO290">
            <v>15784.84</v>
          </cell>
          <cell r="AP290">
            <v>15784.84</v>
          </cell>
          <cell r="AR290">
            <v>101.18</v>
          </cell>
          <cell r="AS290">
            <v>620.42999999999995</v>
          </cell>
          <cell r="AT290">
            <v>1351.78</v>
          </cell>
          <cell r="AU290">
            <v>0</v>
          </cell>
          <cell r="AV290">
            <v>0</v>
          </cell>
          <cell r="AW290">
            <v>17858.23</v>
          </cell>
          <cell r="AZ290">
            <v>4748.4799999999996</v>
          </cell>
          <cell r="BG290" t="str">
            <v>20150701LGRSE519</v>
          </cell>
          <cell r="BH290" t="str">
            <v>20150701RS</v>
          </cell>
        </row>
        <row r="291">
          <cell r="B291" t="str">
            <v>Jul 2015</v>
          </cell>
          <cell r="C291" t="str">
            <v>RTODE</v>
          </cell>
          <cell r="D291" t="str">
            <v>LGRSE521</v>
          </cell>
          <cell r="E291">
            <v>19</v>
          </cell>
          <cell r="F291">
            <v>0</v>
          </cell>
          <cell r="G291">
            <v>14845</v>
          </cell>
          <cell r="H291">
            <v>0</v>
          </cell>
          <cell r="I291">
            <v>2170</v>
          </cell>
          <cell r="J291">
            <v>17015</v>
          </cell>
          <cell r="K291">
            <v>0</v>
          </cell>
          <cell r="L291">
            <v>0</v>
          </cell>
          <cell r="M291">
            <v>15.9</v>
          </cell>
          <cell r="N291">
            <v>0</v>
          </cell>
          <cell r="O291">
            <v>7.1</v>
          </cell>
          <cell r="P291">
            <v>0</v>
          </cell>
          <cell r="Q291">
            <v>0</v>
          </cell>
          <cell r="R291">
            <v>0</v>
          </cell>
          <cell r="AA291">
            <v>204.25</v>
          </cell>
          <cell r="AB291">
            <v>827.01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-95.47</v>
          </cell>
          <cell r="AM291">
            <v>492.71000000000004</v>
          </cell>
          <cell r="AN291">
            <v>0</v>
          </cell>
          <cell r="AO291">
            <v>1428.5</v>
          </cell>
          <cell r="AP291">
            <v>1428.5</v>
          </cell>
          <cell r="AR291">
            <v>9.8699999999999992</v>
          </cell>
          <cell r="AS291">
            <v>60.58</v>
          </cell>
          <cell r="AT291">
            <v>122.75</v>
          </cell>
          <cell r="AU291">
            <v>0</v>
          </cell>
          <cell r="AV291">
            <v>0</v>
          </cell>
          <cell r="AW291">
            <v>1621.7</v>
          </cell>
          <cell r="AZ291">
            <v>463.66</v>
          </cell>
          <cell r="BG291" t="str">
            <v>20150701LGRSE521</v>
          </cell>
          <cell r="BH291" t="str">
            <v>20150701RTODE</v>
          </cell>
        </row>
        <row r="292">
          <cell r="B292" t="str">
            <v>Jul 2015</v>
          </cell>
          <cell r="C292" t="str">
            <v>RTODE</v>
          </cell>
          <cell r="D292" t="str">
            <v>LGRSE523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AA292">
            <v>0</v>
          </cell>
          <cell r="AB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Z292">
            <v>0</v>
          </cell>
          <cell r="BG292" t="str">
            <v>20150701LGRSE523</v>
          </cell>
          <cell r="BH292" t="str">
            <v>20150701RTODE</v>
          </cell>
        </row>
        <row r="293">
          <cell r="B293" t="str">
            <v>Jul 2015</v>
          </cell>
          <cell r="C293" t="str">
            <v>RTODD</v>
          </cell>
          <cell r="D293" t="str">
            <v>LGRSE527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AA293">
            <v>0</v>
          </cell>
          <cell r="AB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Z293">
            <v>0</v>
          </cell>
          <cell r="BG293" t="str">
            <v>20150701LGRSE527</v>
          </cell>
          <cell r="BH293" t="str">
            <v>20150701RTODD</v>
          </cell>
        </row>
        <row r="294">
          <cell r="B294" t="str">
            <v>Jul 2015</v>
          </cell>
          <cell r="C294" t="str">
            <v>RTODD</v>
          </cell>
          <cell r="D294" t="str">
            <v>LGRSE529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AA294">
            <v>0</v>
          </cell>
          <cell r="AB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Z294">
            <v>0</v>
          </cell>
          <cell r="BG294" t="str">
            <v>20150701LGRSE529</v>
          </cell>
          <cell r="BH294" t="str">
            <v>20150701RTODD</v>
          </cell>
        </row>
        <row r="295">
          <cell r="B295" t="str">
            <v>Jul 2015</v>
          </cell>
          <cell r="C295" t="str">
            <v>VFD</v>
          </cell>
          <cell r="D295" t="str">
            <v>LGRSE540</v>
          </cell>
          <cell r="E295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34091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AA295">
            <v>64.5</v>
          </cell>
          <cell r="AB295">
            <v>2755.23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-0.78000000000020009</v>
          </cell>
          <cell r="AN295">
            <v>0</v>
          </cell>
          <cell r="AO295">
            <v>2818.95</v>
          </cell>
          <cell r="AP295">
            <v>2818.95</v>
          </cell>
          <cell r="AR295">
            <v>19.77</v>
          </cell>
          <cell r="AS295">
            <v>121.37</v>
          </cell>
          <cell r="AT295">
            <v>242.43</v>
          </cell>
          <cell r="AU295">
            <v>0</v>
          </cell>
          <cell r="AV295">
            <v>0</v>
          </cell>
          <cell r="AW295">
            <v>3202.52</v>
          </cell>
          <cell r="AZ295">
            <v>928.98</v>
          </cell>
          <cell r="BG295" t="str">
            <v>20150701LGRSE540</v>
          </cell>
          <cell r="BH295" t="str">
            <v>20150701VFD</v>
          </cell>
        </row>
        <row r="296">
          <cell r="B296" t="str">
            <v>Jul 2015</v>
          </cell>
          <cell r="C296" t="str">
            <v>LEV</v>
          </cell>
          <cell r="D296" t="str">
            <v>LGRSE547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AA296">
            <v>0</v>
          </cell>
          <cell r="AB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Z296">
            <v>0</v>
          </cell>
          <cell r="BG296" t="str">
            <v>20150701LGRSE547</v>
          </cell>
          <cell r="BH296" t="str">
            <v>20150701LEV</v>
          </cell>
        </row>
        <row r="297">
          <cell r="B297" t="str">
            <v>Jul 2015</v>
          </cell>
          <cell r="C297" t="str">
            <v>LEV</v>
          </cell>
          <cell r="D297" t="str">
            <v>LGRSE543</v>
          </cell>
          <cell r="E297">
            <v>21</v>
          </cell>
          <cell r="F297">
            <v>0</v>
          </cell>
          <cell r="G297">
            <v>9882</v>
          </cell>
          <cell r="H297">
            <v>3648</v>
          </cell>
          <cell r="I297">
            <v>3991</v>
          </cell>
          <cell r="J297">
            <v>17521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AA297">
            <v>225.75</v>
          </cell>
          <cell r="AB297">
            <v>1440.03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-124.85</v>
          </cell>
          <cell r="AM297">
            <v>-9.9999999999909051E-3</v>
          </cell>
          <cell r="AN297">
            <v>0</v>
          </cell>
          <cell r="AO297">
            <v>1540.92</v>
          </cell>
          <cell r="AP297">
            <v>1540.92</v>
          </cell>
          <cell r="AR297">
            <v>10.23</v>
          </cell>
          <cell r="AS297">
            <v>62.44</v>
          </cell>
          <cell r="AT297">
            <v>132.13999999999999</v>
          </cell>
          <cell r="AU297">
            <v>0</v>
          </cell>
          <cell r="AV297">
            <v>0</v>
          </cell>
          <cell r="AW297">
            <v>1745.73</v>
          </cell>
          <cell r="AZ297">
            <v>477.45</v>
          </cell>
          <cell r="BG297" t="str">
            <v>20150701LGRSE543</v>
          </cell>
          <cell r="BH297" t="str">
            <v>20150701LEV</v>
          </cell>
        </row>
        <row r="298">
          <cell r="B298" t="str">
            <v>Aug 2015</v>
          </cell>
          <cell r="C298" t="str">
            <v>FLSP</v>
          </cell>
          <cell r="D298" t="str">
            <v>LGINE682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AA298">
            <v>0</v>
          </cell>
          <cell r="AB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Z298">
            <v>0</v>
          </cell>
          <cell r="BG298" t="str">
            <v>20150701LGINE682</v>
          </cell>
          <cell r="BH298" t="str">
            <v>20150701FLSP</v>
          </cell>
        </row>
        <row r="299">
          <cell r="B299" t="str">
            <v>Aug 2015</v>
          </cell>
          <cell r="C299" t="str">
            <v>FLST</v>
          </cell>
          <cell r="D299" t="str">
            <v>LGINE683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AA299">
            <v>0</v>
          </cell>
          <cell r="AB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Z299">
            <v>0</v>
          </cell>
          <cell r="BG299" t="str">
            <v>20150701LGINE683</v>
          </cell>
          <cell r="BH299" t="str">
            <v>20150701FLST</v>
          </cell>
        </row>
        <row r="300">
          <cell r="B300" t="str">
            <v>Aug 2015</v>
          </cell>
          <cell r="C300" t="str">
            <v>GSS</v>
          </cell>
          <cell r="D300" t="str">
            <v>LGCME451</v>
          </cell>
          <cell r="E300">
            <v>54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7182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AA300">
            <v>0</v>
          </cell>
          <cell r="AB300">
            <v>642.65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-6.0000000000059117E-2</v>
          </cell>
          <cell r="AN300">
            <v>0</v>
          </cell>
          <cell r="AO300">
            <v>642.58999999999992</v>
          </cell>
          <cell r="AP300">
            <v>642.59</v>
          </cell>
          <cell r="AR300">
            <v>-4.54</v>
          </cell>
          <cell r="AS300">
            <v>4.6399999999999997</v>
          </cell>
          <cell r="AT300">
            <v>58.15</v>
          </cell>
          <cell r="AU300">
            <v>0</v>
          </cell>
          <cell r="AV300">
            <v>0</v>
          </cell>
          <cell r="AW300">
            <v>700.84</v>
          </cell>
          <cell r="AZ300">
            <v>195.71</v>
          </cell>
          <cell r="BG300" t="str">
            <v>20150701LGCME451</v>
          </cell>
          <cell r="BH300" t="str">
            <v>20150701GSS</v>
          </cell>
        </row>
        <row r="301">
          <cell r="B301" t="str">
            <v>Aug 2015</v>
          </cell>
          <cell r="C301" t="str">
            <v>GSS</v>
          </cell>
          <cell r="D301" t="str">
            <v>LGCME550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AA301">
            <v>0</v>
          </cell>
          <cell r="AB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Z301">
            <v>0</v>
          </cell>
          <cell r="BG301" t="str">
            <v>20150701LGCME550</v>
          </cell>
          <cell r="BH301" t="str">
            <v>20150701GSS</v>
          </cell>
        </row>
        <row r="302">
          <cell r="B302" t="str">
            <v>Aug 2015</v>
          </cell>
          <cell r="C302" t="str">
            <v>GSS</v>
          </cell>
          <cell r="D302" t="str">
            <v>LGCME551</v>
          </cell>
          <cell r="E302">
            <v>28103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36758679</v>
          </cell>
          <cell r="K302">
            <v>0</v>
          </cell>
          <cell r="L302">
            <v>5763.8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AA302">
            <v>702575</v>
          </cell>
          <cell r="AB302">
            <v>3289166.6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-1446.3499999999767</v>
          </cell>
          <cell r="AM302">
            <v>28.600000000093132</v>
          </cell>
          <cell r="AN302">
            <v>0</v>
          </cell>
          <cell r="AO302">
            <v>3990323.85</v>
          </cell>
          <cell r="AP302">
            <v>3990323.8499999996</v>
          </cell>
          <cell r="AR302">
            <v>-23277.29</v>
          </cell>
          <cell r="AS302">
            <v>23950.81</v>
          </cell>
          <cell r="AT302">
            <v>388110.60000000003</v>
          </cell>
          <cell r="AU302">
            <v>0</v>
          </cell>
          <cell r="AV302">
            <v>0</v>
          </cell>
          <cell r="AW302">
            <v>4379107.97</v>
          </cell>
          <cell r="AZ302">
            <v>1001674</v>
          </cell>
          <cell r="BG302" t="str">
            <v>20150701LGCME551</v>
          </cell>
          <cell r="BH302" t="str">
            <v>20150701GSS</v>
          </cell>
        </row>
        <row r="303">
          <cell r="B303" t="str">
            <v>Aug 2015</v>
          </cell>
          <cell r="C303" t="str">
            <v>GSS</v>
          </cell>
          <cell r="D303" t="str">
            <v>LGCME551UM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13802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AA303">
            <v>25</v>
          </cell>
          <cell r="AB303">
            <v>1235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2532.2399999999998</v>
          </cell>
          <cell r="AM303">
            <v>0.81999999999993634</v>
          </cell>
          <cell r="AN303">
            <v>0</v>
          </cell>
          <cell r="AO303">
            <v>3793.0599999999995</v>
          </cell>
          <cell r="AP303">
            <v>3793.0600000000004</v>
          </cell>
          <cell r="AR303">
            <v>8.01</v>
          </cell>
          <cell r="AS303">
            <v>9.11</v>
          </cell>
          <cell r="AT303">
            <v>441.96</v>
          </cell>
          <cell r="AU303">
            <v>0</v>
          </cell>
          <cell r="AV303">
            <v>0</v>
          </cell>
          <cell r="AW303">
            <v>4252.1400000000003</v>
          </cell>
          <cell r="AZ303">
            <v>376.1</v>
          </cell>
          <cell r="BG303" t="str">
            <v>20150701LGCME551UM</v>
          </cell>
          <cell r="BH303" t="str">
            <v>20150701GSS</v>
          </cell>
        </row>
        <row r="304">
          <cell r="B304" t="str">
            <v>Aug 2015</v>
          </cell>
          <cell r="C304" t="str">
            <v>GSS</v>
          </cell>
          <cell r="D304" t="str">
            <v>LGCME552</v>
          </cell>
          <cell r="E304">
            <v>113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112450</v>
          </cell>
          <cell r="K304">
            <v>0</v>
          </cell>
          <cell r="L304">
            <v>1.2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AA304">
            <v>0</v>
          </cell>
          <cell r="AB304">
            <v>10062.030000000001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-36.460000000000946</v>
          </cell>
          <cell r="AN304">
            <v>0</v>
          </cell>
          <cell r="AO304">
            <v>10025.57</v>
          </cell>
          <cell r="AP304">
            <v>10025.57</v>
          </cell>
          <cell r="AR304">
            <v>-130.22999999999999</v>
          </cell>
          <cell r="AS304">
            <v>33.409999999999997</v>
          </cell>
          <cell r="AT304">
            <v>933.08</v>
          </cell>
          <cell r="AU304">
            <v>0</v>
          </cell>
          <cell r="AV304">
            <v>0</v>
          </cell>
          <cell r="AW304">
            <v>10861.83</v>
          </cell>
          <cell r="AZ304">
            <v>3064.26</v>
          </cell>
          <cell r="BG304" t="str">
            <v>20150701LGCME552</v>
          </cell>
          <cell r="BH304" t="str">
            <v>20150701GSS</v>
          </cell>
        </row>
        <row r="305">
          <cell r="B305" t="str">
            <v>Aug 2015</v>
          </cell>
          <cell r="C305" t="str">
            <v>GSS</v>
          </cell>
          <cell r="D305" t="str">
            <v>LGCME557</v>
          </cell>
          <cell r="E305">
            <v>12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4505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AA305">
            <v>300</v>
          </cell>
          <cell r="AB305">
            <v>403.11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9.9999999999340616E-3</v>
          </cell>
          <cell r="AN305">
            <v>0</v>
          </cell>
          <cell r="AO305">
            <v>703.11999999999989</v>
          </cell>
          <cell r="AP305">
            <v>703.12</v>
          </cell>
          <cell r="AR305">
            <v>-2.89</v>
          </cell>
          <cell r="AS305">
            <v>2.97</v>
          </cell>
          <cell r="AT305">
            <v>75.12</v>
          </cell>
          <cell r="AU305">
            <v>0</v>
          </cell>
          <cell r="AV305">
            <v>0</v>
          </cell>
          <cell r="AW305">
            <v>778.32</v>
          </cell>
          <cell r="AZ305">
            <v>122.76</v>
          </cell>
          <cell r="BG305" t="str">
            <v>20150701LGCME557</v>
          </cell>
          <cell r="BH305" t="str">
            <v>20150701GSS</v>
          </cell>
        </row>
        <row r="306">
          <cell r="B306" t="str">
            <v>Aug 2015</v>
          </cell>
          <cell r="C306" t="str">
            <v>PSS</v>
          </cell>
          <cell r="D306" t="str">
            <v>LGCME561</v>
          </cell>
          <cell r="E306">
            <v>2607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159894359</v>
          </cell>
          <cell r="K306">
            <v>0</v>
          </cell>
          <cell r="L306">
            <v>398396.9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AA306">
            <v>234630</v>
          </cell>
          <cell r="AB306">
            <v>6509299.3499999996</v>
          </cell>
          <cell r="AH306">
            <v>0</v>
          </cell>
          <cell r="AI306">
            <v>23234.799999999999</v>
          </cell>
          <cell r="AJ306">
            <v>0</v>
          </cell>
          <cell r="AK306">
            <v>6552959.9900000002</v>
          </cell>
          <cell r="AL306">
            <v>1010.6300000000047</v>
          </cell>
          <cell r="AM306">
            <v>-137.47999999951571</v>
          </cell>
          <cell r="AN306">
            <v>117142.53999999911</v>
          </cell>
          <cell r="AO306">
            <v>13414905.030000001</v>
          </cell>
          <cell r="AP306">
            <v>13414905.029999999</v>
          </cell>
          <cell r="AR306">
            <v>-95860.61</v>
          </cell>
          <cell r="AS306">
            <v>110086.88</v>
          </cell>
          <cell r="AT306">
            <v>1180829.06</v>
          </cell>
          <cell r="AU306">
            <v>0</v>
          </cell>
          <cell r="AV306">
            <v>0</v>
          </cell>
          <cell r="AW306">
            <v>14609960.359999999</v>
          </cell>
          <cell r="AZ306">
            <v>4357121.28</v>
          </cell>
          <cell r="BG306" t="str">
            <v>20150701LGCME561</v>
          </cell>
          <cell r="BH306" t="str">
            <v>20150701PSS</v>
          </cell>
        </row>
        <row r="307">
          <cell r="B307" t="str">
            <v>Aug 2015</v>
          </cell>
          <cell r="C307" t="str">
            <v>PSP</v>
          </cell>
          <cell r="D307" t="str">
            <v>LGCME563</v>
          </cell>
          <cell r="E307">
            <v>51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13784260</v>
          </cell>
          <cell r="K307">
            <v>0</v>
          </cell>
          <cell r="L307">
            <v>30894.5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AA307">
            <v>10200</v>
          </cell>
          <cell r="AB307">
            <v>541032.21</v>
          </cell>
          <cell r="AH307">
            <v>0</v>
          </cell>
          <cell r="AI307">
            <v>4995.08</v>
          </cell>
          <cell r="AJ307">
            <v>0</v>
          </cell>
          <cell r="AK307">
            <v>434737.58</v>
          </cell>
          <cell r="AL307">
            <v>-2.0799999999999272</v>
          </cell>
          <cell r="AM307">
            <v>0.33000000007450581</v>
          </cell>
          <cell r="AN307">
            <v>82630.25</v>
          </cell>
          <cell r="AO307">
            <v>1068598.29</v>
          </cell>
          <cell r="AP307">
            <v>1068598.29</v>
          </cell>
          <cell r="AR307">
            <v>-7642.67</v>
          </cell>
          <cell r="AS307">
            <v>9511.15</v>
          </cell>
          <cell r="AT307">
            <v>90489.97</v>
          </cell>
          <cell r="AU307">
            <v>0</v>
          </cell>
          <cell r="AV307">
            <v>0</v>
          </cell>
          <cell r="AW307">
            <v>1160956.74</v>
          </cell>
          <cell r="AZ307">
            <v>375621.09</v>
          </cell>
          <cell r="BG307" t="str">
            <v>20150701LGCME563</v>
          </cell>
          <cell r="BH307" t="str">
            <v>20150701PSP</v>
          </cell>
        </row>
        <row r="308">
          <cell r="B308" t="str">
            <v>Aug 2015</v>
          </cell>
          <cell r="C308" t="str">
            <v>PSS</v>
          </cell>
          <cell r="D308" t="str">
            <v>LGCME567</v>
          </cell>
          <cell r="E308">
            <v>2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118080</v>
          </cell>
          <cell r="K308">
            <v>0</v>
          </cell>
          <cell r="L308">
            <v>558.79999999999995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AA308">
            <v>180</v>
          </cell>
          <cell r="AB308">
            <v>4807.04</v>
          </cell>
          <cell r="AH308">
            <v>0</v>
          </cell>
          <cell r="AI308">
            <v>329.93</v>
          </cell>
          <cell r="AJ308">
            <v>0</v>
          </cell>
          <cell r="AK308">
            <v>9488.66</v>
          </cell>
          <cell r="AL308">
            <v>90</v>
          </cell>
          <cell r="AM308">
            <v>-1.7200000000002547</v>
          </cell>
          <cell r="AN308">
            <v>5.3000000000010914</v>
          </cell>
          <cell r="AO308">
            <v>14569.28</v>
          </cell>
          <cell r="AP308">
            <v>14569.279999999999</v>
          </cell>
          <cell r="AR308">
            <v>43.9</v>
          </cell>
          <cell r="AS308">
            <v>81.47</v>
          </cell>
          <cell r="AT308">
            <v>1474.49</v>
          </cell>
          <cell r="AU308">
            <v>0</v>
          </cell>
          <cell r="AV308">
            <v>0</v>
          </cell>
          <cell r="AW308">
            <v>16169.14</v>
          </cell>
          <cell r="AZ308">
            <v>3217.68</v>
          </cell>
          <cell r="BG308" t="str">
            <v>20150701LGCME567</v>
          </cell>
          <cell r="BH308" t="str">
            <v>20150701PSS</v>
          </cell>
        </row>
        <row r="309">
          <cell r="B309" t="str">
            <v>Aug 2015</v>
          </cell>
          <cell r="C309" t="str">
            <v>TODS</v>
          </cell>
          <cell r="D309" t="str">
            <v>LGCME591</v>
          </cell>
          <cell r="E309">
            <v>262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72854740</v>
          </cell>
          <cell r="K309">
            <v>0</v>
          </cell>
          <cell r="L309">
            <v>0</v>
          </cell>
          <cell r="M309">
            <v>152398</v>
          </cell>
          <cell r="N309">
            <v>151080.1</v>
          </cell>
          <cell r="O309">
            <v>149457.70000000001</v>
          </cell>
          <cell r="P309">
            <v>0</v>
          </cell>
          <cell r="Q309">
            <v>0</v>
          </cell>
          <cell r="R309">
            <v>0</v>
          </cell>
          <cell r="AA309">
            <v>52400</v>
          </cell>
          <cell r="AB309">
            <v>2949888.42</v>
          </cell>
          <cell r="AH309">
            <v>1755</v>
          </cell>
          <cell r="AI309">
            <v>35276.39</v>
          </cell>
          <cell r="AJ309">
            <v>0</v>
          </cell>
          <cell r="AK309">
            <v>2203389.9</v>
          </cell>
          <cell r="AL309">
            <v>-125.83000000000175</v>
          </cell>
          <cell r="AM309">
            <v>-181.68999999994412</v>
          </cell>
          <cell r="AN309">
            <v>67376.669999999925</v>
          </cell>
          <cell r="AO309">
            <v>5272747.4699999988</v>
          </cell>
          <cell r="AP309">
            <v>5272747.47</v>
          </cell>
          <cell r="AR309">
            <v>-44669.88</v>
          </cell>
          <cell r="AS309">
            <v>5826.46</v>
          </cell>
          <cell r="AT309">
            <v>423913.09</v>
          </cell>
          <cell r="AU309">
            <v>0</v>
          </cell>
          <cell r="AV309">
            <v>0</v>
          </cell>
          <cell r="AW309">
            <v>5657817.1399999997</v>
          </cell>
          <cell r="AZ309">
            <v>1985291.67</v>
          </cell>
          <cell r="BG309" t="str">
            <v>20150701LGCME591</v>
          </cell>
          <cell r="BH309" t="str">
            <v>20150701TODS</v>
          </cell>
        </row>
        <row r="310">
          <cell r="B310" t="str">
            <v>Aug 2015</v>
          </cell>
          <cell r="C310" t="str">
            <v>TODP</v>
          </cell>
          <cell r="D310" t="str">
            <v>LGCME593</v>
          </cell>
          <cell r="E310">
            <v>35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30975600</v>
          </cell>
          <cell r="K310">
            <v>0</v>
          </cell>
          <cell r="L310">
            <v>0</v>
          </cell>
          <cell r="M310">
            <v>70529.100000000006</v>
          </cell>
          <cell r="N310">
            <v>69280.899999999994</v>
          </cell>
          <cell r="O310">
            <v>68863.899999999994</v>
          </cell>
          <cell r="P310">
            <v>0</v>
          </cell>
          <cell r="Q310">
            <v>0</v>
          </cell>
          <cell r="R310">
            <v>0</v>
          </cell>
          <cell r="AA310">
            <v>10500</v>
          </cell>
          <cell r="AB310">
            <v>1184506.94</v>
          </cell>
          <cell r="AH310">
            <v>0</v>
          </cell>
          <cell r="AI310">
            <v>0</v>
          </cell>
          <cell r="AJ310">
            <v>0</v>
          </cell>
          <cell r="AK310">
            <v>791172.87</v>
          </cell>
          <cell r="AL310">
            <v>0</v>
          </cell>
          <cell r="AM310">
            <v>-15.619999999878928</v>
          </cell>
          <cell r="AN310">
            <v>17924.119999999995</v>
          </cell>
          <cell r="AO310">
            <v>2004088.31</v>
          </cell>
          <cell r="AP310">
            <v>2004088.31</v>
          </cell>
          <cell r="AR310">
            <v>-15507.05</v>
          </cell>
          <cell r="AS310">
            <v>2478.0500000000002</v>
          </cell>
          <cell r="AT310">
            <v>149750.14000000001</v>
          </cell>
          <cell r="AU310">
            <v>0</v>
          </cell>
          <cell r="AV310">
            <v>0</v>
          </cell>
          <cell r="AW310">
            <v>2140809.4500000002</v>
          </cell>
          <cell r="AZ310">
            <v>844085.1</v>
          </cell>
          <cell r="BG310" t="str">
            <v>20150701LGCME593</v>
          </cell>
          <cell r="BH310" t="str">
            <v>20150701TODP</v>
          </cell>
        </row>
        <row r="311">
          <cell r="B311" t="str">
            <v>Aug 2015</v>
          </cell>
          <cell r="C311" t="str">
            <v>GS3</v>
          </cell>
          <cell r="D311" t="str">
            <v>LGCME650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AA311">
            <v>0</v>
          </cell>
          <cell r="AB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Z311">
            <v>0</v>
          </cell>
          <cell r="BG311" t="str">
            <v>20150701LGCME650</v>
          </cell>
          <cell r="BH311" t="str">
            <v>20150701GS3</v>
          </cell>
        </row>
        <row r="312">
          <cell r="B312" t="str">
            <v>Aug 2015</v>
          </cell>
          <cell r="C312" t="str">
            <v>GS3</v>
          </cell>
          <cell r="D312" t="str">
            <v>LGCME651</v>
          </cell>
          <cell r="E312">
            <v>15802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93092405</v>
          </cell>
          <cell r="K312">
            <v>0</v>
          </cell>
          <cell r="L312">
            <v>345606.8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AA312">
            <v>632080</v>
          </cell>
          <cell r="AB312">
            <v>8329908.4000000004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820.52000000001863</v>
          </cell>
          <cell r="AM312">
            <v>954.51999999862164</v>
          </cell>
          <cell r="AN312">
            <v>0</v>
          </cell>
          <cell r="AO312">
            <v>8963763.4399999976</v>
          </cell>
          <cell r="AP312">
            <v>8963763.4399999995</v>
          </cell>
          <cell r="AR312">
            <v>-57624.13</v>
          </cell>
          <cell r="AS312">
            <v>47515.75</v>
          </cell>
          <cell r="AT312">
            <v>834584.76</v>
          </cell>
          <cell r="AU312">
            <v>0</v>
          </cell>
          <cell r="AV312">
            <v>0</v>
          </cell>
          <cell r="AW312">
            <v>9788239.8200000003</v>
          </cell>
          <cell r="AZ312">
            <v>2536768.04</v>
          </cell>
          <cell r="BG312" t="str">
            <v>20150701LGCME651</v>
          </cell>
          <cell r="BH312" t="str">
            <v>20150701GS3</v>
          </cell>
        </row>
        <row r="313">
          <cell r="B313" t="str">
            <v>Aug 2015</v>
          </cell>
          <cell r="C313" t="str">
            <v>GS3</v>
          </cell>
          <cell r="D313" t="str">
            <v>LGCME652</v>
          </cell>
          <cell r="E313">
            <v>648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1825797</v>
          </cell>
          <cell r="K313">
            <v>0</v>
          </cell>
          <cell r="L313">
            <v>7569.9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AA313">
            <v>0</v>
          </cell>
          <cell r="AB313">
            <v>163372.32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9.6899999999732245</v>
          </cell>
          <cell r="AN313">
            <v>0</v>
          </cell>
          <cell r="AO313">
            <v>163382.00999999998</v>
          </cell>
          <cell r="AP313">
            <v>163382.01</v>
          </cell>
          <cell r="AR313">
            <v>-1140.81</v>
          </cell>
          <cell r="AS313">
            <v>1205.07</v>
          </cell>
          <cell r="AT313">
            <v>14790.92</v>
          </cell>
          <cell r="AU313">
            <v>0</v>
          </cell>
          <cell r="AV313">
            <v>0</v>
          </cell>
          <cell r="AW313">
            <v>178237.19</v>
          </cell>
          <cell r="AZ313">
            <v>49752.97</v>
          </cell>
          <cell r="BG313" t="str">
            <v>20150701LGCME652</v>
          </cell>
          <cell r="BH313" t="str">
            <v>20150701GS3</v>
          </cell>
        </row>
        <row r="314">
          <cell r="B314" t="str">
            <v>Aug 2015</v>
          </cell>
          <cell r="C314" t="str">
            <v>GS3</v>
          </cell>
          <cell r="D314" t="str">
            <v>LGCME657</v>
          </cell>
          <cell r="E314">
            <v>9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194045</v>
          </cell>
          <cell r="K314">
            <v>0</v>
          </cell>
          <cell r="L314">
            <v>619.79999999999995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AA314">
            <v>360</v>
          </cell>
          <cell r="AB314">
            <v>17363.150000000001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-9.9999999983992893E-3</v>
          </cell>
          <cell r="AN314">
            <v>0</v>
          </cell>
          <cell r="AO314">
            <v>17723.140000000003</v>
          </cell>
          <cell r="AP314">
            <v>17723.14</v>
          </cell>
          <cell r="AR314">
            <v>-124.19</v>
          </cell>
          <cell r="AS314">
            <v>128.08000000000001</v>
          </cell>
          <cell r="AT314">
            <v>1618.17</v>
          </cell>
          <cell r="AU314">
            <v>0</v>
          </cell>
          <cell r="AV314">
            <v>0</v>
          </cell>
          <cell r="AW314">
            <v>19345.2</v>
          </cell>
          <cell r="AZ314">
            <v>5287.73</v>
          </cell>
          <cell r="BG314" t="str">
            <v>20150701LGCME657</v>
          </cell>
          <cell r="BH314" t="str">
            <v>20150701GS3</v>
          </cell>
        </row>
        <row r="315">
          <cell r="B315" t="str">
            <v>Aug 2015</v>
          </cell>
          <cell r="C315" t="str">
            <v>LWC</v>
          </cell>
          <cell r="D315" t="str">
            <v>LGCME671</v>
          </cell>
          <cell r="E315">
            <v>2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5472000</v>
          </cell>
          <cell r="K315">
            <v>0</v>
          </cell>
          <cell r="L315">
            <v>8092.8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AA315">
            <v>0</v>
          </cell>
          <cell r="AB315">
            <v>211875.84</v>
          </cell>
          <cell r="AH315">
            <v>0</v>
          </cell>
          <cell r="AI315">
            <v>0</v>
          </cell>
          <cell r="AJ315">
            <v>0</v>
          </cell>
          <cell r="AK315">
            <v>76881.600000000006</v>
          </cell>
          <cell r="AL315">
            <v>0</v>
          </cell>
          <cell r="AM315">
            <v>0</v>
          </cell>
          <cell r="AN315">
            <v>9445.6199999999953</v>
          </cell>
          <cell r="AO315">
            <v>298203.06</v>
          </cell>
          <cell r="AP315">
            <v>298203.06</v>
          </cell>
          <cell r="AR315">
            <v>-3502.08</v>
          </cell>
          <cell r="AS315">
            <v>0</v>
          </cell>
          <cell r="AT315">
            <v>19228.66</v>
          </cell>
          <cell r="AU315">
            <v>0</v>
          </cell>
          <cell r="AV315">
            <v>0</v>
          </cell>
          <cell r="AW315">
            <v>313929.64</v>
          </cell>
          <cell r="AZ315">
            <v>149112</v>
          </cell>
          <cell r="BG315" t="str">
            <v>20150701LGCME671</v>
          </cell>
          <cell r="BH315" t="str">
            <v>20150701LWC</v>
          </cell>
        </row>
        <row r="316">
          <cell r="B316" t="str">
            <v>Aug 2015</v>
          </cell>
          <cell r="C316" t="str">
            <v>CSR</v>
          </cell>
          <cell r="D316" t="str">
            <v>LGCSR761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AA316">
            <v>0</v>
          </cell>
          <cell r="AB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Z316">
            <v>0</v>
          </cell>
          <cell r="BG316" t="str">
            <v>20150701LGCSR761</v>
          </cell>
          <cell r="BH316" t="str">
            <v>20150701CSR</v>
          </cell>
        </row>
        <row r="317">
          <cell r="B317" t="str">
            <v>Aug 2015</v>
          </cell>
          <cell r="C317" t="str">
            <v>CSR</v>
          </cell>
          <cell r="D317" t="str">
            <v>LGCSR780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AA317">
            <v>0</v>
          </cell>
          <cell r="AB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Z317">
            <v>0</v>
          </cell>
          <cell r="BG317" t="str">
            <v>20150701LGCSR780</v>
          </cell>
          <cell r="BH317" t="str">
            <v>20150701CSR</v>
          </cell>
        </row>
        <row r="318">
          <cell r="B318" t="str">
            <v>Aug 2015</v>
          </cell>
          <cell r="C318" t="str">
            <v>FK</v>
          </cell>
          <cell r="D318" t="str">
            <v>LGINE599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12468000</v>
          </cell>
          <cell r="K318">
            <v>0</v>
          </cell>
          <cell r="L318">
            <v>21960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AA318">
            <v>0</v>
          </cell>
          <cell r="AB318">
            <v>487498.8</v>
          </cell>
          <cell r="AH318">
            <v>0</v>
          </cell>
          <cell r="AI318">
            <v>-14567.39</v>
          </cell>
          <cell r="AJ318">
            <v>0</v>
          </cell>
          <cell r="AK318">
            <v>288919.81</v>
          </cell>
          <cell r="AL318">
            <v>0</v>
          </cell>
          <cell r="AM318">
            <v>0</v>
          </cell>
          <cell r="AN318">
            <v>0</v>
          </cell>
          <cell r="AO318">
            <v>776418.61</v>
          </cell>
          <cell r="AP318">
            <v>776418.61</v>
          </cell>
          <cell r="AR318">
            <v>7231.44</v>
          </cell>
          <cell r="AS318">
            <v>0</v>
          </cell>
          <cell r="AT318">
            <v>56329.86</v>
          </cell>
          <cell r="AU318">
            <v>0</v>
          </cell>
          <cell r="AV318">
            <v>0</v>
          </cell>
          <cell r="AW318">
            <v>839979.91</v>
          </cell>
          <cell r="AZ318">
            <v>339753</v>
          </cell>
          <cell r="BG318" t="str">
            <v>20150701LGINE599</v>
          </cell>
          <cell r="BH318" t="str">
            <v>20150701FK</v>
          </cell>
        </row>
        <row r="319">
          <cell r="B319" t="str">
            <v>Aug 2015</v>
          </cell>
          <cell r="C319" t="str">
            <v>RTS</v>
          </cell>
          <cell r="D319" t="str">
            <v>LGINE643</v>
          </cell>
          <cell r="E319">
            <v>11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45437000</v>
          </cell>
          <cell r="K319">
            <v>0</v>
          </cell>
          <cell r="L319">
            <v>0</v>
          </cell>
          <cell r="M319">
            <v>99736.6</v>
          </cell>
          <cell r="N319">
            <v>99293.6</v>
          </cell>
          <cell r="O319">
            <v>97115.5</v>
          </cell>
          <cell r="P319">
            <v>0</v>
          </cell>
          <cell r="Q319">
            <v>0</v>
          </cell>
          <cell r="R319">
            <v>0</v>
          </cell>
          <cell r="AA319">
            <v>11000</v>
          </cell>
          <cell r="AB319">
            <v>1686167.07</v>
          </cell>
          <cell r="AH319">
            <v>0</v>
          </cell>
          <cell r="AI319">
            <v>0</v>
          </cell>
          <cell r="AJ319">
            <v>0</v>
          </cell>
          <cell r="AK319">
            <v>960725.75</v>
          </cell>
          <cell r="AL319">
            <v>0</v>
          </cell>
          <cell r="AM319">
            <v>0</v>
          </cell>
          <cell r="AN319">
            <v>128057.44000000018</v>
          </cell>
          <cell r="AO319">
            <v>2785950.2600000007</v>
          </cell>
          <cell r="AP319">
            <v>2785950.26</v>
          </cell>
          <cell r="AR319">
            <v>7936.34</v>
          </cell>
          <cell r="AS319">
            <v>0</v>
          </cell>
          <cell r="AT319">
            <v>199540.7</v>
          </cell>
          <cell r="AU319">
            <v>0</v>
          </cell>
          <cell r="AV319">
            <v>0</v>
          </cell>
          <cell r="AW319">
            <v>2993427.3</v>
          </cell>
          <cell r="AZ319">
            <v>1238158.25</v>
          </cell>
          <cell r="BG319" t="str">
            <v>20150701LGINE643</v>
          </cell>
          <cell r="BH319" t="str">
            <v>20150701RTS</v>
          </cell>
        </row>
        <row r="320">
          <cell r="B320" t="str">
            <v>Aug 2015</v>
          </cell>
          <cell r="C320" t="str">
            <v>PSS</v>
          </cell>
          <cell r="D320" t="str">
            <v>LGINE661</v>
          </cell>
          <cell r="E320">
            <v>231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23085724</v>
          </cell>
          <cell r="K320">
            <v>0</v>
          </cell>
          <cell r="L320">
            <v>60711.9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AA320">
            <v>20790</v>
          </cell>
          <cell r="AB320">
            <v>939819.82</v>
          </cell>
          <cell r="AH320">
            <v>0</v>
          </cell>
          <cell r="AI320">
            <v>64756.94</v>
          </cell>
          <cell r="AJ320">
            <v>0</v>
          </cell>
          <cell r="AK320">
            <v>1059824.98</v>
          </cell>
          <cell r="AL320">
            <v>40.650000000001455</v>
          </cell>
          <cell r="AM320">
            <v>-2.7699999999022111</v>
          </cell>
          <cell r="AN320">
            <v>7695.9199999999255</v>
          </cell>
          <cell r="AO320">
            <v>2028168.5999999996</v>
          </cell>
          <cell r="AP320">
            <v>2028168.6</v>
          </cell>
          <cell r="AR320">
            <v>-14614.61</v>
          </cell>
          <cell r="AS320">
            <v>0</v>
          </cell>
          <cell r="AT320">
            <v>180205.88</v>
          </cell>
          <cell r="AU320">
            <v>0</v>
          </cell>
          <cell r="AV320">
            <v>0</v>
          </cell>
          <cell r="AW320">
            <v>2193759.87</v>
          </cell>
          <cell r="AZ320">
            <v>629085.98</v>
          </cell>
          <cell r="BG320" t="str">
            <v>20150701LGINE661</v>
          </cell>
          <cell r="BH320" t="str">
            <v>20150701PSS</v>
          </cell>
        </row>
        <row r="321">
          <cell r="B321" t="str">
            <v>Aug 2015</v>
          </cell>
          <cell r="C321" t="str">
            <v>PSP</v>
          </cell>
          <cell r="D321" t="str">
            <v>LGINE663</v>
          </cell>
          <cell r="E321">
            <v>22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1092600</v>
          </cell>
          <cell r="K321">
            <v>0</v>
          </cell>
          <cell r="L321">
            <v>4351.2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AA321">
            <v>4400</v>
          </cell>
          <cell r="AB321">
            <v>42884.55</v>
          </cell>
          <cell r="AH321">
            <v>0</v>
          </cell>
          <cell r="AI321">
            <v>14038.12</v>
          </cell>
          <cell r="AJ321">
            <v>0</v>
          </cell>
          <cell r="AK321">
            <v>74563.31</v>
          </cell>
          <cell r="AL321">
            <v>0</v>
          </cell>
          <cell r="AM321">
            <v>-0.52000000000407454</v>
          </cell>
          <cell r="AN321">
            <v>1355.4100000000035</v>
          </cell>
          <cell r="AO321">
            <v>123202.75</v>
          </cell>
          <cell r="AP321">
            <v>123202.75</v>
          </cell>
          <cell r="AR321">
            <v>-877.48</v>
          </cell>
          <cell r="AS321">
            <v>0</v>
          </cell>
          <cell r="AT321">
            <v>12054.52</v>
          </cell>
          <cell r="AU321">
            <v>0</v>
          </cell>
          <cell r="AV321">
            <v>0</v>
          </cell>
          <cell r="AW321">
            <v>134379.79</v>
          </cell>
          <cell r="AZ321">
            <v>29773.35</v>
          </cell>
          <cell r="BG321" t="str">
            <v>20150701LGINE663</v>
          </cell>
          <cell r="BH321" t="str">
            <v>20150701PSP</v>
          </cell>
        </row>
        <row r="322">
          <cell r="B322" t="str">
            <v>Aug 2015</v>
          </cell>
          <cell r="C322" t="str">
            <v>TODS</v>
          </cell>
          <cell r="D322" t="str">
            <v>LGINE691</v>
          </cell>
          <cell r="E322">
            <v>90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25053520</v>
          </cell>
          <cell r="K322">
            <v>0</v>
          </cell>
          <cell r="L322">
            <v>0</v>
          </cell>
          <cell r="M322">
            <v>56901.7</v>
          </cell>
          <cell r="N322">
            <v>55972.5</v>
          </cell>
          <cell r="O322">
            <v>54680.9</v>
          </cell>
          <cell r="P322">
            <v>0</v>
          </cell>
          <cell r="Q322">
            <v>0</v>
          </cell>
          <cell r="R322">
            <v>0</v>
          </cell>
          <cell r="AA322">
            <v>18000</v>
          </cell>
          <cell r="AB322">
            <v>1014417.02</v>
          </cell>
          <cell r="AH322">
            <v>0</v>
          </cell>
          <cell r="AI322">
            <v>51541.99</v>
          </cell>
          <cell r="AJ322">
            <v>0</v>
          </cell>
          <cell r="AK322">
            <v>851685.82000000007</v>
          </cell>
          <cell r="AL322">
            <v>0</v>
          </cell>
          <cell r="AM322">
            <v>4.0000000037252903E-2</v>
          </cell>
          <cell r="AN322">
            <v>15592.869999999879</v>
          </cell>
          <cell r="AO322">
            <v>1899695.7499999998</v>
          </cell>
          <cell r="AP322">
            <v>1899695.75</v>
          </cell>
          <cell r="AR322">
            <v>-16034.25</v>
          </cell>
          <cell r="AS322">
            <v>0</v>
          </cell>
          <cell r="AT322">
            <v>156747.99</v>
          </cell>
          <cell r="AU322">
            <v>0</v>
          </cell>
          <cell r="AV322">
            <v>0</v>
          </cell>
          <cell r="AW322">
            <v>2040409.49</v>
          </cell>
          <cell r="AZ322">
            <v>682708.42</v>
          </cell>
          <cell r="BG322" t="str">
            <v>20150701LGINE691</v>
          </cell>
          <cell r="BH322" t="str">
            <v>20150701TODS</v>
          </cell>
        </row>
        <row r="323">
          <cell r="B323" t="str">
            <v>Aug 2015</v>
          </cell>
          <cell r="C323" t="str">
            <v>TODP</v>
          </cell>
          <cell r="D323" t="str">
            <v>LGINE693</v>
          </cell>
          <cell r="E323">
            <v>61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87879800</v>
          </cell>
          <cell r="K323">
            <v>0</v>
          </cell>
          <cell r="L323">
            <v>0</v>
          </cell>
          <cell r="M323">
            <v>214902</v>
          </cell>
          <cell r="N323">
            <v>208285.2</v>
          </cell>
          <cell r="O323">
            <v>205946.8</v>
          </cell>
          <cell r="P323">
            <v>0</v>
          </cell>
          <cell r="Q323">
            <v>0</v>
          </cell>
          <cell r="R323">
            <v>0</v>
          </cell>
          <cell r="AA323">
            <v>18300</v>
          </cell>
          <cell r="AB323">
            <v>3360523.55</v>
          </cell>
          <cell r="AH323">
            <v>0</v>
          </cell>
          <cell r="AI323">
            <v>0</v>
          </cell>
          <cell r="AJ323">
            <v>0</v>
          </cell>
          <cell r="AK323">
            <v>2382699.46</v>
          </cell>
          <cell r="AL323">
            <v>0</v>
          </cell>
          <cell r="AM323">
            <v>-133.83000000007451</v>
          </cell>
          <cell r="AN323">
            <v>36071.820000000298</v>
          </cell>
          <cell r="AO323">
            <v>5797461</v>
          </cell>
          <cell r="AP323">
            <v>5797461</v>
          </cell>
          <cell r="AR323">
            <v>-55759.97</v>
          </cell>
          <cell r="AS323">
            <v>0</v>
          </cell>
          <cell r="AT323">
            <v>437966.99</v>
          </cell>
          <cell r="AU323">
            <v>0</v>
          </cell>
          <cell r="AV323">
            <v>0</v>
          </cell>
          <cell r="AW323">
            <v>6179668.0199999996</v>
          </cell>
          <cell r="AZ323">
            <v>2394724.5499999998</v>
          </cell>
          <cell r="BG323" t="str">
            <v>20150701LGINE693</v>
          </cell>
          <cell r="BH323" t="str">
            <v>20150701TODP</v>
          </cell>
        </row>
        <row r="324">
          <cell r="B324" t="str">
            <v>Aug 2015</v>
          </cell>
          <cell r="C324" t="str">
            <v>TODP</v>
          </cell>
          <cell r="D324" t="str">
            <v>LGINE694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AA324">
            <v>0</v>
          </cell>
          <cell r="AB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Z324">
            <v>0</v>
          </cell>
          <cell r="BG324" t="str">
            <v>20150701LGINE694</v>
          </cell>
          <cell r="BH324" t="str">
            <v>20150701TODP</v>
          </cell>
        </row>
        <row r="325">
          <cell r="B325" t="str">
            <v>Aug 2015</v>
          </cell>
          <cell r="C325" t="str">
            <v>LE</v>
          </cell>
          <cell r="D325" t="str">
            <v>LGMLE570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196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AA325">
            <v>0</v>
          </cell>
          <cell r="AB325">
            <v>12.67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12.67</v>
          </cell>
          <cell r="AP325">
            <v>12.67</v>
          </cell>
          <cell r="AR325">
            <v>-0.13</v>
          </cell>
          <cell r="AS325">
            <v>0</v>
          </cell>
          <cell r="AT325">
            <v>1.03</v>
          </cell>
          <cell r="AU325">
            <v>0</v>
          </cell>
          <cell r="AV325">
            <v>0</v>
          </cell>
          <cell r="AW325">
            <v>13.57</v>
          </cell>
          <cell r="AZ325">
            <v>5.34</v>
          </cell>
          <cell r="BG325" t="str">
            <v>20150701LGMLE570</v>
          </cell>
          <cell r="BH325" t="str">
            <v>20150701LE</v>
          </cell>
        </row>
        <row r="326">
          <cell r="B326" t="str">
            <v>Aug 2015</v>
          </cell>
          <cell r="C326" t="str">
            <v>LE</v>
          </cell>
          <cell r="D326" t="str">
            <v>LGMLE571</v>
          </cell>
          <cell r="E326">
            <v>154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158590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AA326">
            <v>0</v>
          </cell>
          <cell r="AB326">
            <v>10252.84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-5.9999999999490683E-2</v>
          </cell>
          <cell r="AN326">
            <v>0</v>
          </cell>
          <cell r="AO326">
            <v>10252.780000000001</v>
          </cell>
          <cell r="AP326">
            <v>10252.780000000001</v>
          </cell>
          <cell r="AR326">
            <v>-93.77</v>
          </cell>
          <cell r="AS326">
            <v>0</v>
          </cell>
          <cell r="AT326">
            <v>831.99</v>
          </cell>
          <cell r="AU326">
            <v>0</v>
          </cell>
          <cell r="AV326">
            <v>0</v>
          </cell>
          <cell r="AW326">
            <v>10991</v>
          </cell>
          <cell r="AZ326">
            <v>4321.58</v>
          </cell>
          <cell r="BG326" t="str">
            <v>20150701LGMLE571</v>
          </cell>
          <cell r="BH326" t="str">
            <v>20150701LE</v>
          </cell>
        </row>
        <row r="327">
          <cell r="B327" t="str">
            <v>Aug 2015</v>
          </cell>
          <cell r="C327" t="str">
            <v>LE</v>
          </cell>
          <cell r="D327" t="str">
            <v>LGMLE572</v>
          </cell>
          <cell r="E327">
            <v>13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78834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AA327">
            <v>0</v>
          </cell>
          <cell r="AB327">
            <v>5096.62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-1.9999999999527063E-2</v>
          </cell>
          <cell r="AN327">
            <v>0</v>
          </cell>
          <cell r="AO327">
            <v>5096.6000000000004</v>
          </cell>
          <cell r="AP327">
            <v>5096.6000000000004</v>
          </cell>
          <cell r="AR327">
            <v>-49.45</v>
          </cell>
          <cell r="AS327">
            <v>0</v>
          </cell>
          <cell r="AT327">
            <v>413.37</v>
          </cell>
          <cell r="AU327">
            <v>0</v>
          </cell>
          <cell r="AV327">
            <v>0</v>
          </cell>
          <cell r="AW327">
            <v>5460.52</v>
          </cell>
          <cell r="AZ327">
            <v>2148.23</v>
          </cell>
          <cell r="BG327" t="str">
            <v>20150701LGMLE572</v>
          </cell>
          <cell r="BH327" t="str">
            <v>20150701LE</v>
          </cell>
        </row>
        <row r="328">
          <cell r="B328" t="str">
            <v>Aug 2015</v>
          </cell>
          <cell r="C328" t="str">
            <v>TE</v>
          </cell>
          <cell r="D328" t="str">
            <v>LGMLE573</v>
          </cell>
          <cell r="E328">
            <v>902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184561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AA328">
            <v>3608</v>
          </cell>
          <cell r="AB328">
            <v>13661.21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-16.679999999999836</v>
          </cell>
          <cell r="AM328">
            <v>13.240000000001601</v>
          </cell>
          <cell r="AN328">
            <v>0</v>
          </cell>
          <cell r="AO328">
            <v>17265.77</v>
          </cell>
          <cell r="AP328">
            <v>17265.77</v>
          </cell>
          <cell r="AR328">
            <v>-101.33</v>
          </cell>
          <cell r="AS328">
            <v>0</v>
          </cell>
          <cell r="AT328">
            <v>1406.08</v>
          </cell>
          <cell r="AU328">
            <v>0</v>
          </cell>
          <cell r="AV328">
            <v>0</v>
          </cell>
          <cell r="AW328">
            <v>18570.52</v>
          </cell>
          <cell r="AZ328">
            <v>5029.29</v>
          </cell>
          <cell r="BG328" t="str">
            <v>20150701LGMLE573</v>
          </cell>
          <cell r="BH328" t="str">
            <v>20150701TE</v>
          </cell>
        </row>
        <row r="329">
          <cell r="B329" t="str">
            <v>Aug 2015</v>
          </cell>
          <cell r="C329" t="str">
            <v>TE</v>
          </cell>
          <cell r="D329" t="str">
            <v>LGMLE574</v>
          </cell>
          <cell r="E329">
            <v>8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68742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AA329">
            <v>32</v>
          </cell>
          <cell r="AB329">
            <v>5088.28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504</v>
          </cell>
          <cell r="AM329">
            <v>1.0000000000218279E-2</v>
          </cell>
          <cell r="AN329">
            <v>0</v>
          </cell>
          <cell r="AO329">
            <v>5624.29</v>
          </cell>
          <cell r="AP329">
            <v>5624.29</v>
          </cell>
          <cell r="AR329">
            <v>-43.99</v>
          </cell>
          <cell r="AS329">
            <v>0</v>
          </cell>
          <cell r="AT329">
            <v>457.03</v>
          </cell>
          <cell r="AU329">
            <v>0</v>
          </cell>
          <cell r="AV329">
            <v>0</v>
          </cell>
          <cell r="AW329">
            <v>6037.33</v>
          </cell>
          <cell r="AZ329">
            <v>1873.22</v>
          </cell>
          <cell r="BG329" t="str">
            <v>20150701LGMLE574</v>
          </cell>
          <cell r="BH329" t="str">
            <v>20150701TE</v>
          </cell>
        </row>
        <row r="330">
          <cell r="B330" t="str">
            <v>Aug 2015</v>
          </cell>
          <cell r="C330" t="str">
            <v>RS</v>
          </cell>
          <cell r="D330" t="str">
            <v>LGRSE411</v>
          </cell>
          <cell r="E330">
            <v>3315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595542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AA330">
            <v>0</v>
          </cell>
          <cell r="AB330">
            <v>48131.7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-2.9999999998835847E-2</v>
          </cell>
          <cell r="AN330">
            <v>0</v>
          </cell>
          <cell r="AO330">
            <v>48131.67</v>
          </cell>
          <cell r="AP330">
            <v>48131.67</v>
          </cell>
          <cell r="AR330">
            <v>-380.15</v>
          </cell>
          <cell r="AS330">
            <v>2120.85</v>
          </cell>
          <cell r="AT330">
            <v>4084.33</v>
          </cell>
          <cell r="AU330">
            <v>0</v>
          </cell>
          <cell r="AV330">
            <v>0</v>
          </cell>
          <cell r="AW330">
            <v>53956.7</v>
          </cell>
          <cell r="AZ330">
            <v>16228.52</v>
          </cell>
          <cell r="BG330" t="str">
            <v>20150701LGRSE411</v>
          </cell>
          <cell r="BH330" t="str">
            <v>20150701RS</v>
          </cell>
        </row>
        <row r="331">
          <cell r="B331" t="str">
            <v>Aug 2015</v>
          </cell>
          <cell r="C331" t="str">
            <v>RS</v>
          </cell>
          <cell r="D331" t="str">
            <v>LGRSE511</v>
          </cell>
          <cell r="E331">
            <v>356643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470266666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AA331">
            <v>3833912.25</v>
          </cell>
          <cell r="AB331">
            <v>38006951.950000003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-20370.680000000168</v>
          </cell>
          <cell r="AM331">
            <v>-16.609999999403954</v>
          </cell>
          <cell r="AN331">
            <v>0</v>
          </cell>
          <cell r="AO331">
            <v>41820476.910000004</v>
          </cell>
          <cell r="AP331">
            <v>41820476.909999996</v>
          </cell>
          <cell r="AR331">
            <v>-300511.09999999998</v>
          </cell>
          <cell r="AS331">
            <v>1674441.59</v>
          </cell>
          <cell r="AT331">
            <v>3537316.32</v>
          </cell>
          <cell r="AU331">
            <v>0</v>
          </cell>
          <cell r="AV331">
            <v>0</v>
          </cell>
          <cell r="AW331">
            <v>46731723.719999999</v>
          </cell>
          <cell r="AZ331">
            <v>12814766.65</v>
          </cell>
          <cell r="BG331" t="str">
            <v>20150701LGRSE511</v>
          </cell>
          <cell r="BH331" t="str">
            <v>20150701RS</v>
          </cell>
        </row>
        <row r="332">
          <cell r="B332" t="str">
            <v>Aug 2015</v>
          </cell>
          <cell r="C332" t="str">
            <v>RS</v>
          </cell>
          <cell r="D332" t="str">
            <v>LGRSE519</v>
          </cell>
          <cell r="E332">
            <v>164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186805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AA332">
            <v>1763</v>
          </cell>
          <cell r="AB332">
            <v>15097.58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12.660000000000082</v>
          </cell>
          <cell r="AM332">
            <v>-3.9999999999054126E-2</v>
          </cell>
          <cell r="AN332">
            <v>0</v>
          </cell>
          <cell r="AO332">
            <v>16873.200000000004</v>
          </cell>
          <cell r="AP332">
            <v>16873.2</v>
          </cell>
          <cell r="AR332">
            <v>-117.59</v>
          </cell>
          <cell r="AS332">
            <v>665.04</v>
          </cell>
          <cell r="AT332">
            <v>1426.74</v>
          </cell>
          <cell r="AU332">
            <v>0</v>
          </cell>
          <cell r="AV332">
            <v>0</v>
          </cell>
          <cell r="AW332">
            <v>18847.39</v>
          </cell>
          <cell r="AZ332">
            <v>5090.4399999999996</v>
          </cell>
          <cell r="BG332" t="str">
            <v>20150701LGRSE519</v>
          </cell>
          <cell r="BH332" t="str">
            <v>20150701RS</v>
          </cell>
        </row>
        <row r="333">
          <cell r="B333" t="str">
            <v>Aug 2015</v>
          </cell>
          <cell r="C333" t="str">
            <v>RTODE</v>
          </cell>
          <cell r="D333" t="str">
            <v>LGRSE521</v>
          </cell>
          <cell r="E333">
            <v>24</v>
          </cell>
          <cell r="F333">
            <v>0</v>
          </cell>
          <cell r="G333">
            <v>38683</v>
          </cell>
          <cell r="H333">
            <v>0</v>
          </cell>
          <cell r="I333">
            <v>5479</v>
          </cell>
          <cell r="J333">
            <v>44162</v>
          </cell>
          <cell r="K333">
            <v>0</v>
          </cell>
          <cell r="L333">
            <v>0</v>
          </cell>
          <cell r="M333">
            <v>273.2</v>
          </cell>
          <cell r="N333">
            <v>0</v>
          </cell>
          <cell r="O333">
            <v>179.2</v>
          </cell>
          <cell r="P333">
            <v>0</v>
          </cell>
          <cell r="Q333">
            <v>0</v>
          </cell>
          <cell r="R333">
            <v>0</v>
          </cell>
          <cell r="AA333">
            <v>258</v>
          </cell>
          <cell r="AB333">
            <v>2155.0300000000002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-3.6399999999999864</v>
          </cell>
          <cell r="AM333">
            <v>1244.08</v>
          </cell>
          <cell r="AN333">
            <v>0</v>
          </cell>
          <cell r="AO333">
            <v>3653.4700000000003</v>
          </cell>
          <cell r="AP333">
            <v>3653.4700000000003</v>
          </cell>
          <cell r="AR333">
            <v>-26.78</v>
          </cell>
          <cell r="AS333">
            <v>157.21</v>
          </cell>
          <cell r="AT333">
            <v>309.88</v>
          </cell>
          <cell r="AU333">
            <v>0</v>
          </cell>
          <cell r="AV333">
            <v>0</v>
          </cell>
          <cell r="AW333">
            <v>4093.78</v>
          </cell>
          <cell r="AZ333">
            <v>1203.4100000000001</v>
          </cell>
          <cell r="BG333" t="str">
            <v>20150701LGRSE521</v>
          </cell>
          <cell r="BH333" t="str">
            <v>20150701RTODE</v>
          </cell>
        </row>
        <row r="334">
          <cell r="B334" t="str">
            <v>Aug 2015</v>
          </cell>
          <cell r="C334" t="str">
            <v>RTODE</v>
          </cell>
          <cell r="D334" t="str">
            <v>LGRSE523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AA334">
            <v>0</v>
          </cell>
          <cell r="AB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Z334">
            <v>0</v>
          </cell>
          <cell r="BG334" t="str">
            <v>20150701LGRSE523</v>
          </cell>
          <cell r="BH334" t="str">
            <v>20150701RTODE</v>
          </cell>
        </row>
        <row r="335">
          <cell r="B335" t="str">
            <v>Aug 2015</v>
          </cell>
          <cell r="C335" t="str">
            <v>RTODD</v>
          </cell>
          <cell r="D335" t="str">
            <v>LGRSE527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AA335">
            <v>0</v>
          </cell>
          <cell r="AB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Z335">
            <v>0</v>
          </cell>
          <cell r="BG335" t="str">
            <v>20150701LGRSE527</v>
          </cell>
          <cell r="BH335" t="str">
            <v>20150701RTODD</v>
          </cell>
        </row>
        <row r="336">
          <cell r="B336" t="str">
            <v>Aug 2015</v>
          </cell>
          <cell r="C336" t="str">
            <v>RTODD</v>
          </cell>
          <cell r="D336" t="str">
            <v>LGRSE529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AA336">
            <v>0</v>
          </cell>
          <cell r="AB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Z336">
            <v>0</v>
          </cell>
          <cell r="BG336" t="str">
            <v>20150701LGRSE529</v>
          </cell>
          <cell r="BH336" t="str">
            <v>20150701RTODD</v>
          </cell>
        </row>
        <row r="337">
          <cell r="B337" t="str">
            <v>Aug 2015</v>
          </cell>
          <cell r="C337" t="str">
            <v>VFD</v>
          </cell>
          <cell r="D337" t="str">
            <v>LGRSE540</v>
          </cell>
          <cell r="E337">
            <v>6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34753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AA337">
            <v>64.5</v>
          </cell>
          <cell r="AB337">
            <v>2808.74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2873.24</v>
          </cell>
          <cell r="AP337">
            <v>2873.2400000000002</v>
          </cell>
          <cell r="AR337">
            <v>-22.24</v>
          </cell>
          <cell r="AS337">
            <v>123.72</v>
          </cell>
          <cell r="AT337">
            <v>243.62</v>
          </cell>
          <cell r="AU337">
            <v>0</v>
          </cell>
          <cell r="AV337">
            <v>0</v>
          </cell>
          <cell r="AW337">
            <v>3218.34</v>
          </cell>
          <cell r="AZ337">
            <v>947.02</v>
          </cell>
          <cell r="BG337" t="str">
            <v>20150701LGRSE540</v>
          </cell>
          <cell r="BH337" t="str">
            <v>20150701VFD</v>
          </cell>
        </row>
        <row r="338">
          <cell r="B338" t="str">
            <v>Aug 2015</v>
          </cell>
          <cell r="C338" t="str">
            <v>LEV</v>
          </cell>
          <cell r="D338" t="str">
            <v>LGRSE547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AA338">
            <v>0</v>
          </cell>
          <cell r="AB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Z338">
            <v>0</v>
          </cell>
          <cell r="BG338" t="str">
            <v>20150701LGRSE547</v>
          </cell>
          <cell r="BH338" t="str">
            <v>20150701LEV</v>
          </cell>
        </row>
        <row r="339">
          <cell r="B339" t="str">
            <v>Aug 2015</v>
          </cell>
          <cell r="C339" t="str">
            <v>LEV</v>
          </cell>
          <cell r="D339" t="str">
            <v>LGRSE543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AA339">
            <v>0</v>
          </cell>
          <cell r="AB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Z339">
            <v>0</v>
          </cell>
          <cell r="BG339" t="str">
            <v>20150701LGRSE543</v>
          </cell>
          <cell r="BH339" t="str">
            <v>20150701LEV</v>
          </cell>
        </row>
        <row r="340">
          <cell r="B340" t="str">
            <v>Sep 2015</v>
          </cell>
          <cell r="C340" t="str">
            <v>FLSP</v>
          </cell>
          <cell r="D340" t="str">
            <v>LGINE682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AA340">
            <v>0</v>
          </cell>
          <cell r="AB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Z340">
            <v>0</v>
          </cell>
          <cell r="BG340" t="str">
            <v>20150701LGINE682</v>
          </cell>
          <cell r="BH340" t="str">
            <v>20150701FLSP</v>
          </cell>
        </row>
        <row r="341">
          <cell r="B341" t="str">
            <v>Sep 2015</v>
          </cell>
          <cell r="C341" t="str">
            <v>FLST</v>
          </cell>
          <cell r="D341" t="str">
            <v>LGINE683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AA341">
            <v>0</v>
          </cell>
          <cell r="AB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Z341">
            <v>0</v>
          </cell>
          <cell r="BG341" t="str">
            <v>20150701LGINE683</v>
          </cell>
          <cell r="BH341" t="str">
            <v>20150701FLST</v>
          </cell>
        </row>
        <row r="342">
          <cell r="B342" t="str">
            <v>Sep 2015</v>
          </cell>
          <cell r="C342" t="str">
            <v>GSS</v>
          </cell>
          <cell r="D342" t="str">
            <v>LGCME451</v>
          </cell>
          <cell r="E342">
            <v>51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6916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AA342">
            <v>0</v>
          </cell>
          <cell r="AB342">
            <v>618.84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3.999999999996362E-2</v>
          </cell>
          <cell r="AN342">
            <v>0</v>
          </cell>
          <cell r="AO342">
            <v>618.88</v>
          </cell>
          <cell r="AP342">
            <v>618.88</v>
          </cell>
          <cell r="AR342">
            <v>-1.43</v>
          </cell>
          <cell r="AS342">
            <v>4.55</v>
          </cell>
          <cell r="AT342">
            <v>62.05</v>
          </cell>
          <cell r="AU342">
            <v>0</v>
          </cell>
          <cell r="AV342">
            <v>0</v>
          </cell>
          <cell r="AW342">
            <v>684.05</v>
          </cell>
          <cell r="AZ342">
            <v>188.46</v>
          </cell>
          <cell r="BG342" t="str">
            <v>20150701LGCME451</v>
          </cell>
          <cell r="BH342" t="str">
            <v>20150701GSS</v>
          </cell>
        </row>
        <row r="343">
          <cell r="B343" t="str">
            <v>Sep 2015</v>
          </cell>
          <cell r="C343" t="str">
            <v>GSS</v>
          </cell>
          <cell r="D343" t="str">
            <v>LGCME550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AA343">
            <v>0</v>
          </cell>
          <cell r="AB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Z343">
            <v>0</v>
          </cell>
          <cell r="BG343" t="str">
            <v>20150701LGCME550</v>
          </cell>
          <cell r="BH343" t="str">
            <v>20150701GSS</v>
          </cell>
        </row>
        <row r="344">
          <cell r="B344" t="str">
            <v>Sep 2015</v>
          </cell>
          <cell r="C344" t="str">
            <v>GSS</v>
          </cell>
          <cell r="D344" t="str">
            <v>LGCME551</v>
          </cell>
          <cell r="E344">
            <v>28189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35885834</v>
          </cell>
          <cell r="K344">
            <v>0</v>
          </cell>
          <cell r="L344">
            <v>5861.4999999999991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AA344">
            <v>704725</v>
          </cell>
          <cell r="AB344">
            <v>3211064.43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726.67000000004191</v>
          </cell>
          <cell r="AM344">
            <v>-40.629999999888241</v>
          </cell>
          <cell r="AN344">
            <v>0</v>
          </cell>
          <cell r="AO344">
            <v>3916475.47</v>
          </cell>
          <cell r="AP344">
            <v>3916475.4699999997</v>
          </cell>
          <cell r="AR344">
            <v>-7386.51</v>
          </cell>
          <cell r="AS344">
            <v>23624.639999999999</v>
          </cell>
          <cell r="AT344">
            <v>422854.11</v>
          </cell>
          <cell r="AU344">
            <v>0</v>
          </cell>
          <cell r="AV344">
            <v>0</v>
          </cell>
          <cell r="AW344">
            <v>4355567.71</v>
          </cell>
          <cell r="AZ344">
            <v>977888.98</v>
          </cell>
          <cell r="BG344" t="str">
            <v>20150701LGCME551</v>
          </cell>
          <cell r="BH344" t="str">
            <v>20150701GSS</v>
          </cell>
        </row>
        <row r="345">
          <cell r="B345" t="str">
            <v>Sep 2015</v>
          </cell>
          <cell r="C345" t="str">
            <v>GSS</v>
          </cell>
          <cell r="D345" t="str">
            <v>LGCME551UM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13802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AA345">
            <v>25</v>
          </cell>
          <cell r="AB345">
            <v>1235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2550</v>
          </cell>
          <cell r="AM345">
            <v>0</v>
          </cell>
          <cell r="AN345">
            <v>0</v>
          </cell>
          <cell r="AO345">
            <v>3810</v>
          </cell>
          <cell r="AP345">
            <v>3810</v>
          </cell>
          <cell r="AR345">
            <v>-8.83</v>
          </cell>
          <cell r="AS345">
            <v>9.11</v>
          </cell>
          <cell r="AT345">
            <v>443.46</v>
          </cell>
          <cell r="AU345">
            <v>0</v>
          </cell>
          <cell r="AV345">
            <v>0</v>
          </cell>
          <cell r="AW345">
            <v>4253.74</v>
          </cell>
          <cell r="AZ345">
            <v>376.1</v>
          </cell>
          <cell r="BG345" t="str">
            <v>20150701LGCME551UM</v>
          </cell>
          <cell r="BH345" t="str">
            <v>20150701GSS</v>
          </cell>
        </row>
        <row r="346">
          <cell r="B346" t="str">
            <v>Sep 2015</v>
          </cell>
          <cell r="C346" t="str">
            <v>GSS</v>
          </cell>
          <cell r="D346" t="str">
            <v>LGCME552</v>
          </cell>
          <cell r="E346">
            <v>110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118337</v>
          </cell>
          <cell r="K346">
            <v>0</v>
          </cell>
          <cell r="L346">
            <v>1.2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AA346">
            <v>0</v>
          </cell>
          <cell r="AB346">
            <v>10588.79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3.0000000000654836E-2</v>
          </cell>
          <cell r="AN346">
            <v>0</v>
          </cell>
          <cell r="AO346">
            <v>10588.820000000002</v>
          </cell>
          <cell r="AP346">
            <v>10588.820000000002</v>
          </cell>
          <cell r="AR346">
            <v>-23.669999999999998</v>
          </cell>
          <cell r="AS346">
            <v>78.11</v>
          </cell>
          <cell r="AT346">
            <v>1063.53</v>
          </cell>
          <cell r="AU346">
            <v>0</v>
          </cell>
          <cell r="AV346">
            <v>0</v>
          </cell>
          <cell r="AW346">
            <v>11706.79</v>
          </cell>
          <cell r="AZ346">
            <v>3224.68</v>
          </cell>
          <cell r="BG346" t="str">
            <v>20150701LGCME552</v>
          </cell>
          <cell r="BH346" t="str">
            <v>20150701GSS</v>
          </cell>
        </row>
        <row r="347">
          <cell r="B347" t="str">
            <v>Sep 2015</v>
          </cell>
          <cell r="C347" t="str">
            <v>GSS</v>
          </cell>
          <cell r="D347" t="str">
            <v>LGCME557</v>
          </cell>
          <cell r="E347">
            <v>12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3782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AA347">
            <v>300</v>
          </cell>
          <cell r="AB347">
            <v>338.41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9.9999999999909051E-3</v>
          </cell>
          <cell r="AN347">
            <v>0</v>
          </cell>
          <cell r="AO347">
            <v>638.42000000000007</v>
          </cell>
          <cell r="AP347">
            <v>638.41999999999996</v>
          </cell>
          <cell r="AR347">
            <v>-0.75</v>
          </cell>
          <cell r="AS347">
            <v>2.4900000000000002</v>
          </cell>
          <cell r="AT347">
            <v>76.84</v>
          </cell>
          <cell r="AU347">
            <v>0</v>
          </cell>
          <cell r="AV347">
            <v>0</v>
          </cell>
          <cell r="AW347">
            <v>717</v>
          </cell>
          <cell r="AZ347">
            <v>103.06</v>
          </cell>
          <cell r="BG347" t="str">
            <v>20150701LGCME557</v>
          </cell>
          <cell r="BH347" t="str">
            <v>20150701GSS</v>
          </cell>
        </row>
        <row r="348">
          <cell r="B348" t="str">
            <v>Sep 2015</v>
          </cell>
          <cell r="C348" t="str">
            <v>PSS</v>
          </cell>
          <cell r="D348" t="str">
            <v>LGCME561</v>
          </cell>
          <cell r="E348">
            <v>2602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163093422</v>
          </cell>
          <cell r="K348">
            <v>0</v>
          </cell>
          <cell r="L348">
            <v>394974.3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AA348">
            <v>234180</v>
          </cell>
          <cell r="AB348">
            <v>6639533.21</v>
          </cell>
          <cell r="AH348">
            <v>0</v>
          </cell>
          <cell r="AI348">
            <v>23972.09</v>
          </cell>
          <cell r="AJ348">
            <v>0</v>
          </cell>
          <cell r="AK348">
            <v>6497600.8700000001</v>
          </cell>
          <cell r="AL348">
            <v>587.63000000000466</v>
          </cell>
          <cell r="AM348">
            <v>3.8700000001117587</v>
          </cell>
          <cell r="AN348">
            <v>107266.47000000067</v>
          </cell>
          <cell r="AO348">
            <v>13479172.050000003</v>
          </cell>
          <cell r="AP348">
            <v>13479172.050000001</v>
          </cell>
          <cell r="AR348">
            <v>-35524.65</v>
          </cell>
          <cell r="AS348">
            <v>112233.92</v>
          </cell>
          <cell r="AT348">
            <v>1301954.5600000001</v>
          </cell>
          <cell r="AU348">
            <v>0</v>
          </cell>
          <cell r="AV348">
            <v>0</v>
          </cell>
          <cell r="AW348">
            <v>14857835.880000001</v>
          </cell>
          <cell r="AZ348">
            <v>4444295.75</v>
          </cell>
          <cell r="BG348" t="str">
            <v>20150701LGCME561</v>
          </cell>
          <cell r="BH348" t="str">
            <v>20150701PSS</v>
          </cell>
        </row>
        <row r="349">
          <cell r="B349" t="str">
            <v>Sep 2015</v>
          </cell>
          <cell r="C349" t="str">
            <v>PSP</v>
          </cell>
          <cell r="D349" t="str">
            <v>LGCME563</v>
          </cell>
          <cell r="E349">
            <v>52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15096360</v>
          </cell>
          <cell r="K349">
            <v>0</v>
          </cell>
          <cell r="L349">
            <v>32267.1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AA349">
            <v>10400</v>
          </cell>
          <cell r="AB349">
            <v>592532.13</v>
          </cell>
          <cell r="AH349">
            <v>0</v>
          </cell>
          <cell r="AI349">
            <v>4149.3600000000006</v>
          </cell>
          <cell r="AJ349">
            <v>0</v>
          </cell>
          <cell r="AK349">
            <v>452984.72</v>
          </cell>
          <cell r="AL349">
            <v>400</v>
          </cell>
          <cell r="AM349">
            <v>1.0000000009313226E-2</v>
          </cell>
          <cell r="AN349">
            <v>116771.01000000001</v>
          </cell>
          <cell r="AO349">
            <v>1173087.8700000001</v>
          </cell>
          <cell r="AP349">
            <v>1173087.8700000001</v>
          </cell>
          <cell r="AR349">
            <v>-3825.79</v>
          </cell>
          <cell r="AS349">
            <v>10416.48</v>
          </cell>
          <cell r="AT349">
            <v>108804.68</v>
          </cell>
          <cell r="AU349">
            <v>0</v>
          </cell>
          <cell r="AV349">
            <v>0</v>
          </cell>
          <cell r="AW349">
            <v>1288483.24</v>
          </cell>
          <cell r="AZ349">
            <v>411375.81</v>
          </cell>
          <cell r="BG349" t="str">
            <v>20150701LGCME563</v>
          </cell>
          <cell r="BH349" t="str">
            <v>20150701PSP</v>
          </cell>
        </row>
        <row r="350">
          <cell r="B350" t="str">
            <v>Sep 2015</v>
          </cell>
          <cell r="C350" t="str">
            <v>PSS</v>
          </cell>
          <cell r="D350" t="str">
            <v>LGCME567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120480</v>
          </cell>
          <cell r="K350">
            <v>0</v>
          </cell>
          <cell r="L350">
            <v>476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AA350">
            <v>90</v>
          </cell>
          <cell r="AB350">
            <v>4904.74</v>
          </cell>
          <cell r="AH350">
            <v>0</v>
          </cell>
          <cell r="AI350">
            <v>0</v>
          </cell>
          <cell r="AJ350">
            <v>0</v>
          </cell>
          <cell r="AK350">
            <v>7801.64</v>
          </cell>
          <cell r="AL350">
            <v>0</v>
          </cell>
          <cell r="AM350">
            <v>0</v>
          </cell>
          <cell r="AN350">
            <v>0</v>
          </cell>
          <cell r="AO350">
            <v>12796.380000000001</v>
          </cell>
          <cell r="AP350">
            <v>12796.380000000001</v>
          </cell>
          <cell r="AR350">
            <v>-77.11</v>
          </cell>
          <cell r="AS350">
            <v>83.13</v>
          </cell>
          <cell r="AT350">
            <v>1236.02</v>
          </cell>
          <cell r="AU350">
            <v>0</v>
          </cell>
          <cell r="AV350">
            <v>0</v>
          </cell>
          <cell r="AW350">
            <v>14038.42</v>
          </cell>
          <cell r="AZ350">
            <v>3283.08</v>
          </cell>
          <cell r="BG350" t="str">
            <v>20150701LGCME567</v>
          </cell>
          <cell r="BH350" t="str">
            <v>20150701PSS</v>
          </cell>
        </row>
        <row r="351">
          <cell r="B351" t="str">
            <v>Sep 2015</v>
          </cell>
          <cell r="C351" t="str">
            <v>TODS</v>
          </cell>
          <cell r="D351" t="str">
            <v>LGCME591</v>
          </cell>
          <cell r="E351">
            <v>266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74630534</v>
          </cell>
          <cell r="K351">
            <v>0</v>
          </cell>
          <cell r="L351">
            <v>0</v>
          </cell>
          <cell r="M351">
            <v>148110.70000000001</v>
          </cell>
          <cell r="N351">
            <v>146619</v>
          </cell>
          <cell r="O351">
            <v>144888.4</v>
          </cell>
          <cell r="P351">
            <v>0</v>
          </cell>
          <cell r="Q351">
            <v>0</v>
          </cell>
          <cell r="R351">
            <v>0</v>
          </cell>
          <cell r="AA351">
            <v>53200</v>
          </cell>
          <cell r="AB351">
            <v>3021790.32</v>
          </cell>
          <cell r="AH351">
            <v>1755</v>
          </cell>
          <cell r="AI351">
            <v>36718.68</v>
          </cell>
          <cell r="AJ351">
            <v>0</v>
          </cell>
          <cell r="AK351">
            <v>2140751.13</v>
          </cell>
          <cell r="AL351">
            <v>87.480000000003201</v>
          </cell>
          <cell r="AM351">
            <v>0.10000000009313226</v>
          </cell>
          <cell r="AN351">
            <v>70212.689999999944</v>
          </cell>
          <cell r="AO351">
            <v>5286041.7199999988</v>
          </cell>
          <cell r="AP351">
            <v>5286041.7200000007</v>
          </cell>
          <cell r="AR351">
            <v>-15611.9</v>
          </cell>
          <cell r="AS351">
            <v>5969.03</v>
          </cell>
          <cell r="AT351">
            <v>464336.09</v>
          </cell>
          <cell r="AU351">
            <v>0</v>
          </cell>
          <cell r="AV351">
            <v>0</v>
          </cell>
          <cell r="AW351">
            <v>5740734.9400000004</v>
          </cell>
          <cell r="AZ351">
            <v>2033682.05</v>
          </cell>
          <cell r="BG351" t="str">
            <v>20150701LGCME591</v>
          </cell>
          <cell r="BH351" t="str">
            <v>20150701TODS</v>
          </cell>
        </row>
        <row r="352">
          <cell r="B352" t="str">
            <v>Sep 2015</v>
          </cell>
          <cell r="C352" t="str">
            <v>TODP</v>
          </cell>
          <cell r="D352" t="str">
            <v>LGCME593</v>
          </cell>
          <cell r="E352">
            <v>37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39109200</v>
          </cell>
          <cell r="K352">
            <v>0</v>
          </cell>
          <cell r="L352">
            <v>0</v>
          </cell>
          <cell r="M352">
            <v>85318.9</v>
          </cell>
          <cell r="N352">
            <v>82851</v>
          </cell>
          <cell r="O352">
            <v>82358.799999999988</v>
          </cell>
          <cell r="P352">
            <v>0</v>
          </cell>
          <cell r="Q352">
            <v>0</v>
          </cell>
          <cell r="R352">
            <v>0</v>
          </cell>
          <cell r="AA352">
            <v>11100</v>
          </cell>
          <cell r="AB352">
            <v>1495535.81</v>
          </cell>
          <cell r="AH352">
            <v>0</v>
          </cell>
          <cell r="AI352">
            <v>0</v>
          </cell>
          <cell r="AJ352">
            <v>0</v>
          </cell>
          <cell r="AK352">
            <v>949330.94</v>
          </cell>
          <cell r="AL352">
            <v>0</v>
          </cell>
          <cell r="AM352">
            <v>4.0000000037252903E-2</v>
          </cell>
          <cell r="AN352">
            <v>1057.6100000001024</v>
          </cell>
          <cell r="AO352">
            <v>2457024.4000000004</v>
          </cell>
          <cell r="AP352">
            <v>2457024.4</v>
          </cell>
          <cell r="AR352">
            <v>-12320.400000000001</v>
          </cell>
          <cell r="AS352">
            <v>3128.73</v>
          </cell>
          <cell r="AT352">
            <v>194653.92</v>
          </cell>
          <cell r="AU352">
            <v>0</v>
          </cell>
          <cell r="AV352">
            <v>0</v>
          </cell>
          <cell r="AW352">
            <v>2642486.65</v>
          </cell>
          <cell r="AZ352">
            <v>1065725.7</v>
          </cell>
          <cell r="BG352" t="str">
            <v>20150701LGCME593</v>
          </cell>
          <cell r="BH352" t="str">
            <v>20150701TODP</v>
          </cell>
        </row>
        <row r="353">
          <cell r="B353" t="str">
            <v>Sep 2015</v>
          </cell>
          <cell r="C353" t="str">
            <v>GS3</v>
          </cell>
          <cell r="D353" t="str">
            <v>LGCME650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AA353">
            <v>0</v>
          </cell>
          <cell r="AB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Z353">
            <v>0</v>
          </cell>
          <cell r="BG353" t="str">
            <v>20150701LGCME650</v>
          </cell>
          <cell r="BH353" t="str">
            <v>20150701GS3</v>
          </cell>
        </row>
        <row r="354">
          <cell r="B354" t="str">
            <v>Sep 2015</v>
          </cell>
          <cell r="C354" t="str">
            <v>GS3</v>
          </cell>
          <cell r="D354" t="str">
            <v>LGCME651</v>
          </cell>
          <cell r="E354">
            <v>15848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93137749</v>
          </cell>
          <cell r="K354">
            <v>0</v>
          </cell>
          <cell r="L354">
            <v>343959.90000000008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AA354">
            <v>633920</v>
          </cell>
          <cell r="AB354">
            <v>8333965.7800000003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-434.06000000005588</v>
          </cell>
          <cell r="AM354">
            <v>-101.77000000048429</v>
          </cell>
          <cell r="AN354">
            <v>0</v>
          </cell>
          <cell r="AO354">
            <v>8967349.9499999993</v>
          </cell>
          <cell r="AP354">
            <v>8967349.9499999993</v>
          </cell>
          <cell r="AR354">
            <v>-19752.809999999998</v>
          </cell>
          <cell r="AS354">
            <v>60447.67</v>
          </cell>
          <cell r="AT354">
            <v>925714.95</v>
          </cell>
          <cell r="AU354">
            <v>0</v>
          </cell>
          <cell r="AV354">
            <v>0</v>
          </cell>
          <cell r="AW354">
            <v>9933759.7599999998</v>
          </cell>
          <cell r="AZ354">
            <v>2538003.66</v>
          </cell>
          <cell r="BG354" t="str">
            <v>20150701LGCME651</v>
          </cell>
          <cell r="BH354" t="str">
            <v>20150701GS3</v>
          </cell>
        </row>
        <row r="355">
          <cell r="B355" t="str">
            <v>Sep 2015</v>
          </cell>
          <cell r="C355" t="str">
            <v>GS3</v>
          </cell>
          <cell r="D355" t="str">
            <v>LGCME652</v>
          </cell>
          <cell r="E355">
            <v>661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1700622</v>
          </cell>
          <cell r="K355">
            <v>0</v>
          </cell>
          <cell r="L355">
            <v>7560.2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AA355">
            <v>0</v>
          </cell>
          <cell r="AB355">
            <v>152171.66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-1.5400000000081491</v>
          </cell>
          <cell r="AN355">
            <v>0</v>
          </cell>
          <cell r="AO355">
            <v>152170.12</v>
          </cell>
          <cell r="AP355">
            <v>152170.12</v>
          </cell>
          <cell r="AR355">
            <v>-356.51</v>
          </cell>
          <cell r="AS355">
            <v>1122.3900000000001</v>
          </cell>
          <cell r="AT355">
            <v>15266.16</v>
          </cell>
          <cell r="AU355">
            <v>0</v>
          </cell>
          <cell r="AV355">
            <v>0</v>
          </cell>
          <cell r="AW355">
            <v>168202.16</v>
          </cell>
          <cell r="AZ355">
            <v>46341.95</v>
          </cell>
          <cell r="BG355" t="str">
            <v>20150701LGCME652</v>
          </cell>
          <cell r="BH355" t="str">
            <v>20150701GS3</v>
          </cell>
        </row>
        <row r="356">
          <cell r="B356" t="str">
            <v>Sep 2015</v>
          </cell>
          <cell r="C356" t="str">
            <v>GS3</v>
          </cell>
          <cell r="D356" t="str">
            <v>LGCME657</v>
          </cell>
          <cell r="E356">
            <v>10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218974</v>
          </cell>
          <cell r="K356">
            <v>0</v>
          </cell>
          <cell r="L356">
            <v>607.29999999999995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AA356">
            <v>400</v>
          </cell>
          <cell r="AB356">
            <v>19593.79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2.0000000000436557E-2</v>
          </cell>
          <cell r="AN356">
            <v>0</v>
          </cell>
          <cell r="AO356">
            <v>19993.810000000001</v>
          </cell>
          <cell r="AP356">
            <v>19993.809999999998</v>
          </cell>
          <cell r="AR356">
            <v>-43.790000000000006</v>
          </cell>
          <cell r="AS356">
            <v>144.53</v>
          </cell>
          <cell r="AT356">
            <v>2025.07</v>
          </cell>
          <cell r="AU356">
            <v>0</v>
          </cell>
          <cell r="AV356">
            <v>0</v>
          </cell>
          <cell r="AW356">
            <v>22119.62</v>
          </cell>
          <cell r="AZ356">
            <v>5967.04</v>
          </cell>
          <cell r="BG356" t="str">
            <v>20150701LGCME657</v>
          </cell>
          <cell r="BH356" t="str">
            <v>20150701GS3</v>
          </cell>
        </row>
        <row r="357">
          <cell r="B357" t="str">
            <v>Sep 2015</v>
          </cell>
          <cell r="C357" t="str">
            <v>LWC</v>
          </cell>
          <cell r="D357" t="str">
            <v>LGCME671</v>
          </cell>
          <cell r="E357">
            <v>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5502000</v>
          </cell>
          <cell r="K357">
            <v>0</v>
          </cell>
          <cell r="L357">
            <v>9072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AA357">
            <v>0</v>
          </cell>
          <cell r="AB357">
            <v>213037.44</v>
          </cell>
          <cell r="AH357">
            <v>0</v>
          </cell>
          <cell r="AI357">
            <v>0</v>
          </cell>
          <cell r="AJ357">
            <v>0</v>
          </cell>
          <cell r="AK357">
            <v>86184</v>
          </cell>
          <cell r="AL357">
            <v>0</v>
          </cell>
          <cell r="AM357">
            <v>0</v>
          </cell>
          <cell r="AN357">
            <v>4468.8000000000029</v>
          </cell>
          <cell r="AO357">
            <v>303690.23999999999</v>
          </cell>
          <cell r="AP357">
            <v>303690.23999999999</v>
          </cell>
          <cell r="AR357">
            <v>-1100.4000000000001</v>
          </cell>
          <cell r="AS357">
            <v>0</v>
          </cell>
          <cell r="AT357">
            <v>21972.400000000001</v>
          </cell>
          <cell r="AU357">
            <v>0</v>
          </cell>
          <cell r="AV357">
            <v>0</v>
          </cell>
          <cell r="AW357">
            <v>324562.24</v>
          </cell>
          <cell r="AZ357">
            <v>149929.5</v>
          </cell>
          <cell r="BG357" t="str">
            <v>20150701LGCME671</v>
          </cell>
          <cell r="BH357" t="str">
            <v>20150701LWC</v>
          </cell>
        </row>
        <row r="358">
          <cell r="B358" t="str">
            <v>Sep 2015</v>
          </cell>
          <cell r="C358" t="str">
            <v>CSR</v>
          </cell>
          <cell r="D358" t="str">
            <v>LGCSR761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AA358">
            <v>0</v>
          </cell>
          <cell r="AB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Z358">
            <v>0</v>
          </cell>
          <cell r="BG358" t="str">
            <v>20150701LGCSR761</v>
          </cell>
          <cell r="BH358" t="str">
            <v>20150701CSR</v>
          </cell>
        </row>
        <row r="359">
          <cell r="B359" t="str">
            <v>Sep 2015</v>
          </cell>
          <cell r="C359" t="str">
            <v>CSR</v>
          </cell>
          <cell r="D359" t="str">
            <v>LGCSR780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AA359">
            <v>0</v>
          </cell>
          <cell r="AB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Z359">
            <v>0</v>
          </cell>
          <cell r="BG359" t="str">
            <v>20150701LGCSR780</v>
          </cell>
          <cell r="BH359" t="str">
            <v>20150701CSR</v>
          </cell>
        </row>
        <row r="360">
          <cell r="B360" t="str">
            <v>Sep 2015</v>
          </cell>
          <cell r="C360" t="str">
            <v>FK</v>
          </cell>
          <cell r="D360" t="str">
            <v>LGINE599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12823000</v>
          </cell>
          <cell r="K360">
            <v>0</v>
          </cell>
          <cell r="L360">
            <v>20916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AA360">
            <v>0</v>
          </cell>
          <cell r="AB360">
            <v>501379.3</v>
          </cell>
          <cell r="AH360">
            <v>0</v>
          </cell>
          <cell r="AI360">
            <v>-15031.07</v>
          </cell>
          <cell r="AJ360">
            <v>0</v>
          </cell>
          <cell r="AK360">
            <v>274028.05</v>
          </cell>
          <cell r="AL360">
            <v>0</v>
          </cell>
          <cell r="AM360">
            <v>0</v>
          </cell>
          <cell r="AN360">
            <v>0</v>
          </cell>
          <cell r="AO360">
            <v>775407.35</v>
          </cell>
          <cell r="AP360">
            <v>775407.35000000009</v>
          </cell>
          <cell r="AR360">
            <v>-8206.7199999999993</v>
          </cell>
          <cell r="AS360">
            <v>0</v>
          </cell>
          <cell r="AT360">
            <v>54866.3</v>
          </cell>
          <cell r="AU360">
            <v>0</v>
          </cell>
          <cell r="AV360">
            <v>0</v>
          </cell>
          <cell r="AW360">
            <v>822066.93</v>
          </cell>
          <cell r="AZ360">
            <v>349426.75</v>
          </cell>
          <cell r="BG360" t="str">
            <v>20150701LGINE599</v>
          </cell>
          <cell r="BH360" t="str">
            <v>20150701FK</v>
          </cell>
        </row>
        <row r="361">
          <cell r="B361" t="str">
            <v>Sep 2015</v>
          </cell>
          <cell r="C361" t="str">
            <v>RTS</v>
          </cell>
          <cell r="D361" t="str">
            <v>LGINE643</v>
          </cell>
          <cell r="E361">
            <v>13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94297654</v>
          </cell>
          <cell r="K361">
            <v>0</v>
          </cell>
          <cell r="L361">
            <v>0</v>
          </cell>
          <cell r="M361">
            <v>173618.8</v>
          </cell>
          <cell r="N361">
            <v>172356.6</v>
          </cell>
          <cell r="O361">
            <v>169551.6</v>
          </cell>
          <cell r="P361">
            <v>0</v>
          </cell>
          <cell r="Q361">
            <v>0</v>
          </cell>
          <cell r="R361">
            <v>0</v>
          </cell>
          <cell r="AA361">
            <v>13000</v>
          </cell>
          <cell r="AB361">
            <v>3499385.94</v>
          </cell>
          <cell r="AH361">
            <v>0</v>
          </cell>
          <cell r="AI361">
            <v>0</v>
          </cell>
          <cell r="AJ361">
            <v>0</v>
          </cell>
          <cell r="AK361">
            <v>1673186.42</v>
          </cell>
          <cell r="AL361">
            <v>0</v>
          </cell>
          <cell r="AM361">
            <v>0</v>
          </cell>
          <cell r="AN361">
            <v>131563.51</v>
          </cell>
          <cell r="AO361">
            <v>5317135.87</v>
          </cell>
          <cell r="AP361">
            <v>5317135.87</v>
          </cell>
          <cell r="AR361">
            <v>-54121.409999999996</v>
          </cell>
          <cell r="AS361">
            <v>0</v>
          </cell>
          <cell r="AT361">
            <v>361914.58</v>
          </cell>
          <cell r="AU361">
            <v>0</v>
          </cell>
          <cell r="AV361">
            <v>0</v>
          </cell>
          <cell r="AW361">
            <v>5624929.04</v>
          </cell>
          <cell r="AZ361">
            <v>2569611.0699999998</v>
          </cell>
          <cell r="BG361" t="str">
            <v>20150701LGINE643</v>
          </cell>
          <cell r="BH361" t="str">
            <v>20150701RTS</v>
          </cell>
        </row>
        <row r="362">
          <cell r="B362" t="str">
            <v>Sep 2015</v>
          </cell>
          <cell r="C362" t="str">
            <v>PSS</v>
          </cell>
          <cell r="D362" t="str">
            <v>LGINE661</v>
          </cell>
          <cell r="E362">
            <v>226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22336028</v>
          </cell>
          <cell r="K362">
            <v>0</v>
          </cell>
          <cell r="L362">
            <v>56969.1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AA362">
            <v>20340</v>
          </cell>
          <cell r="AB362">
            <v>909299.7</v>
          </cell>
          <cell r="AH362">
            <v>0</v>
          </cell>
          <cell r="AI362">
            <v>61556.999999999993</v>
          </cell>
          <cell r="AJ362">
            <v>0</v>
          </cell>
          <cell r="AK362">
            <v>995280.55</v>
          </cell>
          <cell r="AL362">
            <v>-229.88999999999942</v>
          </cell>
          <cell r="AM362">
            <v>3.0000000027939677E-2</v>
          </cell>
          <cell r="AN362">
            <v>8131.2600000000093</v>
          </cell>
          <cell r="AO362">
            <v>1932821.6500000001</v>
          </cell>
          <cell r="AP362">
            <v>1932821.6500000001</v>
          </cell>
          <cell r="AR362">
            <v>-4494.32</v>
          </cell>
          <cell r="AS362">
            <v>0</v>
          </cell>
          <cell r="AT362">
            <v>189016.39</v>
          </cell>
          <cell r="AU362">
            <v>0</v>
          </cell>
          <cell r="AV362">
            <v>0</v>
          </cell>
          <cell r="AW362">
            <v>2117343.7200000002</v>
          </cell>
          <cell r="AZ362">
            <v>608656.76</v>
          </cell>
          <cell r="BG362" t="str">
            <v>20150701LGINE661</v>
          </cell>
          <cell r="BH362" t="str">
            <v>20150701PSS</v>
          </cell>
        </row>
        <row r="363">
          <cell r="B363" t="str">
            <v>Sep 2015</v>
          </cell>
          <cell r="C363" t="str">
            <v>PSP</v>
          </cell>
          <cell r="D363" t="str">
            <v>LGINE663</v>
          </cell>
          <cell r="E363">
            <v>23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1319790</v>
          </cell>
          <cell r="K363">
            <v>0</v>
          </cell>
          <cell r="L363">
            <v>4830.2000000000007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AA363">
            <v>4600</v>
          </cell>
          <cell r="AB363">
            <v>51801.760000000002</v>
          </cell>
          <cell r="AH363">
            <v>0</v>
          </cell>
          <cell r="AI363">
            <v>12057.21</v>
          </cell>
          <cell r="AJ363">
            <v>0</v>
          </cell>
          <cell r="AK363">
            <v>79245.290000000008</v>
          </cell>
          <cell r="AL363">
            <v>0</v>
          </cell>
          <cell r="AM363">
            <v>0</v>
          </cell>
          <cell r="AN363">
            <v>4295.4099999999889</v>
          </cell>
          <cell r="AO363">
            <v>139942.45999999996</v>
          </cell>
          <cell r="AP363">
            <v>139942.46</v>
          </cell>
          <cell r="AR363">
            <v>-305.66000000000003</v>
          </cell>
          <cell r="AS363">
            <v>0</v>
          </cell>
          <cell r="AT363">
            <v>14716.28</v>
          </cell>
          <cell r="AU363">
            <v>0</v>
          </cell>
          <cell r="AV363">
            <v>0</v>
          </cell>
          <cell r="AW363">
            <v>154353.07999999999</v>
          </cell>
          <cell r="AZ363">
            <v>35964.28</v>
          </cell>
          <cell r="BG363" t="str">
            <v>20150701LGINE663</v>
          </cell>
          <cell r="BH363" t="str">
            <v>20150701PSP</v>
          </cell>
        </row>
        <row r="364">
          <cell r="B364" t="str">
            <v>Sep 2015</v>
          </cell>
          <cell r="C364" t="str">
            <v>TODS</v>
          </cell>
          <cell r="D364" t="str">
            <v>LGINE691</v>
          </cell>
          <cell r="E364">
            <v>89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25218420</v>
          </cell>
          <cell r="K364">
            <v>0</v>
          </cell>
          <cell r="L364">
            <v>0</v>
          </cell>
          <cell r="M364">
            <v>54908.5</v>
          </cell>
          <cell r="N364">
            <v>53802.3</v>
          </cell>
          <cell r="O364">
            <v>52469.2</v>
          </cell>
          <cell r="P364">
            <v>0</v>
          </cell>
          <cell r="Q364">
            <v>0</v>
          </cell>
          <cell r="R364">
            <v>0</v>
          </cell>
          <cell r="AA364">
            <v>17800</v>
          </cell>
          <cell r="AB364">
            <v>1021093.83</v>
          </cell>
          <cell r="AH364">
            <v>0</v>
          </cell>
          <cell r="AI364">
            <v>52214.65</v>
          </cell>
          <cell r="AJ364">
            <v>0</v>
          </cell>
          <cell r="AK364">
            <v>821613.69000000006</v>
          </cell>
          <cell r="AL364">
            <v>-189.11999999999898</v>
          </cell>
          <cell r="AM364">
            <v>3.0000000027939677E-2</v>
          </cell>
          <cell r="AN364">
            <v>26260.909999999916</v>
          </cell>
          <cell r="AO364">
            <v>1886579.3399999996</v>
          </cell>
          <cell r="AP364">
            <v>1886579.3399999999</v>
          </cell>
          <cell r="AR364">
            <v>-5043.7</v>
          </cell>
          <cell r="AS364">
            <v>0</v>
          </cell>
          <cell r="AT364">
            <v>171391</v>
          </cell>
          <cell r="AU364">
            <v>0</v>
          </cell>
          <cell r="AV364">
            <v>0</v>
          </cell>
          <cell r="AW364">
            <v>2052926.64</v>
          </cell>
          <cell r="AZ364">
            <v>687201.95</v>
          </cell>
          <cell r="BG364" t="str">
            <v>20150701LGINE691</v>
          </cell>
          <cell r="BH364" t="str">
            <v>20150701TODS</v>
          </cell>
        </row>
        <row r="365">
          <cell r="B365" t="str">
            <v>Sep 2015</v>
          </cell>
          <cell r="C365" t="str">
            <v>TODP</v>
          </cell>
          <cell r="D365" t="str">
            <v>LGINE693</v>
          </cell>
          <cell r="E365">
            <v>64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130408400</v>
          </cell>
          <cell r="K365">
            <v>0</v>
          </cell>
          <cell r="L365">
            <v>0</v>
          </cell>
          <cell r="M365">
            <v>284238.89999999997</v>
          </cell>
          <cell r="N365">
            <v>276456.8</v>
          </cell>
          <cell r="O365">
            <v>272388.2</v>
          </cell>
          <cell r="P365">
            <v>0</v>
          </cell>
          <cell r="Q365">
            <v>0</v>
          </cell>
          <cell r="R365">
            <v>0</v>
          </cell>
          <cell r="AA365">
            <v>19200</v>
          </cell>
          <cell r="AB365">
            <v>4986817.22</v>
          </cell>
          <cell r="AH365">
            <v>0</v>
          </cell>
          <cell r="AI365">
            <v>0</v>
          </cell>
          <cell r="AJ365">
            <v>0</v>
          </cell>
          <cell r="AK365">
            <v>3154731.1100000003</v>
          </cell>
          <cell r="AL365">
            <v>300</v>
          </cell>
          <cell r="AM365">
            <v>-9.9999997764825821E-3</v>
          </cell>
          <cell r="AN365">
            <v>14562.419999999925</v>
          </cell>
          <cell r="AO365">
            <v>8175610.7400000002</v>
          </cell>
          <cell r="AP365">
            <v>8175610.7400000002</v>
          </cell>
          <cell r="AR365">
            <v>-45117.130000000005</v>
          </cell>
          <cell r="AS365">
            <v>0</v>
          </cell>
          <cell r="AT365">
            <v>640983.13</v>
          </cell>
          <cell r="AU365">
            <v>0</v>
          </cell>
          <cell r="AV365">
            <v>0</v>
          </cell>
          <cell r="AW365">
            <v>8771476.7400000002</v>
          </cell>
          <cell r="AZ365">
            <v>3553628.9</v>
          </cell>
          <cell r="BG365" t="str">
            <v>20150701LGINE693</v>
          </cell>
          <cell r="BH365" t="str">
            <v>20150701TODP</v>
          </cell>
        </row>
        <row r="366">
          <cell r="B366" t="str">
            <v>Sep 2015</v>
          </cell>
          <cell r="C366" t="str">
            <v>TODP</v>
          </cell>
          <cell r="D366" t="str">
            <v>LGINE694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AA366">
            <v>0</v>
          </cell>
          <cell r="AB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Z366">
            <v>0</v>
          </cell>
          <cell r="BG366" t="str">
            <v>20150701LGINE694</v>
          </cell>
          <cell r="BH366" t="str">
            <v>20150701TODP</v>
          </cell>
        </row>
        <row r="367">
          <cell r="B367" t="str">
            <v>Sep 2015</v>
          </cell>
          <cell r="C367" t="str">
            <v>LE</v>
          </cell>
          <cell r="D367" t="str">
            <v>LGMLE570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196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AA367">
            <v>0</v>
          </cell>
          <cell r="AB367">
            <v>12.67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12.67</v>
          </cell>
          <cell r="AP367">
            <v>12.67</v>
          </cell>
          <cell r="AR367">
            <v>-0.04</v>
          </cell>
          <cell r="AS367">
            <v>0</v>
          </cell>
          <cell r="AT367">
            <v>1.1499999999999999</v>
          </cell>
          <cell r="AU367">
            <v>0</v>
          </cell>
          <cell r="AV367">
            <v>0</v>
          </cell>
          <cell r="AW367">
            <v>13.78</v>
          </cell>
          <cell r="AZ367">
            <v>5.34</v>
          </cell>
          <cell r="BG367" t="str">
            <v>20150701LGMLE570</v>
          </cell>
          <cell r="BH367" t="str">
            <v>20150701LE</v>
          </cell>
        </row>
        <row r="368">
          <cell r="B368" t="str">
            <v>Sep 2015</v>
          </cell>
          <cell r="C368" t="str">
            <v>LE</v>
          </cell>
          <cell r="D368" t="str">
            <v>LGMLE571</v>
          </cell>
          <cell r="E368">
            <v>154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177862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AA368">
            <v>0</v>
          </cell>
          <cell r="AB368">
            <v>11498.78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-5.0000000001091394E-2</v>
          </cell>
          <cell r="AN368">
            <v>0</v>
          </cell>
          <cell r="AO368">
            <v>11498.73</v>
          </cell>
          <cell r="AP368">
            <v>11498.73</v>
          </cell>
          <cell r="AR368">
            <v>-38.730000000000004</v>
          </cell>
          <cell r="AS368">
            <v>0</v>
          </cell>
          <cell r="AT368">
            <v>1039.19</v>
          </cell>
          <cell r="AU368">
            <v>0</v>
          </cell>
          <cell r="AV368">
            <v>0</v>
          </cell>
          <cell r="AW368">
            <v>12499.19</v>
          </cell>
          <cell r="AZ368">
            <v>4846.74</v>
          </cell>
          <cell r="BG368" t="str">
            <v>20150701LGMLE571</v>
          </cell>
          <cell r="BH368" t="str">
            <v>20150701LE</v>
          </cell>
        </row>
        <row r="369">
          <cell r="B369" t="str">
            <v>Sep 2015</v>
          </cell>
          <cell r="C369" t="str">
            <v>LE</v>
          </cell>
          <cell r="D369" t="str">
            <v>LGMLE572</v>
          </cell>
          <cell r="E369">
            <v>13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90840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AA369">
            <v>0</v>
          </cell>
          <cell r="AB369">
            <v>5872.81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-2.0000000000436557E-2</v>
          </cell>
          <cell r="AN369">
            <v>0</v>
          </cell>
          <cell r="AO369">
            <v>5872.79</v>
          </cell>
          <cell r="AP369">
            <v>5872.7900000000009</v>
          </cell>
          <cell r="AR369">
            <v>-18.57</v>
          </cell>
          <cell r="AS369">
            <v>0</v>
          </cell>
          <cell r="AT369">
            <v>531.04999999999995</v>
          </cell>
          <cell r="AU369">
            <v>0</v>
          </cell>
          <cell r="AV369">
            <v>0</v>
          </cell>
          <cell r="AW369">
            <v>6385.27</v>
          </cell>
          <cell r="AZ369">
            <v>2475.39</v>
          </cell>
          <cell r="BG369" t="str">
            <v>20150701LGMLE572</v>
          </cell>
          <cell r="BH369" t="str">
            <v>20150701LE</v>
          </cell>
        </row>
        <row r="370">
          <cell r="B370" t="str">
            <v>Sep 2015</v>
          </cell>
          <cell r="C370" t="str">
            <v>TE</v>
          </cell>
          <cell r="D370" t="str">
            <v>LGMLE573</v>
          </cell>
          <cell r="E370">
            <v>905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199211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AA370">
            <v>3620</v>
          </cell>
          <cell r="AB370">
            <v>14745.6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-5.7300000000000182</v>
          </cell>
          <cell r="AM370">
            <v>-6.9999999999708962E-2</v>
          </cell>
          <cell r="AN370">
            <v>0</v>
          </cell>
          <cell r="AO370">
            <v>18359.8</v>
          </cell>
          <cell r="AP370">
            <v>18359.800000000003</v>
          </cell>
          <cell r="AR370">
            <v>-46.24</v>
          </cell>
          <cell r="AS370">
            <v>0</v>
          </cell>
          <cell r="AT370">
            <v>1651.02</v>
          </cell>
          <cell r="AU370">
            <v>0</v>
          </cell>
          <cell r="AV370">
            <v>0</v>
          </cell>
          <cell r="AW370">
            <v>19964.580000000002</v>
          </cell>
          <cell r="AZ370">
            <v>5428.5</v>
          </cell>
          <cell r="BG370" t="str">
            <v>20150701LGMLE573</v>
          </cell>
          <cell r="BH370" t="str">
            <v>20150701TE</v>
          </cell>
        </row>
        <row r="371">
          <cell r="B371" t="str">
            <v>Sep 2015</v>
          </cell>
          <cell r="C371" t="str">
            <v>TE</v>
          </cell>
          <cell r="D371" t="str">
            <v>LGMLE574</v>
          </cell>
          <cell r="E371">
            <v>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68742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AA371">
            <v>32</v>
          </cell>
          <cell r="AB371">
            <v>5088.28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504</v>
          </cell>
          <cell r="AM371">
            <v>1.0000000000218279E-2</v>
          </cell>
          <cell r="AN371">
            <v>0</v>
          </cell>
          <cell r="AO371">
            <v>5624.29</v>
          </cell>
          <cell r="AP371">
            <v>5624.29</v>
          </cell>
          <cell r="AR371">
            <v>-13.75</v>
          </cell>
          <cell r="AS371">
            <v>0</v>
          </cell>
          <cell r="AT371">
            <v>509.45</v>
          </cell>
          <cell r="AU371">
            <v>0</v>
          </cell>
          <cell r="AV371">
            <v>0</v>
          </cell>
          <cell r="AW371">
            <v>6119.99</v>
          </cell>
          <cell r="AZ371">
            <v>1873.22</v>
          </cell>
          <cell r="BG371" t="str">
            <v>20150701LGMLE574</v>
          </cell>
          <cell r="BH371" t="str">
            <v>20150701TE</v>
          </cell>
        </row>
        <row r="372">
          <cell r="B372" t="str">
            <v>Sep 2015</v>
          </cell>
          <cell r="C372" t="str">
            <v>RS</v>
          </cell>
          <cell r="D372" t="str">
            <v>LGRSE411</v>
          </cell>
          <cell r="E372">
            <v>3318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605535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AA372">
            <v>0</v>
          </cell>
          <cell r="AB372">
            <v>48939.34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-4.0000000000873115E-2</v>
          </cell>
          <cell r="AN372">
            <v>0</v>
          </cell>
          <cell r="AO372">
            <v>48939.299999999996</v>
          </cell>
          <cell r="AP372">
            <v>48939.299999999996</v>
          </cell>
          <cell r="AR372">
            <v>-122.75</v>
          </cell>
          <cell r="AS372">
            <v>2154.46</v>
          </cell>
          <cell r="AT372">
            <v>4631.2299999999996</v>
          </cell>
          <cell r="AU372">
            <v>0</v>
          </cell>
          <cell r="AV372">
            <v>0</v>
          </cell>
          <cell r="AW372">
            <v>55602.239999999998</v>
          </cell>
          <cell r="AZ372">
            <v>16500.830000000002</v>
          </cell>
          <cell r="BG372" t="str">
            <v>20150701LGRSE411</v>
          </cell>
          <cell r="BH372" t="str">
            <v>20150701RS</v>
          </cell>
        </row>
        <row r="373">
          <cell r="B373" t="str">
            <v>Sep 2015</v>
          </cell>
          <cell r="C373" t="str">
            <v>RS</v>
          </cell>
          <cell r="D373" t="str">
            <v>LGRSE511</v>
          </cell>
          <cell r="E373">
            <v>356921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423505358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AA373">
            <v>3836900.75</v>
          </cell>
          <cell r="AB373">
            <v>34227703.030000001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-17997.910000000149</v>
          </cell>
          <cell r="AM373">
            <v>-4.8200000002980232</v>
          </cell>
          <cell r="AN373">
            <v>0</v>
          </cell>
          <cell r="AO373">
            <v>38046601.050000004</v>
          </cell>
          <cell r="AP373">
            <v>38046601.050000004</v>
          </cell>
          <cell r="AR373">
            <v>-84652.44</v>
          </cell>
          <cell r="AS373">
            <v>1507756.35</v>
          </cell>
          <cell r="AT373">
            <v>3583580.31</v>
          </cell>
          <cell r="AU373">
            <v>0</v>
          </cell>
          <cell r="AV373">
            <v>0</v>
          </cell>
          <cell r="AW373">
            <v>43053285.270000003</v>
          </cell>
          <cell r="AZ373">
            <v>11540521.01</v>
          </cell>
          <cell r="BG373" t="str">
            <v>20150701LGRSE511</v>
          </cell>
          <cell r="BH373" t="str">
            <v>20150701RS</v>
          </cell>
        </row>
        <row r="374">
          <cell r="B374" t="str">
            <v>Sep 2015</v>
          </cell>
          <cell r="C374" t="str">
            <v>RS</v>
          </cell>
          <cell r="D374" t="str">
            <v>LGRSE519</v>
          </cell>
          <cell r="E374">
            <v>169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172810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AA374">
            <v>1816.75</v>
          </cell>
          <cell r="AB374">
            <v>13966.5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-21.829999999999927</v>
          </cell>
          <cell r="AM374">
            <v>3.0000000000654836E-2</v>
          </cell>
          <cell r="AN374">
            <v>0</v>
          </cell>
          <cell r="AO374">
            <v>15761.45</v>
          </cell>
          <cell r="AP374">
            <v>15761.449999999999</v>
          </cell>
          <cell r="AR374">
            <v>-36.379999999999995</v>
          </cell>
          <cell r="AS374">
            <v>615.20000000000005</v>
          </cell>
          <cell r="AT374">
            <v>1480.6</v>
          </cell>
          <cell r="AU374">
            <v>0</v>
          </cell>
          <cell r="AV374">
            <v>0</v>
          </cell>
          <cell r="AW374">
            <v>17820.87</v>
          </cell>
          <cell r="AZ374">
            <v>4709.07</v>
          </cell>
          <cell r="BG374" t="str">
            <v>20150701LGRSE519</v>
          </cell>
          <cell r="BH374" t="str">
            <v>20150701RS</v>
          </cell>
        </row>
        <row r="375">
          <cell r="B375" t="str">
            <v>Sep 2015</v>
          </cell>
          <cell r="C375" t="str">
            <v>RTODE</v>
          </cell>
          <cell r="D375" t="str">
            <v>LGRSE521</v>
          </cell>
          <cell r="E375">
            <v>26</v>
          </cell>
          <cell r="F375">
            <v>0</v>
          </cell>
          <cell r="G375">
            <v>34721</v>
          </cell>
          <cell r="H375">
            <v>0</v>
          </cell>
          <cell r="I375">
            <v>5060</v>
          </cell>
          <cell r="J375">
            <v>39781</v>
          </cell>
          <cell r="K375">
            <v>0</v>
          </cell>
          <cell r="L375">
            <v>0</v>
          </cell>
          <cell r="M375">
            <v>275.89999999999998</v>
          </cell>
          <cell r="N375">
            <v>0</v>
          </cell>
          <cell r="O375">
            <v>201.2</v>
          </cell>
          <cell r="P375">
            <v>0</v>
          </cell>
          <cell r="Q375">
            <v>0</v>
          </cell>
          <cell r="R375">
            <v>0</v>
          </cell>
          <cell r="AA375">
            <v>279.5</v>
          </cell>
          <cell r="AB375">
            <v>1934.31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-1.0600000000000023</v>
          </cell>
          <cell r="AM375">
            <v>1148.9100000000003</v>
          </cell>
          <cell r="AN375">
            <v>0</v>
          </cell>
          <cell r="AO375">
            <v>3361.6600000000003</v>
          </cell>
          <cell r="AP375">
            <v>3361.66</v>
          </cell>
          <cell r="AR375">
            <v>-7.9399999999999995</v>
          </cell>
          <cell r="AS375">
            <v>141.63999999999999</v>
          </cell>
          <cell r="AT375">
            <v>317.39</v>
          </cell>
          <cell r="AU375">
            <v>0</v>
          </cell>
          <cell r="AV375">
            <v>0</v>
          </cell>
          <cell r="AW375">
            <v>3812.75</v>
          </cell>
          <cell r="AZ375">
            <v>1084.03</v>
          </cell>
          <cell r="BG375" t="str">
            <v>20150701LGRSE521</v>
          </cell>
          <cell r="BH375" t="str">
            <v>20150701RTODE</v>
          </cell>
        </row>
        <row r="376">
          <cell r="B376" t="str">
            <v>Sep 2015</v>
          </cell>
          <cell r="C376" t="str">
            <v>RTODE</v>
          </cell>
          <cell r="D376" t="str">
            <v>LGRSE523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AA376">
            <v>0</v>
          </cell>
          <cell r="AB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Z376">
            <v>0</v>
          </cell>
          <cell r="BG376" t="str">
            <v>20150701LGRSE523</v>
          </cell>
          <cell r="BH376" t="str">
            <v>20150701RTODE</v>
          </cell>
        </row>
        <row r="377">
          <cell r="B377" t="str">
            <v>Sep 2015</v>
          </cell>
          <cell r="C377" t="str">
            <v>RTODD</v>
          </cell>
          <cell r="D377" t="str">
            <v>LGRSE527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AA377">
            <v>0</v>
          </cell>
          <cell r="AB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Z377">
            <v>0</v>
          </cell>
          <cell r="BG377" t="str">
            <v>20150701LGRSE527</v>
          </cell>
          <cell r="BH377" t="str">
            <v>20150701RTODD</v>
          </cell>
        </row>
        <row r="378">
          <cell r="B378" t="str">
            <v>Sep 2015</v>
          </cell>
          <cell r="C378" t="str">
            <v>RTODD</v>
          </cell>
          <cell r="D378" t="str">
            <v>LGRSE529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AA378">
            <v>0</v>
          </cell>
          <cell r="AB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Z378">
            <v>0</v>
          </cell>
          <cell r="BG378" t="str">
            <v>20150701LGRSE529</v>
          </cell>
          <cell r="BH378" t="str">
            <v>20150701RTODD</v>
          </cell>
        </row>
        <row r="379">
          <cell r="B379" t="str">
            <v>Sep 2015</v>
          </cell>
          <cell r="C379" t="str">
            <v>VFD</v>
          </cell>
          <cell r="D379" t="str">
            <v>LGRSE540</v>
          </cell>
          <cell r="E379">
            <v>6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33376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AA379">
            <v>64.5</v>
          </cell>
          <cell r="AB379">
            <v>2697.45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2761.95</v>
          </cell>
          <cell r="AP379">
            <v>2761.9500000000003</v>
          </cell>
          <cell r="AR379">
            <v>-6.67</v>
          </cell>
          <cell r="AS379">
            <v>118.82</v>
          </cell>
          <cell r="AT379">
            <v>260.97000000000003</v>
          </cell>
          <cell r="AU379">
            <v>0</v>
          </cell>
          <cell r="AV379">
            <v>0</v>
          </cell>
          <cell r="AW379">
            <v>3135.07</v>
          </cell>
          <cell r="AZ379">
            <v>909.5</v>
          </cell>
          <cell r="BG379" t="str">
            <v>20150701LGRSE540</v>
          </cell>
          <cell r="BH379" t="str">
            <v>20150701VFD</v>
          </cell>
        </row>
        <row r="380">
          <cell r="B380" t="str">
            <v>Sep 2015</v>
          </cell>
          <cell r="C380" t="str">
            <v>LEV</v>
          </cell>
          <cell r="D380" t="str">
            <v>LGRSE547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AA380">
            <v>0</v>
          </cell>
          <cell r="AB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Z380">
            <v>0</v>
          </cell>
          <cell r="BG380" t="str">
            <v>20150701LGRSE547</v>
          </cell>
          <cell r="BH380" t="str">
            <v>20150701LEV</v>
          </cell>
        </row>
        <row r="381">
          <cell r="B381" t="str">
            <v>Sep 2015</v>
          </cell>
          <cell r="C381" t="str">
            <v>LEV</v>
          </cell>
          <cell r="D381" t="str">
            <v>LGRSE543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AA381">
            <v>0</v>
          </cell>
          <cell r="AB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Z381">
            <v>0</v>
          </cell>
          <cell r="BG381" t="str">
            <v>20150701LGRSE543</v>
          </cell>
          <cell r="BH381" t="str">
            <v>20150701LEV</v>
          </cell>
        </row>
        <row r="382">
          <cell r="B382" t="str">
            <v>Oct 2014</v>
          </cell>
          <cell r="C382" t="str">
            <v>FLSP</v>
          </cell>
          <cell r="D382" t="str">
            <v>LGINE682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AA382">
            <v>0</v>
          </cell>
          <cell r="AB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Z382">
            <v>0</v>
          </cell>
          <cell r="BG382" t="str">
            <v>20140101LGINE682</v>
          </cell>
          <cell r="BH382" t="str">
            <v>20140101FLSP</v>
          </cell>
        </row>
        <row r="383">
          <cell r="B383" t="str">
            <v>Oct 2014</v>
          </cell>
          <cell r="C383" t="str">
            <v>FLST</v>
          </cell>
          <cell r="D383" t="str">
            <v>LGINE683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AA383">
            <v>0</v>
          </cell>
          <cell r="AB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Z383">
            <v>0</v>
          </cell>
          <cell r="BG383" t="str">
            <v>20140101LGINE683</v>
          </cell>
          <cell r="BH383" t="str">
            <v>20140101FLST</v>
          </cell>
        </row>
        <row r="384">
          <cell r="B384" t="str">
            <v>Oct 2014</v>
          </cell>
          <cell r="C384" t="str">
            <v>GSS</v>
          </cell>
          <cell r="D384" t="str">
            <v>LGCME451</v>
          </cell>
          <cell r="E384">
            <v>51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8380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AA384">
            <v>0</v>
          </cell>
          <cell r="AB384">
            <v>765.43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-2.9999999999972715E-2</v>
          </cell>
          <cell r="AN384">
            <v>0</v>
          </cell>
          <cell r="AO384">
            <v>765.4</v>
          </cell>
          <cell r="AP384">
            <v>765.4</v>
          </cell>
          <cell r="AR384">
            <v>1.22</v>
          </cell>
          <cell r="AS384">
            <v>25.36</v>
          </cell>
          <cell r="AT384">
            <v>32.700000000000003</v>
          </cell>
          <cell r="AU384">
            <v>0</v>
          </cell>
          <cell r="AV384">
            <v>0</v>
          </cell>
          <cell r="AW384">
            <v>824.68</v>
          </cell>
          <cell r="AZ384">
            <v>228.36</v>
          </cell>
          <cell r="BG384" t="str">
            <v>20140101LGCME451</v>
          </cell>
          <cell r="BH384" t="str">
            <v>20140101GSS</v>
          </cell>
        </row>
        <row r="385">
          <cell r="B385" t="str">
            <v>Oct 2014</v>
          </cell>
          <cell r="C385" t="str">
            <v>GSS</v>
          </cell>
          <cell r="D385" t="str">
            <v>LGCME550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AA385">
            <v>0</v>
          </cell>
          <cell r="AB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Z385">
            <v>0</v>
          </cell>
          <cell r="BG385" t="str">
            <v>20140101LGCME550</v>
          </cell>
          <cell r="BH385" t="str">
            <v>20140101GSS</v>
          </cell>
        </row>
        <row r="386">
          <cell r="B386" t="str">
            <v>Oct 2014</v>
          </cell>
          <cell r="C386" t="str">
            <v>GSS</v>
          </cell>
          <cell r="D386" t="str">
            <v>LGCME551</v>
          </cell>
          <cell r="E386">
            <v>27950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29303218</v>
          </cell>
          <cell r="K386">
            <v>5775.4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AA386">
            <v>559000</v>
          </cell>
          <cell r="AB386">
            <v>2676555.9300000002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1156.6500000000233</v>
          </cell>
          <cell r="AM386">
            <v>-82.180000000167638</v>
          </cell>
          <cell r="AN386">
            <v>0</v>
          </cell>
          <cell r="AO386">
            <v>3236630.4</v>
          </cell>
          <cell r="AP386">
            <v>3236630.4000000004</v>
          </cell>
          <cell r="AR386">
            <v>4340.8900000000003</v>
          </cell>
          <cell r="AS386">
            <v>88667.44</v>
          </cell>
          <cell r="AT386">
            <v>146963.24</v>
          </cell>
          <cell r="AU386">
            <v>0</v>
          </cell>
          <cell r="AV386">
            <v>0</v>
          </cell>
          <cell r="AW386">
            <v>3476601.97</v>
          </cell>
          <cell r="AZ386">
            <v>798512.69</v>
          </cell>
          <cell r="BG386" t="str">
            <v>20140101LGCME551</v>
          </cell>
          <cell r="BH386" t="str">
            <v>20140101GSS</v>
          </cell>
        </row>
        <row r="387">
          <cell r="B387" t="str">
            <v>Oct 2014</v>
          </cell>
          <cell r="C387" t="str">
            <v>GSS</v>
          </cell>
          <cell r="D387" t="str">
            <v>LGCME551UM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13802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AA387">
            <v>20</v>
          </cell>
          <cell r="AB387">
            <v>1260.67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2040</v>
          </cell>
          <cell r="AM387">
            <v>0</v>
          </cell>
          <cell r="AN387">
            <v>0</v>
          </cell>
          <cell r="AO387">
            <v>3320.67</v>
          </cell>
          <cell r="AP387">
            <v>3320.67</v>
          </cell>
          <cell r="AR387">
            <v>1.93</v>
          </cell>
          <cell r="AS387">
            <v>41.82</v>
          </cell>
          <cell r="AT387">
            <v>174.11</v>
          </cell>
          <cell r="AU387">
            <v>0</v>
          </cell>
          <cell r="AV387">
            <v>0</v>
          </cell>
          <cell r="AW387">
            <v>3538.53</v>
          </cell>
          <cell r="AZ387">
            <v>376.1</v>
          </cell>
          <cell r="BG387" t="str">
            <v>20140101LGCME551UM</v>
          </cell>
          <cell r="BH387" t="str">
            <v>20140101GSS</v>
          </cell>
        </row>
        <row r="388">
          <cell r="B388" t="str">
            <v>Oct 2014</v>
          </cell>
          <cell r="C388" t="str">
            <v>GSS</v>
          </cell>
          <cell r="D388" t="str">
            <v>LGCME552</v>
          </cell>
          <cell r="E388">
            <v>112</v>
          </cell>
          <cell r="F388">
            <v>102</v>
          </cell>
          <cell r="G388">
            <v>0</v>
          </cell>
          <cell r="H388">
            <v>0</v>
          </cell>
          <cell r="I388">
            <v>0</v>
          </cell>
          <cell r="J388">
            <v>76227</v>
          </cell>
          <cell r="K388">
            <v>1.3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AA388">
            <v>0</v>
          </cell>
          <cell r="AB388">
            <v>6962.57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-2.9999999999745341E-2</v>
          </cell>
          <cell r="AN388">
            <v>0</v>
          </cell>
          <cell r="AO388">
            <v>6962.54</v>
          </cell>
          <cell r="AP388">
            <v>6962.54</v>
          </cell>
          <cell r="AR388">
            <v>10.62</v>
          </cell>
          <cell r="AS388">
            <v>230.96</v>
          </cell>
          <cell r="AT388">
            <v>298.27</v>
          </cell>
          <cell r="AU388">
            <v>0</v>
          </cell>
          <cell r="AV388">
            <v>0</v>
          </cell>
          <cell r="AW388">
            <v>7502.39</v>
          </cell>
          <cell r="AZ388">
            <v>2077.19</v>
          </cell>
          <cell r="BG388" t="str">
            <v>20140101LGCME552</v>
          </cell>
          <cell r="BH388" t="str">
            <v>20140101GSS</v>
          </cell>
        </row>
        <row r="389">
          <cell r="B389" t="str">
            <v>Oct 2014</v>
          </cell>
          <cell r="C389" t="str">
            <v>GSS</v>
          </cell>
          <cell r="D389" t="str">
            <v>LGCME557</v>
          </cell>
          <cell r="E389">
            <v>9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3829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AA389">
            <v>180</v>
          </cell>
          <cell r="AB389">
            <v>349.74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9.9999999999909051E-3</v>
          </cell>
          <cell r="AN389">
            <v>0</v>
          </cell>
          <cell r="AO389">
            <v>529.75</v>
          </cell>
          <cell r="AP389">
            <v>529.75</v>
          </cell>
          <cell r="AR389">
            <v>0.54</v>
          </cell>
          <cell r="AS389">
            <v>11.6</v>
          </cell>
          <cell r="AT389">
            <v>25.5</v>
          </cell>
          <cell r="AU389">
            <v>0</v>
          </cell>
          <cell r="AV389">
            <v>0</v>
          </cell>
          <cell r="AW389">
            <v>567.39</v>
          </cell>
          <cell r="AZ389">
            <v>104.34</v>
          </cell>
          <cell r="BG389" t="str">
            <v>20140101LGCME557</v>
          </cell>
          <cell r="BH389" t="str">
            <v>20140101GSS</v>
          </cell>
        </row>
        <row r="390">
          <cell r="B390" t="str">
            <v>Oct 2014</v>
          </cell>
          <cell r="C390" t="str">
            <v>PSS</v>
          </cell>
          <cell r="D390" t="str">
            <v>LGCME561</v>
          </cell>
          <cell r="E390">
            <v>2598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140724936</v>
          </cell>
          <cell r="K390">
            <v>376323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AA390">
            <v>233820</v>
          </cell>
          <cell r="AB390">
            <v>5713432.4000000004</v>
          </cell>
          <cell r="AH390">
            <v>0</v>
          </cell>
          <cell r="AI390">
            <v>15304.01</v>
          </cell>
          <cell r="AJ390">
            <v>0</v>
          </cell>
          <cell r="AK390">
            <v>5287589.24</v>
          </cell>
          <cell r="AL390">
            <v>-1782.8800000000047</v>
          </cell>
          <cell r="AM390">
            <v>0.25999999977648258</v>
          </cell>
          <cell r="AN390">
            <v>130113.40999999922</v>
          </cell>
          <cell r="AO390">
            <v>11363172.43</v>
          </cell>
          <cell r="AP390">
            <v>11363172.43</v>
          </cell>
          <cell r="AR390">
            <v>21549.73</v>
          </cell>
          <cell r="AS390">
            <v>195713.83</v>
          </cell>
          <cell r="AT390">
            <v>448525.26</v>
          </cell>
          <cell r="AU390">
            <v>0</v>
          </cell>
          <cell r="AV390">
            <v>0</v>
          </cell>
          <cell r="AW390">
            <v>12028961.25</v>
          </cell>
          <cell r="AZ390">
            <v>3834754.51</v>
          </cell>
          <cell r="BG390" t="str">
            <v>20140101LGCME561</v>
          </cell>
          <cell r="BH390" t="str">
            <v>20140101PSS</v>
          </cell>
        </row>
        <row r="391">
          <cell r="B391" t="str">
            <v>Oct 2014</v>
          </cell>
          <cell r="C391" t="str">
            <v>PSP</v>
          </cell>
          <cell r="D391" t="str">
            <v>LGCME563</v>
          </cell>
          <cell r="E391">
            <v>55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13209480</v>
          </cell>
          <cell r="K391">
            <v>30114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AA391">
            <v>9350</v>
          </cell>
          <cell r="AB391">
            <v>518604.18</v>
          </cell>
          <cell r="AH391">
            <v>0</v>
          </cell>
          <cell r="AI391">
            <v>-1426.58</v>
          </cell>
          <cell r="AJ391">
            <v>0</v>
          </cell>
          <cell r="AK391">
            <v>349702.66</v>
          </cell>
          <cell r="AL391">
            <v>73.659999999999854</v>
          </cell>
          <cell r="AM391">
            <v>-3.9999999979045242E-2</v>
          </cell>
          <cell r="AN391">
            <v>41882.290000000037</v>
          </cell>
          <cell r="AO391">
            <v>919612.75</v>
          </cell>
          <cell r="AP391">
            <v>919612.75</v>
          </cell>
          <cell r="AR391">
            <v>2764.33</v>
          </cell>
          <cell r="AS391">
            <v>18361.23</v>
          </cell>
          <cell r="AT391">
            <v>32844.58</v>
          </cell>
          <cell r="AU391">
            <v>0</v>
          </cell>
          <cell r="AV391">
            <v>0</v>
          </cell>
          <cell r="AW391">
            <v>973582.89</v>
          </cell>
          <cell r="AZ391">
            <v>359958.33</v>
          </cell>
          <cell r="BG391" t="str">
            <v>20140101LGCME563</v>
          </cell>
          <cell r="BH391" t="str">
            <v>20140101PSP</v>
          </cell>
        </row>
        <row r="392">
          <cell r="B392" t="str">
            <v>Oct 2014</v>
          </cell>
          <cell r="C392" t="str">
            <v>PSS</v>
          </cell>
          <cell r="D392" t="str">
            <v>LGCME567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120000</v>
          </cell>
          <cell r="K392">
            <v>449.4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AA392">
            <v>90</v>
          </cell>
          <cell r="AB392">
            <v>4872</v>
          </cell>
          <cell r="AH392">
            <v>0</v>
          </cell>
          <cell r="AI392">
            <v>0</v>
          </cell>
          <cell r="AJ392">
            <v>0</v>
          </cell>
          <cell r="AK392">
            <v>6296.09</v>
          </cell>
          <cell r="AL392">
            <v>0</v>
          </cell>
          <cell r="AM392">
            <v>0</v>
          </cell>
          <cell r="AN392">
            <v>1074.0699999999997</v>
          </cell>
          <cell r="AO392">
            <v>12332.16</v>
          </cell>
          <cell r="AP392">
            <v>12332.16</v>
          </cell>
          <cell r="AR392">
            <v>67.2</v>
          </cell>
          <cell r="AS392">
            <v>166.8</v>
          </cell>
          <cell r="AT392">
            <v>467.91</v>
          </cell>
          <cell r="AU392">
            <v>0</v>
          </cell>
          <cell r="AV392">
            <v>0</v>
          </cell>
          <cell r="AW392">
            <v>13034.07</v>
          </cell>
          <cell r="AZ392">
            <v>3270</v>
          </cell>
          <cell r="BG392" t="str">
            <v>20140101LGCME567</v>
          </cell>
          <cell r="BH392" t="str">
            <v>20140101PSS</v>
          </cell>
        </row>
        <row r="393">
          <cell r="B393" t="str">
            <v>Oct 2014</v>
          </cell>
          <cell r="C393" t="str">
            <v>TODS</v>
          </cell>
          <cell r="D393" t="str">
            <v>LGCME591</v>
          </cell>
          <cell r="E393">
            <v>236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59342623</v>
          </cell>
          <cell r="K393">
            <v>0</v>
          </cell>
          <cell r="L393">
            <v>0</v>
          </cell>
          <cell r="M393">
            <v>129596.5</v>
          </cell>
          <cell r="N393">
            <v>128391.8</v>
          </cell>
          <cell r="O393">
            <v>125394.4</v>
          </cell>
          <cell r="P393">
            <v>0</v>
          </cell>
          <cell r="Q393">
            <v>0</v>
          </cell>
          <cell r="R393">
            <v>0</v>
          </cell>
          <cell r="AA393">
            <v>47200</v>
          </cell>
          <cell r="AB393">
            <v>2367770.66</v>
          </cell>
          <cell r="AH393">
            <v>1755</v>
          </cell>
          <cell r="AI393">
            <v>30889.03</v>
          </cell>
          <cell r="AJ393">
            <v>0</v>
          </cell>
          <cell r="AK393">
            <v>1896236.83</v>
          </cell>
          <cell r="AL393">
            <v>561.7300000000032</v>
          </cell>
          <cell r="AM393">
            <v>2.0000000018626451E-2</v>
          </cell>
          <cell r="AN393">
            <v>70548.09999999986</v>
          </cell>
          <cell r="AO393">
            <v>4382317.34</v>
          </cell>
          <cell r="AP393">
            <v>4382317.34</v>
          </cell>
          <cell r="AR393">
            <v>10165.52</v>
          </cell>
          <cell r="AS393">
            <v>45100.42</v>
          </cell>
          <cell r="AT393">
            <v>162280.31</v>
          </cell>
          <cell r="AU393">
            <v>0</v>
          </cell>
          <cell r="AV393">
            <v>0</v>
          </cell>
          <cell r="AW393">
            <v>4599863.59</v>
          </cell>
          <cell r="AZ393">
            <v>1617086.48</v>
          </cell>
          <cell r="BG393" t="str">
            <v>20140101LGCME591</v>
          </cell>
          <cell r="BH393" t="str">
            <v>20140101TODS</v>
          </cell>
        </row>
        <row r="394">
          <cell r="B394" t="str">
            <v>Oct 2014</v>
          </cell>
          <cell r="C394" t="str">
            <v>TODP</v>
          </cell>
          <cell r="D394" t="str">
            <v>LGCME593</v>
          </cell>
          <cell r="E394">
            <v>36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26003100</v>
          </cell>
          <cell r="K394">
            <v>0</v>
          </cell>
          <cell r="L394">
            <v>0</v>
          </cell>
          <cell r="M394">
            <v>61167.5</v>
          </cell>
          <cell r="N394">
            <v>59142.5</v>
          </cell>
          <cell r="O394">
            <v>58081.1</v>
          </cell>
          <cell r="P394">
            <v>0</v>
          </cell>
          <cell r="Q394">
            <v>0</v>
          </cell>
          <cell r="R394">
            <v>0</v>
          </cell>
          <cell r="AA394">
            <v>10800</v>
          </cell>
          <cell r="AB394">
            <v>990718.11</v>
          </cell>
          <cell r="AH394">
            <v>0</v>
          </cell>
          <cell r="AI394">
            <v>0</v>
          </cell>
          <cell r="AJ394">
            <v>0</v>
          </cell>
          <cell r="AK394">
            <v>826317.99</v>
          </cell>
          <cell r="AL394">
            <v>0</v>
          </cell>
          <cell r="AM394">
            <v>0</v>
          </cell>
          <cell r="AN394">
            <v>44527.849999999977</v>
          </cell>
          <cell r="AO394">
            <v>1872363.9500000002</v>
          </cell>
          <cell r="AP394">
            <v>1872363.95</v>
          </cell>
          <cell r="AR394">
            <v>5352.89</v>
          </cell>
          <cell r="AS394">
            <v>19762.37</v>
          </cell>
          <cell r="AT394">
            <v>67854.92</v>
          </cell>
          <cell r="AU394">
            <v>0</v>
          </cell>
          <cell r="AV394">
            <v>0</v>
          </cell>
          <cell r="AW394">
            <v>1965334.13</v>
          </cell>
          <cell r="AZ394">
            <v>708584.48</v>
          </cell>
          <cell r="BG394" t="str">
            <v>20140101LGCME593</v>
          </cell>
          <cell r="BH394" t="str">
            <v>20140101TODP</v>
          </cell>
        </row>
        <row r="395">
          <cell r="B395" t="str">
            <v>Oct 2014</v>
          </cell>
          <cell r="C395" t="str">
            <v>GS3</v>
          </cell>
          <cell r="D395" t="str">
            <v>LGCME650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AA395">
            <v>0</v>
          </cell>
          <cell r="AB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Z395">
            <v>0</v>
          </cell>
          <cell r="BG395" t="str">
            <v>20140101LGCME650</v>
          </cell>
          <cell r="BH395" t="str">
            <v>20140101GS3</v>
          </cell>
        </row>
        <row r="396">
          <cell r="B396" t="str">
            <v>Oct 2014</v>
          </cell>
          <cell r="C396" t="str">
            <v>GS3</v>
          </cell>
          <cell r="D396" t="str">
            <v>LGCME651</v>
          </cell>
          <cell r="E396">
            <v>15639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75752544</v>
          </cell>
          <cell r="K396">
            <v>300357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AA396">
            <v>547365</v>
          </cell>
          <cell r="AB396">
            <v>6919237.3700000001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3606.1199999999953</v>
          </cell>
          <cell r="AM396">
            <v>-81.600000000558794</v>
          </cell>
          <cell r="AN396">
            <v>0</v>
          </cell>
          <cell r="AO396">
            <v>7470126.8899999997</v>
          </cell>
          <cell r="AP396">
            <v>7470126.8899999997</v>
          </cell>
          <cell r="AR396">
            <v>11788.58</v>
          </cell>
          <cell r="AS396">
            <v>226432.42</v>
          </cell>
          <cell r="AT396">
            <v>327069.2</v>
          </cell>
          <cell r="AU396">
            <v>0</v>
          </cell>
          <cell r="AV396">
            <v>0</v>
          </cell>
          <cell r="AW396">
            <v>8035417.0899999999</v>
          </cell>
          <cell r="AZ396">
            <v>2064256.82</v>
          </cell>
          <cell r="BG396" t="str">
            <v>20140101LGCME651</v>
          </cell>
          <cell r="BH396" t="str">
            <v>20140101GS3</v>
          </cell>
        </row>
        <row r="397">
          <cell r="B397" t="str">
            <v>Oct 2014</v>
          </cell>
          <cell r="C397" t="str">
            <v>GS3</v>
          </cell>
          <cell r="D397" t="str">
            <v>LGCME652</v>
          </cell>
          <cell r="E397">
            <v>661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1145823</v>
          </cell>
          <cell r="K397">
            <v>6883.7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AA397">
            <v>0</v>
          </cell>
          <cell r="AB397">
            <v>104659.47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-0.1200000000098953</v>
          </cell>
          <cell r="AN397">
            <v>0</v>
          </cell>
          <cell r="AO397">
            <v>104659.34999999999</v>
          </cell>
          <cell r="AP397">
            <v>104659.34999999999</v>
          </cell>
          <cell r="AR397">
            <v>167.03</v>
          </cell>
          <cell r="AS397">
            <v>3471.88</v>
          </cell>
          <cell r="AT397">
            <v>4472.72</v>
          </cell>
          <cell r="AU397">
            <v>0</v>
          </cell>
          <cell r="AV397">
            <v>0</v>
          </cell>
          <cell r="AW397">
            <v>112770.98</v>
          </cell>
          <cell r="AZ397">
            <v>31223.68</v>
          </cell>
          <cell r="BG397" t="str">
            <v>20140101LGCME652</v>
          </cell>
          <cell r="BH397" t="str">
            <v>20140101GS3</v>
          </cell>
        </row>
        <row r="398">
          <cell r="B398" t="str">
            <v>Oct 2014</v>
          </cell>
          <cell r="C398" t="str">
            <v>GS3</v>
          </cell>
          <cell r="D398" t="str">
            <v>LGCME657</v>
          </cell>
          <cell r="E398">
            <v>8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156275</v>
          </cell>
          <cell r="K398">
            <v>503.1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AA398">
            <v>280</v>
          </cell>
          <cell r="AB398">
            <v>14274.16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14554.16</v>
          </cell>
          <cell r="AP398">
            <v>14554.16</v>
          </cell>
          <cell r="AR398">
            <v>21.88</v>
          </cell>
          <cell r="AS398">
            <v>473.51</v>
          </cell>
          <cell r="AT398">
            <v>627.84</v>
          </cell>
          <cell r="AU398">
            <v>0</v>
          </cell>
          <cell r="AV398">
            <v>0</v>
          </cell>
          <cell r="AW398">
            <v>15677.39</v>
          </cell>
          <cell r="AZ398">
            <v>4258.49</v>
          </cell>
          <cell r="BG398" t="str">
            <v>20140101LGCME657</v>
          </cell>
          <cell r="BH398" t="str">
            <v>20140101GS3</v>
          </cell>
        </row>
        <row r="399">
          <cell r="B399" t="str">
            <v>Oct 2014</v>
          </cell>
          <cell r="C399" t="str">
            <v>LWC</v>
          </cell>
          <cell r="D399" t="str">
            <v>LGCME671</v>
          </cell>
          <cell r="E399">
            <v>2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4410000</v>
          </cell>
          <cell r="K399">
            <v>8913.6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AA399">
            <v>0</v>
          </cell>
          <cell r="AB399">
            <v>163258.20000000001</v>
          </cell>
          <cell r="AH399">
            <v>0</v>
          </cell>
          <cell r="AI399">
            <v>0</v>
          </cell>
          <cell r="AJ399">
            <v>0</v>
          </cell>
          <cell r="AK399">
            <v>92255.76</v>
          </cell>
          <cell r="AL399">
            <v>0</v>
          </cell>
          <cell r="AM399">
            <v>0</v>
          </cell>
          <cell r="AN399">
            <v>7253.2800000000134</v>
          </cell>
          <cell r="AO399">
            <v>262767.24000000005</v>
          </cell>
          <cell r="AP399">
            <v>262767.24</v>
          </cell>
          <cell r="AR399">
            <v>617.4</v>
          </cell>
          <cell r="AS399">
            <v>0</v>
          </cell>
          <cell r="AT399">
            <v>8313.27</v>
          </cell>
          <cell r="AU399">
            <v>0</v>
          </cell>
          <cell r="AV399">
            <v>0</v>
          </cell>
          <cell r="AW399">
            <v>271697.90999999997</v>
          </cell>
          <cell r="AZ399">
            <v>120172.5</v>
          </cell>
          <cell r="BG399" t="str">
            <v>20140101LGCME671</v>
          </cell>
          <cell r="BH399" t="str">
            <v>20140101LWC</v>
          </cell>
        </row>
        <row r="400">
          <cell r="B400" t="str">
            <v>Oct 2014</v>
          </cell>
          <cell r="C400" t="str">
            <v>CSR</v>
          </cell>
          <cell r="D400" t="str">
            <v>LGCSR761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AA400">
            <v>0</v>
          </cell>
          <cell r="AB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Z400">
            <v>0</v>
          </cell>
          <cell r="BG400" t="str">
            <v>20140101LGCSR761</v>
          </cell>
          <cell r="BH400" t="str">
            <v>20140101CSR</v>
          </cell>
        </row>
        <row r="401">
          <cell r="B401" t="str">
            <v>Oct 2014</v>
          </cell>
          <cell r="C401" t="str">
            <v>CSR</v>
          </cell>
          <cell r="D401" t="str">
            <v>LGCSR780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AA401">
            <v>0</v>
          </cell>
          <cell r="AB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Z401">
            <v>0</v>
          </cell>
          <cell r="BG401" t="str">
            <v>20140101LGCSR780</v>
          </cell>
          <cell r="BH401" t="str">
            <v>20140101CSR</v>
          </cell>
        </row>
        <row r="402">
          <cell r="B402" t="str">
            <v>Oct 2014</v>
          </cell>
          <cell r="C402" t="str">
            <v>FK</v>
          </cell>
          <cell r="D402" t="str">
            <v>LGINE599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15206000</v>
          </cell>
          <cell r="K402">
            <v>28500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AA402">
            <v>0</v>
          </cell>
          <cell r="AB402">
            <v>568704.4</v>
          </cell>
          <cell r="AH402">
            <v>0</v>
          </cell>
          <cell r="AI402">
            <v>-27432.959999999999</v>
          </cell>
          <cell r="AJ402">
            <v>0</v>
          </cell>
          <cell r="AK402">
            <v>335087.03999999998</v>
          </cell>
          <cell r="AL402">
            <v>0</v>
          </cell>
          <cell r="AM402">
            <v>0</v>
          </cell>
          <cell r="AN402">
            <v>66120</v>
          </cell>
          <cell r="AO402">
            <v>969911.44000000006</v>
          </cell>
          <cell r="AP402">
            <v>969911.44</v>
          </cell>
          <cell r="AR402">
            <v>8515.36</v>
          </cell>
          <cell r="AS402">
            <v>0</v>
          </cell>
          <cell r="AT402">
            <v>28166.28</v>
          </cell>
          <cell r="AU402">
            <v>0</v>
          </cell>
          <cell r="AV402">
            <v>0</v>
          </cell>
          <cell r="AW402">
            <v>1006593.08</v>
          </cell>
          <cell r="AZ402">
            <v>414363.5</v>
          </cell>
          <cell r="BG402" t="str">
            <v>20140101LGINE599</v>
          </cell>
          <cell r="BH402" t="str">
            <v>20140101FK</v>
          </cell>
        </row>
        <row r="403">
          <cell r="B403" t="str">
            <v>Oct 2014</v>
          </cell>
          <cell r="C403" t="str">
            <v>RTS</v>
          </cell>
          <cell r="D403" t="str">
            <v>LGINE643</v>
          </cell>
          <cell r="E403">
            <v>12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112536868</v>
          </cell>
          <cell r="K403">
            <v>0</v>
          </cell>
          <cell r="L403">
            <v>0</v>
          </cell>
          <cell r="M403">
            <v>206217.9</v>
          </cell>
          <cell r="N403">
            <v>205101.2</v>
          </cell>
          <cell r="O403">
            <v>203992.3</v>
          </cell>
          <cell r="P403">
            <v>0</v>
          </cell>
          <cell r="Q403">
            <v>0</v>
          </cell>
          <cell r="R403">
            <v>0</v>
          </cell>
          <cell r="AA403">
            <v>9000</v>
          </cell>
          <cell r="AB403">
            <v>4062580.93</v>
          </cell>
          <cell r="AH403">
            <v>0</v>
          </cell>
          <cell r="AI403">
            <v>0</v>
          </cell>
          <cell r="AJ403">
            <v>0</v>
          </cell>
          <cell r="AK403">
            <v>2110567.7999999998</v>
          </cell>
          <cell r="AL403">
            <v>1500</v>
          </cell>
          <cell r="AM403">
            <v>0</v>
          </cell>
          <cell r="AN403">
            <v>4836.7600000002421</v>
          </cell>
          <cell r="AO403">
            <v>6188485.4900000002</v>
          </cell>
          <cell r="AP403">
            <v>6188485.4899999993</v>
          </cell>
          <cell r="AR403">
            <v>42005.11</v>
          </cell>
          <cell r="AS403">
            <v>0</v>
          </cell>
          <cell r="AT403">
            <v>169214.21</v>
          </cell>
          <cell r="AU403">
            <v>0</v>
          </cell>
          <cell r="AV403">
            <v>0</v>
          </cell>
          <cell r="AW403">
            <v>6399704.8099999996</v>
          </cell>
          <cell r="AZ403">
            <v>3066629.65</v>
          </cell>
          <cell r="BG403" t="str">
            <v>20140101LGINE643</v>
          </cell>
          <cell r="BH403" t="str">
            <v>20140101RTS</v>
          </cell>
        </row>
        <row r="404">
          <cell r="B404" t="str">
            <v>Oct 2014</v>
          </cell>
          <cell r="C404" t="str">
            <v>PSS</v>
          </cell>
          <cell r="D404" t="str">
            <v>LGINE661</v>
          </cell>
          <cell r="E404">
            <v>241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24363644</v>
          </cell>
          <cell r="K404">
            <v>65161.1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AA404">
            <v>21690</v>
          </cell>
          <cell r="AB404">
            <v>989163.95</v>
          </cell>
          <cell r="AH404">
            <v>0</v>
          </cell>
          <cell r="AI404">
            <v>63667.47</v>
          </cell>
          <cell r="AJ404">
            <v>0</v>
          </cell>
          <cell r="AK404">
            <v>976574.48</v>
          </cell>
          <cell r="AL404">
            <v>19.860000000000582</v>
          </cell>
          <cell r="AM404">
            <v>1.0000000009313226E-2</v>
          </cell>
          <cell r="AN404">
            <v>13147.339999999967</v>
          </cell>
          <cell r="AO404">
            <v>2000595.6400000001</v>
          </cell>
          <cell r="AP404">
            <v>2000595.64</v>
          </cell>
          <cell r="AR404">
            <v>3648.86</v>
          </cell>
          <cell r="AS404">
            <v>0</v>
          </cell>
          <cell r="AT404">
            <v>77627.64</v>
          </cell>
          <cell r="AU404">
            <v>0</v>
          </cell>
          <cell r="AV404">
            <v>0</v>
          </cell>
          <cell r="AW404">
            <v>2081872.14</v>
          </cell>
          <cell r="AZ404">
            <v>663909.30000000005</v>
          </cell>
          <cell r="BG404" t="str">
            <v>20140101LGINE661</v>
          </cell>
          <cell r="BH404" t="str">
            <v>20140101PSS</v>
          </cell>
        </row>
        <row r="405">
          <cell r="B405" t="str">
            <v>Oct 2014</v>
          </cell>
          <cell r="C405" t="str">
            <v>PSP</v>
          </cell>
          <cell r="D405" t="str">
            <v>LGINE663</v>
          </cell>
          <cell r="E405">
            <v>22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1241775</v>
          </cell>
          <cell r="K405">
            <v>5472.1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AA405">
            <v>3740</v>
          </cell>
          <cell r="AB405">
            <v>48752.09</v>
          </cell>
          <cell r="AH405">
            <v>0</v>
          </cell>
          <cell r="AI405">
            <v>6712.54</v>
          </cell>
          <cell r="AJ405">
            <v>0</v>
          </cell>
          <cell r="AK405">
            <v>70517.23</v>
          </cell>
          <cell r="AL405">
            <v>340</v>
          </cell>
          <cell r="AM405">
            <v>-1.9999999989522621E-2</v>
          </cell>
          <cell r="AN405">
            <v>5438.1500000000087</v>
          </cell>
          <cell r="AO405">
            <v>128787.45000000001</v>
          </cell>
          <cell r="AP405">
            <v>128787.45</v>
          </cell>
          <cell r="AR405">
            <v>268.86</v>
          </cell>
          <cell r="AS405">
            <v>0</v>
          </cell>
          <cell r="AT405">
            <v>5395.41</v>
          </cell>
          <cell r="AU405">
            <v>0</v>
          </cell>
          <cell r="AV405">
            <v>0</v>
          </cell>
          <cell r="AW405">
            <v>134451.72</v>
          </cell>
          <cell r="AZ405">
            <v>33838.370000000003</v>
          </cell>
          <cell r="BG405" t="str">
            <v>20140101LGINE663</v>
          </cell>
          <cell r="BH405" t="str">
            <v>20140101PSP</v>
          </cell>
        </row>
        <row r="406">
          <cell r="B406" t="str">
            <v>Oct 2014</v>
          </cell>
          <cell r="C406" t="str">
            <v>TODS</v>
          </cell>
          <cell r="D406" t="str">
            <v>LGINE691</v>
          </cell>
          <cell r="E406">
            <v>83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20654000</v>
          </cell>
          <cell r="K406">
            <v>0</v>
          </cell>
          <cell r="L406">
            <v>0</v>
          </cell>
          <cell r="M406">
            <v>49298.3</v>
          </cell>
          <cell r="N406">
            <v>48350.1</v>
          </cell>
          <cell r="O406">
            <v>47540.1</v>
          </cell>
          <cell r="P406">
            <v>0</v>
          </cell>
          <cell r="Q406">
            <v>0</v>
          </cell>
          <cell r="R406">
            <v>0</v>
          </cell>
          <cell r="AA406">
            <v>16600</v>
          </cell>
          <cell r="AB406">
            <v>824094.6</v>
          </cell>
          <cell r="AH406">
            <v>0</v>
          </cell>
          <cell r="AI406">
            <v>53052.82</v>
          </cell>
          <cell r="AJ406">
            <v>0</v>
          </cell>
          <cell r="AK406">
            <v>758774.98</v>
          </cell>
          <cell r="AL406">
            <v>-130.81000000000131</v>
          </cell>
          <cell r="AM406">
            <v>0</v>
          </cell>
          <cell r="AN406">
            <v>5811.109999999986</v>
          </cell>
          <cell r="AO406">
            <v>1605149.88</v>
          </cell>
          <cell r="AP406">
            <v>1605149.88</v>
          </cell>
          <cell r="AR406">
            <v>3098.49</v>
          </cell>
          <cell r="AS406">
            <v>0</v>
          </cell>
          <cell r="AT406">
            <v>60595.519999999997</v>
          </cell>
          <cell r="AU406">
            <v>0</v>
          </cell>
          <cell r="AV406">
            <v>0</v>
          </cell>
          <cell r="AW406">
            <v>1668843.89</v>
          </cell>
          <cell r="AZ406">
            <v>562821.5</v>
          </cell>
          <cell r="BG406" t="str">
            <v>20140101LGINE691</v>
          </cell>
          <cell r="BH406" t="str">
            <v>20140101TODS</v>
          </cell>
        </row>
        <row r="407">
          <cell r="B407" t="str">
            <v>Oct 2014</v>
          </cell>
          <cell r="C407" t="str">
            <v>TODP</v>
          </cell>
          <cell r="D407" t="str">
            <v>LGINE693</v>
          </cell>
          <cell r="E407">
            <v>67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166839600</v>
          </cell>
          <cell r="K407">
            <v>0</v>
          </cell>
          <cell r="L407">
            <v>0</v>
          </cell>
          <cell r="M407">
            <v>354836.9</v>
          </cell>
          <cell r="N407">
            <v>352158.7</v>
          </cell>
          <cell r="O407">
            <v>343867.3</v>
          </cell>
          <cell r="P407">
            <v>0</v>
          </cell>
          <cell r="Q407">
            <v>0</v>
          </cell>
          <cell r="R407">
            <v>0</v>
          </cell>
          <cell r="AA407">
            <v>20100</v>
          </cell>
          <cell r="AB407">
            <v>5902785.0499999998</v>
          </cell>
          <cell r="AH407">
            <v>0</v>
          </cell>
          <cell r="AI407">
            <v>0</v>
          </cell>
          <cell r="AJ407">
            <v>0</v>
          </cell>
          <cell r="AK407">
            <v>4214845.0199999996</v>
          </cell>
          <cell r="AL407">
            <v>600</v>
          </cell>
          <cell r="AM407">
            <v>4.0000000037252903E-2</v>
          </cell>
          <cell r="AN407">
            <v>9520.5100000007078</v>
          </cell>
          <cell r="AO407">
            <v>10147850.620000001</v>
          </cell>
          <cell r="AP407">
            <v>10147850.619999999</v>
          </cell>
          <cell r="AR407">
            <v>45504.63</v>
          </cell>
          <cell r="AS407">
            <v>0</v>
          </cell>
          <cell r="AT407">
            <v>317907.37</v>
          </cell>
          <cell r="AU407">
            <v>0</v>
          </cell>
          <cell r="AV407">
            <v>0</v>
          </cell>
          <cell r="AW407">
            <v>10511262.619999999</v>
          </cell>
          <cell r="AZ407">
            <v>4546379.0999999996</v>
          </cell>
          <cell r="BG407" t="str">
            <v>20140101LGINE693</v>
          </cell>
          <cell r="BH407" t="str">
            <v>20140101TODP</v>
          </cell>
        </row>
        <row r="408">
          <cell r="B408" t="str">
            <v>Oct 2014</v>
          </cell>
          <cell r="C408" t="str">
            <v>TODP</v>
          </cell>
          <cell r="D408" t="str">
            <v>LGINE694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AA408">
            <v>0</v>
          </cell>
          <cell r="AB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Z408">
            <v>0</v>
          </cell>
          <cell r="BG408" t="str">
            <v>20140101LGINE694</v>
          </cell>
          <cell r="BH408" t="str">
            <v>20140101TODP</v>
          </cell>
        </row>
        <row r="409">
          <cell r="B409" t="str">
            <v>Oct 2014</v>
          </cell>
          <cell r="C409" t="str">
            <v>LE</v>
          </cell>
          <cell r="D409" t="str">
            <v>LGMLE570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196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AA409">
            <v>0</v>
          </cell>
          <cell r="AB409">
            <v>12.66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12.66</v>
          </cell>
          <cell r="AP409">
            <v>12.66</v>
          </cell>
          <cell r="AR409">
            <v>0.03</v>
          </cell>
          <cell r="AS409">
            <v>0</v>
          </cell>
          <cell r="AT409">
            <v>0.47</v>
          </cell>
          <cell r="AU409">
            <v>0</v>
          </cell>
          <cell r="AV409">
            <v>0</v>
          </cell>
          <cell r="AW409">
            <v>13.16</v>
          </cell>
          <cell r="AZ409">
            <v>5.34</v>
          </cell>
          <cell r="BG409" t="str">
            <v>20140101LGMLE570</v>
          </cell>
          <cell r="BH409" t="str">
            <v>20140101LE</v>
          </cell>
        </row>
        <row r="410">
          <cell r="B410" t="str">
            <v>Oct 2014</v>
          </cell>
          <cell r="C410" t="str">
            <v>LE</v>
          </cell>
          <cell r="D410" t="str">
            <v>LGMLE571</v>
          </cell>
          <cell r="E410">
            <v>149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177762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AA410">
            <v>0</v>
          </cell>
          <cell r="AB410">
            <v>11485.2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2.0000000000436557E-2</v>
          </cell>
          <cell r="AN410">
            <v>0</v>
          </cell>
          <cell r="AO410">
            <v>11485.220000000001</v>
          </cell>
          <cell r="AP410">
            <v>11485.220000000001</v>
          </cell>
          <cell r="AR410">
            <v>29.3</v>
          </cell>
          <cell r="AS410">
            <v>0</v>
          </cell>
          <cell r="AT410">
            <v>421.35</v>
          </cell>
          <cell r="AU410">
            <v>0</v>
          </cell>
          <cell r="AV410">
            <v>0</v>
          </cell>
          <cell r="AW410">
            <v>11935.87</v>
          </cell>
          <cell r="AZ410">
            <v>4844.01</v>
          </cell>
          <cell r="BG410" t="str">
            <v>20140101LGMLE571</v>
          </cell>
          <cell r="BH410" t="str">
            <v>20140101LE</v>
          </cell>
        </row>
        <row r="411">
          <cell r="B411" t="str">
            <v>Oct 2014</v>
          </cell>
          <cell r="C411" t="str">
            <v>LE</v>
          </cell>
          <cell r="D411" t="str">
            <v>LGMLE572</v>
          </cell>
          <cell r="E411">
            <v>13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100694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AA411">
            <v>0</v>
          </cell>
          <cell r="AB411">
            <v>6505.84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1.0000000000218279E-2</v>
          </cell>
          <cell r="AN411">
            <v>0</v>
          </cell>
          <cell r="AO411">
            <v>6505.85</v>
          </cell>
          <cell r="AP411">
            <v>6505.85</v>
          </cell>
          <cell r="AR411">
            <v>14.52</v>
          </cell>
          <cell r="AS411">
            <v>0</v>
          </cell>
          <cell r="AT411">
            <v>240.27</v>
          </cell>
          <cell r="AU411">
            <v>0</v>
          </cell>
          <cell r="AV411">
            <v>0</v>
          </cell>
          <cell r="AW411">
            <v>6760.64</v>
          </cell>
          <cell r="AZ411">
            <v>2743.91</v>
          </cell>
          <cell r="BG411" t="str">
            <v>20140101LGMLE572</v>
          </cell>
          <cell r="BH411" t="str">
            <v>20140101LE</v>
          </cell>
        </row>
        <row r="412">
          <cell r="B412" t="str">
            <v>Oct 2014</v>
          </cell>
          <cell r="C412" t="str">
            <v>TE</v>
          </cell>
          <cell r="D412" t="str">
            <v>LGMLE573</v>
          </cell>
          <cell r="E412">
            <v>898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185073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AA412">
            <v>2918.5</v>
          </cell>
          <cell r="AB412">
            <v>14172.89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24.920000000000073</v>
          </cell>
          <cell r="AM412">
            <v>0.17000000000189175</v>
          </cell>
          <cell r="AN412">
            <v>0</v>
          </cell>
          <cell r="AO412">
            <v>17116.48</v>
          </cell>
          <cell r="AP412">
            <v>17116.48</v>
          </cell>
          <cell r="AR412">
            <v>30.82</v>
          </cell>
          <cell r="AS412">
            <v>0</v>
          </cell>
          <cell r="AT412">
            <v>627.16</v>
          </cell>
          <cell r="AU412">
            <v>0</v>
          </cell>
          <cell r="AV412">
            <v>0</v>
          </cell>
          <cell r="AW412">
            <v>17774.46</v>
          </cell>
          <cell r="AZ412">
            <v>5043.24</v>
          </cell>
          <cell r="BG412" t="str">
            <v>20140101LGMLE573</v>
          </cell>
          <cell r="BH412" t="str">
            <v>20140101TE</v>
          </cell>
        </row>
        <row r="413">
          <cell r="B413" t="str">
            <v>Oct 2014</v>
          </cell>
          <cell r="C413" t="str">
            <v>TE</v>
          </cell>
          <cell r="D413" t="str">
            <v>LGMLE574</v>
          </cell>
          <cell r="E413">
            <v>8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68742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AA413">
            <v>26</v>
          </cell>
          <cell r="AB413">
            <v>5264.26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409.5</v>
          </cell>
          <cell r="AM413">
            <v>0</v>
          </cell>
          <cell r="AN413">
            <v>0</v>
          </cell>
          <cell r="AO413">
            <v>5699.76</v>
          </cell>
          <cell r="AP413">
            <v>5699.76</v>
          </cell>
          <cell r="AR413">
            <v>9.6199999999999992</v>
          </cell>
          <cell r="AS413">
            <v>0</v>
          </cell>
          <cell r="AT413">
            <v>210.67</v>
          </cell>
          <cell r="AU413">
            <v>0</v>
          </cell>
          <cell r="AV413">
            <v>0</v>
          </cell>
          <cell r="AW413">
            <v>5920.05</v>
          </cell>
          <cell r="AZ413">
            <v>1873.22</v>
          </cell>
          <cell r="BG413" t="str">
            <v>20140101LGMLE574</v>
          </cell>
          <cell r="BH413" t="str">
            <v>20140101TE</v>
          </cell>
        </row>
        <row r="414">
          <cell r="B414" t="str">
            <v>Oct 2014</v>
          </cell>
          <cell r="C414" t="str">
            <v>RS</v>
          </cell>
          <cell r="D414" t="str">
            <v>LGRSE411</v>
          </cell>
          <cell r="E414">
            <v>3433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623659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AA414">
            <v>0</v>
          </cell>
          <cell r="AB414">
            <v>50366.7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0.2800000000061118</v>
          </cell>
          <cell r="AN414">
            <v>0</v>
          </cell>
          <cell r="AO414">
            <v>50366.98</v>
          </cell>
          <cell r="AP414">
            <v>50366.98</v>
          </cell>
          <cell r="AR414">
            <v>87.82</v>
          </cell>
          <cell r="AS414">
            <v>3386.65</v>
          </cell>
          <cell r="AT414">
            <v>1986.52</v>
          </cell>
          <cell r="AU414">
            <v>0</v>
          </cell>
          <cell r="AV414">
            <v>0</v>
          </cell>
          <cell r="AW414">
            <v>55827.97</v>
          </cell>
          <cell r="AZ414">
            <v>16994.71</v>
          </cell>
          <cell r="BG414" t="str">
            <v>20140101LGRSE411</v>
          </cell>
          <cell r="BH414" t="str">
            <v>20140101RS</v>
          </cell>
        </row>
        <row r="415">
          <cell r="B415" t="str">
            <v>Oct 2014</v>
          </cell>
          <cell r="C415" t="str">
            <v>RS</v>
          </cell>
          <cell r="D415" t="str">
            <v>LGRSE511</v>
          </cell>
          <cell r="E415">
            <v>353638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275541564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AA415">
            <v>3801608.5</v>
          </cell>
          <cell r="AB415">
            <v>22252736.710000001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-14792.229999999981</v>
          </cell>
          <cell r="AM415">
            <v>1.4000000022351742</v>
          </cell>
          <cell r="AN415">
            <v>0</v>
          </cell>
          <cell r="AO415">
            <v>26039554.380000003</v>
          </cell>
          <cell r="AP415">
            <v>26039554.379999999</v>
          </cell>
          <cell r="AR415">
            <v>38682.99</v>
          </cell>
          <cell r="AS415">
            <v>1496187.49</v>
          </cell>
          <cell r="AT415">
            <v>1017459.54</v>
          </cell>
          <cell r="AU415">
            <v>0</v>
          </cell>
          <cell r="AV415">
            <v>0</v>
          </cell>
          <cell r="AW415">
            <v>28591884.399999999</v>
          </cell>
          <cell r="AZ415">
            <v>7508507.6200000001</v>
          </cell>
          <cell r="BG415" t="str">
            <v>20140101LGRSE511</v>
          </cell>
          <cell r="BH415" t="str">
            <v>20140101RS</v>
          </cell>
        </row>
        <row r="416">
          <cell r="B416" t="str">
            <v>Oct 2014</v>
          </cell>
          <cell r="C416" t="str">
            <v>RS</v>
          </cell>
          <cell r="D416" t="str">
            <v>LGRSE519</v>
          </cell>
          <cell r="E416">
            <v>138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98437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AA416">
            <v>1483.5</v>
          </cell>
          <cell r="AB416">
            <v>7949.77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4.9400000000000546</v>
          </cell>
          <cell r="AM416">
            <v>0</v>
          </cell>
          <cell r="AN416">
            <v>0</v>
          </cell>
          <cell r="AO416">
            <v>9438.2100000000009</v>
          </cell>
          <cell r="AP416">
            <v>9438.2099999999991</v>
          </cell>
          <cell r="AR416">
            <v>14.33</v>
          </cell>
          <cell r="AS416">
            <v>534.51</v>
          </cell>
          <cell r="AT416">
            <v>368.03</v>
          </cell>
          <cell r="AU416">
            <v>0</v>
          </cell>
          <cell r="AV416">
            <v>0</v>
          </cell>
          <cell r="AW416">
            <v>10355.08</v>
          </cell>
          <cell r="AZ416">
            <v>2682.41</v>
          </cell>
          <cell r="BG416" t="str">
            <v>20140101LGRSE519</v>
          </cell>
          <cell r="BH416" t="str">
            <v>20140101RS</v>
          </cell>
        </row>
        <row r="417">
          <cell r="B417" t="str">
            <v>Oct 2014</v>
          </cell>
          <cell r="C417" t="str">
            <v>RTODE</v>
          </cell>
          <cell r="D417" t="str">
            <v>LGRSE521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AA417">
            <v>0</v>
          </cell>
          <cell r="AB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Z417">
            <v>0</v>
          </cell>
          <cell r="BG417" t="str">
            <v>20140101LGRSE521</v>
          </cell>
          <cell r="BH417" t="str">
            <v>20140101RTODE</v>
          </cell>
        </row>
        <row r="418">
          <cell r="B418" t="str">
            <v>Oct 2014</v>
          </cell>
          <cell r="C418" t="str">
            <v>RTODE</v>
          </cell>
          <cell r="D418" t="str">
            <v>LGRSE523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AA418">
            <v>0</v>
          </cell>
          <cell r="AB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Z418">
            <v>0</v>
          </cell>
          <cell r="BG418" t="str">
            <v>20140101LGRSE523</v>
          </cell>
          <cell r="BH418" t="str">
            <v>20140101RTODE</v>
          </cell>
        </row>
        <row r="419">
          <cell r="B419" t="str">
            <v>Oct 2014</v>
          </cell>
          <cell r="C419" t="str">
            <v>RTODD</v>
          </cell>
          <cell r="D419" t="str">
            <v>LGRSE527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AA419">
            <v>0</v>
          </cell>
          <cell r="AB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Z419">
            <v>0</v>
          </cell>
          <cell r="BG419" t="str">
            <v>20140101LGRSE527</v>
          </cell>
          <cell r="BH419" t="str">
            <v>20140101RTODD</v>
          </cell>
        </row>
        <row r="420">
          <cell r="B420" t="str">
            <v>Oct 2014</v>
          </cell>
          <cell r="C420" t="str">
            <v>RTODD</v>
          </cell>
          <cell r="D420" t="str">
            <v>LGRSE529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AA420">
            <v>0</v>
          </cell>
          <cell r="AB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Z420">
            <v>0</v>
          </cell>
          <cell r="BG420" t="str">
            <v>20140101LGRSE529</v>
          </cell>
          <cell r="BH420" t="str">
            <v>20140101RTODD</v>
          </cell>
        </row>
        <row r="421">
          <cell r="B421" t="str">
            <v>Oct 2014</v>
          </cell>
          <cell r="C421" t="str">
            <v>VFD</v>
          </cell>
          <cell r="D421" t="str">
            <v>LGRSE540</v>
          </cell>
          <cell r="E421">
            <v>6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28723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AA421">
            <v>64.5</v>
          </cell>
          <cell r="AB421">
            <v>2319.67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2384.17</v>
          </cell>
          <cell r="AP421">
            <v>2384.17</v>
          </cell>
          <cell r="AR421">
            <v>4.0199999999999996</v>
          </cell>
          <cell r="AS421">
            <v>155.97</v>
          </cell>
          <cell r="AT421">
            <v>93.88</v>
          </cell>
          <cell r="AU421">
            <v>0</v>
          </cell>
          <cell r="AV421">
            <v>0</v>
          </cell>
          <cell r="AW421">
            <v>2638.04</v>
          </cell>
          <cell r="AZ421">
            <v>782.7</v>
          </cell>
          <cell r="BG421" t="str">
            <v>20140101LGRSE540</v>
          </cell>
          <cell r="BH421" t="str">
            <v>20140101VFD</v>
          </cell>
        </row>
        <row r="422">
          <cell r="B422" t="str">
            <v>Oct 2014</v>
          </cell>
          <cell r="C422" t="str">
            <v>LEV</v>
          </cell>
          <cell r="D422" t="str">
            <v>LGRSE547</v>
          </cell>
          <cell r="E422">
            <v>1</v>
          </cell>
          <cell r="F422">
            <v>0</v>
          </cell>
          <cell r="G422">
            <v>51</v>
          </cell>
          <cell r="H422">
            <v>0</v>
          </cell>
          <cell r="I422">
            <v>0</v>
          </cell>
          <cell r="J422">
            <v>51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AA422">
            <v>10.75</v>
          </cell>
          <cell r="AB422">
            <v>2.97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13.72</v>
          </cell>
          <cell r="AP422">
            <v>13.719999999999999</v>
          </cell>
          <cell r="AR422">
            <v>0.01</v>
          </cell>
          <cell r="AS422">
            <v>0.28000000000000003</v>
          </cell>
          <cell r="AT422">
            <v>0.52</v>
          </cell>
          <cell r="AU422">
            <v>0</v>
          </cell>
          <cell r="AV422">
            <v>0</v>
          </cell>
          <cell r="AW422">
            <v>14.53</v>
          </cell>
          <cell r="AZ422">
            <v>1.39</v>
          </cell>
          <cell r="BG422" t="str">
            <v>20140101LGRSE547</v>
          </cell>
          <cell r="BH422" t="str">
            <v>20140101LEV</v>
          </cell>
        </row>
        <row r="423">
          <cell r="B423" t="str">
            <v>Oct 2014</v>
          </cell>
          <cell r="C423" t="str">
            <v>LEV</v>
          </cell>
          <cell r="D423" t="str">
            <v>LGRSE543</v>
          </cell>
          <cell r="E423">
            <v>21</v>
          </cell>
          <cell r="F423">
            <v>0</v>
          </cell>
          <cell r="G423">
            <v>14087</v>
          </cell>
          <cell r="H423">
            <v>6798</v>
          </cell>
          <cell r="I423">
            <v>4657</v>
          </cell>
          <cell r="J423">
            <v>25542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AA423">
            <v>225.75</v>
          </cell>
          <cell r="AB423">
            <v>2029.82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-4.7400000000000091</v>
          </cell>
          <cell r="AM423">
            <v>9.9999999999909051E-3</v>
          </cell>
          <cell r="AN423">
            <v>0</v>
          </cell>
          <cell r="AO423">
            <v>2250.84</v>
          </cell>
          <cell r="AP423">
            <v>2250.84</v>
          </cell>
          <cell r="AR423">
            <v>3.56</v>
          </cell>
          <cell r="AS423">
            <v>138.66999999999999</v>
          </cell>
          <cell r="AT423">
            <v>88.31</v>
          </cell>
          <cell r="AU423">
            <v>0</v>
          </cell>
          <cell r="AV423">
            <v>0</v>
          </cell>
          <cell r="AW423">
            <v>2481.38</v>
          </cell>
          <cell r="AZ423">
            <v>696.02</v>
          </cell>
          <cell r="BG423" t="str">
            <v>20140101LGRSE543</v>
          </cell>
          <cell r="BH423" t="str">
            <v>20140101LEV</v>
          </cell>
        </row>
        <row r="424">
          <cell r="B424" t="str">
            <v>Nov 2014</v>
          </cell>
          <cell r="C424" t="str">
            <v>FLSP</v>
          </cell>
          <cell r="D424" t="str">
            <v>LGINE682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AA424">
            <v>0</v>
          </cell>
          <cell r="AB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Z424">
            <v>0</v>
          </cell>
          <cell r="BG424" t="str">
            <v>20140101LGINE682</v>
          </cell>
          <cell r="BH424" t="str">
            <v>20140101FLSP</v>
          </cell>
        </row>
        <row r="425">
          <cell r="B425" t="str">
            <v>Nov 2014</v>
          </cell>
          <cell r="C425" t="str">
            <v>FLST</v>
          </cell>
          <cell r="D425" t="str">
            <v>LGINE683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AA425">
            <v>0</v>
          </cell>
          <cell r="AB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Z425">
            <v>0</v>
          </cell>
          <cell r="BG425" t="str">
            <v>20140101LGINE683</v>
          </cell>
          <cell r="BH425" t="str">
            <v>20140101FLST</v>
          </cell>
        </row>
        <row r="426">
          <cell r="B426" t="str">
            <v>Nov 2014</v>
          </cell>
          <cell r="C426" t="str">
            <v>GSS</v>
          </cell>
          <cell r="D426" t="str">
            <v>LGCME451</v>
          </cell>
          <cell r="E426">
            <v>49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6355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AA426">
            <v>0</v>
          </cell>
          <cell r="AB426">
            <v>580.47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-3.0000000000086402E-2</v>
          </cell>
          <cell r="AN426">
            <v>0</v>
          </cell>
          <cell r="AO426">
            <v>580.43999999999994</v>
          </cell>
          <cell r="AP426">
            <v>580.44000000000005</v>
          </cell>
          <cell r="AR426">
            <v>0.08</v>
          </cell>
          <cell r="AS426">
            <v>19.25</v>
          </cell>
          <cell r="AT426">
            <v>33.11</v>
          </cell>
          <cell r="AU426">
            <v>0</v>
          </cell>
          <cell r="AV426">
            <v>0</v>
          </cell>
          <cell r="AW426">
            <v>632.88</v>
          </cell>
          <cell r="AZ426">
            <v>173.17</v>
          </cell>
          <cell r="BG426" t="str">
            <v>20140101LGCME451</v>
          </cell>
          <cell r="BH426" t="str">
            <v>20140101GSS</v>
          </cell>
        </row>
        <row r="427">
          <cell r="B427" t="str">
            <v>Nov 2014</v>
          </cell>
          <cell r="C427" t="str">
            <v>GSS</v>
          </cell>
          <cell r="D427" t="str">
            <v>LGCME550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AA427">
            <v>0</v>
          </cell>
          <cell r="AB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Z427">
            <v>0</v>
          </cell>
          <cell r="BG427" t="str">
            <v>20140101LGCME550</v>
          </cell>
          <cell r="BH427" t="str">
            <v>20140101GSS</v>
          </cell>
        </row>
        <row r="428">
          <cell r="B428" t="str">
            <v>Nov 2014</v>
          </cell>
          <cell r="C428" t="str">
            <v>GSS</v>
          </cell>
          <cell r="D428" t="str">
            <v>LGCME551</v>
          </cell>
          <cell r="E428">
            <v>27593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26675207</v>
          </cell>
          <cell r="K428">
            <v>4972.8999999999996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AA428">
            <v>551860</v>
          </cell>
          <cell r="AB428">
            <v>2436513.41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-1384.4300000000512</v>
          </cell>
          <cell r="AM428">
            <v>-13.78000000026077</v>
          </cell>
          <cell r="AN428">
            <v>0</v>
          </cell>
          <cell r="AO428">
            <v>2986975.1999999997</v>
          </cell>
          <cell r="AP428">
            <v>2986975.1999999997</v>
          </cell>
          <cell r="AR428">
            <v>1081.3599999999999</v>
          </cell>
          <cell r="AS428">
            <v>80733.8</v>
          </cell>
          <cell r="AT428">
            <v>175602.47999999998</v>
          </cell>
          <cell r="AU428">
            <v>0</v>
          </cell>
          <cell r="AV428">
            <v>0</v>
          </cell>
          <cell r="AW428">
            <v>3244392.84</v>
          </cell>
          <cell r="AZ428">
            <v>726899.39</v>
          </cell>
          <cell r="BG428" t="str">
            <v>20140101LGCME551</v>
          </cell>
          <cell r="BH428" t="str">
            <v>20140101GSS</v>
          </cell>
        </row>
        <row r="429">
          <cell r="B429" t="str">
            <v>Nov 2014</v>
          </cell>
          <cell r="C429" t="str">
            <v>GSS</v>
          </cell>
          <cell r="D429" t="str">
            <v>LGCME551UM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13802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AA429">
            <v>20</v>
          </cell>
          <cell r="AB429">
            <v>1260.67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2040</v>
          </cell>
          <cell r="AM429">
            <v>0</v>
          </cell>
          <cell r="AN429">
            <v>0</v>
          </cell>
          <cell r="AO429">
            <v>3320.67</v>
          </cell>
          <cell r="AP429">
            <v>3320.67</v>
          </cell>
          <cell r="AR429">
            <v>0.55000000000000004</v>
          </cell>
          <cell r="AS429">
            <v>41.82</v>
          </cell>
          <cell r="AT429">
            <v>224.58</v>
          </cell>
          <cell r="AU429">
            <v>0</v>
          </cell>
          <cell r="AV429">
            <v>0</v>
          </cell>
          <cell r="AW429">
            <v>3587.62</v>
          </cell>
          <cell r="AZ429">
            <v>376.1</v>
          </cell>
          <cell r="BG429" t="str">
            <v>20140101LGCME551UM</v>
          </cell>
          <cell r="BH429" t="str">
            <v>20140101GSS</v>
          </cell>
        </row>
        <row r="430">
          <cell r="B430" t="str">
            <v>Nov 2014</v>
          </cell>
          <cell r="C430" t="str">
            <v>GSS</v>
          </cell>
          <cell r="D430" t="str">
            <v>LGCME552</v>
          </cell>
          <cell r="E430">
            <v>115</v>
          </cell>
          <cell r="F430">
            <v>102</v>
          </cell>
          <cell r="G430">
            <v>0</v>
          </cell>
          <cell r="H430">
            <v>0</v>
          </cell>
          <cell r="I430">
            <v>0</v>
          </cell>
          <cell r="J430">
            <v>115466</v>
          </cell>
          <cell r="K430">
            <v>1.3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AA430">
            <v>0</v>
          </cell>
          <cell r="AB430">
            <v>10546.66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10546.66</v>
          </cell>
          <cell r="AP430">
            <v>10546.66</v>
          </cell>
          <cell r="AR430">
            <v>4.54</v>
          </cell>
          <cell r="AS430">
            <v>349.84</v>
          </cell>
          <cell r="AT430">
            <v>583.22</v>
          </cell>
          <cell r="AU430">
            <v>0</v>
          </cell>
          <cell r="AV430">
            <v>0</v>
          </cell>
          <cell r="AW430">
            <v>11484.26</v>
          </cell>
          <cell r="AZ430">
            <v>3146.45</v>
          </cell>
          <cell r="BG430" t="str">
            <v>20140101LGCME552</v>
          </cell>
          <cell r="BH430" t="str">
            <v>20140101GSS</v>
          </cell>
        </row>
        <row r="431">
          <cell r="B431" t="str">
            <v>Nov 2014</v>
          </cell>
          <cell r="C431" t="str">
            <v>GSS</v>
          </cell>
          <cell r="D431" t="str">
            <v>LGCME557</v>
          </cell>
          <cell r="E431">
            <v>10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5708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AA431">
            <v>200</v>
          </cell>
          <cell r="AB431">
            <v>521.37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-16.430000000000007</v>
          </cell>
          <cell r="AM431">
            <v>-9.9999999999909051E-3</v>
          </cell>
          <cell r="AN431">
            <v>0</v>
          </cell>
          <cell r="AO431">
            <v>704.93000000000006</v>
          </cell>
          <cell r="AP431">
            <v>704.93</v>
          </cell>
          <cell r="AR431">
            <v>0.22</v>
          </cell>
          <cell r="AS431">
            <v>17.28</v>
          </cell>
          <cell r="AT431">
            <v>42.6</v>
          </cell>
          <cell r="AU431">
            <v>0</v>
          </cell>
          <cell r="AV431">
            <v>0</v>
          </cell>
          <cell r="AW431">
            <v>765.03</v>
          </cell>
          <cell r="AZ431">
            <v>155.54</v>
          </cell>
          <cell r="BG431" t="str">
            <v>20140101LGCME557</v>
          </cell>
          <cell r="BH431" t="str">
            <v>20140101GSS</v>
          </cell>
        </row>
        <row r="432">
          <cell r="B432" t="str">
            <v>Nov 2014</v>
          </cell>
          <cell r="C432" t="str">
            <v>PSS</v>
          </cell>
          <cell r="D432" t="str">
            <v>LGCME561</v>
          </cell>
          <cell r="E432">
            <v>2442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120607624</v>
          </cell>
          <cell r="K432">
            <v>339157.6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AA432">
            <v>219780</v>
          </cell>
          <cell r="AB432">
            <v>4896669.53</v>
          </cell>
          <cell r="AH432">
            <v>0</v>
          </cell>
          <cell r="AI432">
            <v>12625.78</v>
          </cell>
          <cell r="AJ432">
            <v>0</v>
          </cell>
          <cell r="AK432">
            <v>4764223.7600000007</v>
          </cell>
          <cell r="AL432">
            <v>336</v>
          </cell>
          <cell r="AM432">
            <v>8.9999999850988388E-2</v>
          </cell>
          <cell r="AN432">
            <v>107095.52999999933</v>
          </cell>
          <cell r="AO432">
            <v>9988104.9100000001</v>
          </cell>
          <cell r="AP432">
            <v>9988104.9100000001</v>
          </cell>
          <cell r="AR432">
            <v>5131.5600000000004</v>
          </cell>
          <cell r="AS432">
            <v>167644.94</v>
          </cell>
          <cell r="AT432">
            <v>513763.05</v>
          </cell>
          <cell r="AU432">
            <v>0</v>
          </cell>
          <cell r="AV432">
            <v>0</v>
          </cell>
          <cell r="AW432">
            <v>10674644.460000001</v>
          </cell>
          <cell r="AZ432">
            <v>3286557.75</v>
          </cell>
          <cell r="BG432" t="str">
            <v>20140101LGCME561</v>
          </cell>
          <cell r="BH432" t="str">
            <v>20140101PSS</v>
          </cell>
        </row>
        <row r="433">
          <cell r="B433" t="str">
            <v>Nov 2014</v>
          </cell>
          <cell r="C433" t="str">
            <v>PSP</v>
          </cell>
          <cell r="D433" t="str">
            <v>LGCME563</v>
          </cell>
          <cell r="E433">
            <v>54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10121760</v>
          </cell>
          <cell r="K433">
            <v>22722.400000000001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AA433">
            <v>9180</v>
          </cell>
          <cell r="AB433">
            <v>397380.3</v>
          </cell>
          <cell r="AH433">
            <v>0</v>
          </cell>
          <cell r="AI433">
            <v>2194.42</v>
          </cell>
          <cell r="AJ433">
            <v>0</v>
          </cell>
          <cell r="AK433">
            <v>267137.59999999998</v>
          </cell>
          <cell r="AL433">
            <v>0</v>
          </cell>
          <cell r="AM433">
            <v>-3.9999999979045242E-2</v>
          </cell>
          <cell r="AN433">
            <v>25566.900000000023</v>
          </cell>
          <cell r="AO433">
            <v>699264.76000000013</v>
          </cell>
          <cell r="AP433">
            <v>699264.76</v>
          </cell>
          <cell r="AR433">
            <v>426.36</v>
          </cell>
          <cell r="AS433">
            <v>14069.29</v>
          </cell>
          <cell r="AT433">
            <v>32733.32</v>
          </cell>
          <cell r="AU433">
            <v>0</v>
          </cell>
          <cell r="AV433">
            <v>0</v>
          </cell>
          <cell r="AW433">
            <v>746493.73</v>
          </cell>
          <cell r="AZ433">
            <v>275817.96000000002</v>
          </cell>
          <cell r="BG433" t="str">
            <v>20140101LGCME563</v>
          </cell>
          <cell r="BH433" t="str">
            <v>20140101PSP</v>
          </cell>
        </row>
        <row r="434">
          <cell r="B434" t="str">
            <v>Nov 2014</v>
          </cell>
          <cell r="C434" t="str">
            <v>PSS</v>
          </cell>
          <cell r="D434" t="str">
            <v>LGCME567</v>
          </cell>
          <cell r="E434">
            <v>2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111600</v>
          </cell>
          <cell r="K434">
            <v>386.9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AA434">
            <v>180</v>
          </cell>
          <cell r="AB434">
            <v>4530.96</v>
          </cell>
          <cell r="AH434">
            <v>0</v>
          </cell>
          <cell r="AI434">
            <v>0</v>
          </cell>
          <cell r="AJ434">
            <v>0</v>
          </cell>
          <cell r="AK434">
            <v>5420.47</v>
          </cell>
          <cell r="AL434">
            <v>-36.56</v>
          </cell>
          <cell r="AM434">
            <v>0</v>
          </cell>
          <cell r="AN434">
            <v>415.92000000000007</v>
          </cell>
          <cell r="AO434">
            <v>10510.79</v>
          </cell>
          <cell r="AP434">
            <v>10510.789999999999</v>
          </cell>
          <cell r="AR434">
            <v>15.14</v>
          </cell>
          <cell r="AS434">
            <v>155.12</v>
          </cell>
          <cell r="AT434">
            <v>453.66</v>
          </cell>
          <cell r="AU434">
            <v>0</v>
          </cell>
          <cell r="AV434">
            <v>0</v>
          </cell>
          <cell r="AW434">
            <v>11134.71</v>
          </cell>
          <cell r="AZ434">
            <v>3041.1</v>
          </cell>
          <cell r="BG434" t="str">
            <v>20140101LGCME567</v>
          </cell>
          <cell r="BH434" t="str">
            <v>20140101PSS</v>
          </cell>
        </row>
        <row r="435">
          <cell r="B435" t="str">
            <v>Nov 2014</v>
          </cell>
          <cell r="C435" t="str">
            <v>TODS</v>
          </cell>
          <cell r="D435" t="str">
            <v>LGCME591</v>
          </cell>
          <cell r="E435">
            <v>230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54764439</v>
          </cell>
          <cell r="K435">
            <v>0</v>
          </cell>
          <cell r="L435">
            <v>0</v>
          </cell>
          <cell r="M435">
            <v>122896.3</v>
          </cell>
          <cell r="N435">
            <v>122192.9</v>
          </cell>
          <cell r="O435">
            <v>117983.8</v>
          </cell>
          <cell r="P435">
            <v>0</v>
          </cell>
          <cell r="Q435">
            <v>0</v>
          </cell>
          <cell r="R435">
            <v>0</v>
          </cell>
          <cell r="AA435">
            <v>46000</v>
          </cell>
          <cell r="AB435">
            <v>2185101.12</v>
          </cell>
          <cell r="AH435">
            <v>1755</v>
          </cell>
          <cell r="AI435">
            <v>21821.13</v>
          </cell>
          <cell r="AJ435">
            <v>0</v>
          </cell>
          <cell r="AK435">
            <v>1787132.3299999998</v>
          </cell>
          <cell r="AL435">
            <v>306.66999999999825</v>
          </cell>
          <cell r="AM435">
            <v>-9.9999997764825821E-3</v>
          </cell>
          <cell r="AN435">
            <v>64508.760000000009</v>
          </cell>
          <cell r="AO435">
            <v>4083048.87</v>
          </cell>
          <cell r="AP435">
            <v>4083048.87</v>
          </cell>
          <cell r="AR435">
            <v>2542.19</v>
          </cell>
          <cell r="AS435">
            <v>41621.040000000001</v>
          </cell>
          <cell r="AT435">
            <v>195163.32</v>
          </cell>
          <cell r="AU435">
            <v>0</v>
          </cell>
          <cell r="AV435">
            <v>0</v>
          </cell>
          <cell r="AW435">
            <v>4322375.42</v>
          </cell>
          <cell r="AZ435">
            <v>1492330.96</v>
          </cell>
          <cell r="BG435" t="str">
            <v>20140101LGCME591</v>
          </cell>
          <cell r="BH435" t="str">
            <v>20140101TODS</v>
          </cell>
        </row>
        <row r="436">
          <cell r="B436" t="str">
            <v>Nov 2014</v>
          </cell>
          <cell r="C436" t="str">
            <v>TODP</v>
          </cell>
          <cell r="D436" t="str">
            <v>LGCME593</v>
          </cell>
          <cell r="E436">
            <v>34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28878600</v>
          </cell>
          <cell r="K436">
            <v>0</v>
          </cell>
          <cell r="L436">
            <v>0</v>
          </cell>
          <cell r="M436">
            <v>66575.899999999994</v>
          </cell>
          <cell r="N436">
            <v>65812.399999999994</v>
          </cell>
          <cell r="O436">
            <v>63452.7</v>
          </cell>
          <cell r="P436">
            <v>0</v>
          </cell>
          <cell r="Q436">
            <v>0</v>
          </cell>
          <cell r="R436">
            <v>0</v>
          </cell>
          <cell r="AA436">
            <v>10200</v>
          </cell>
          <cell r="AB436">
            <v>1100274.6599999999</v>
          </cell>
          <cell r="AH436">
            <v>0</v>
          </cell>
          <cell r="AI436">
            <v>0</v>
          </cell>
          <cell r="AJ436">
            <v>0</v>
          </cell>
          <cell r="AK436">
            <v>906706.53</v>
          </cell>
          <cell r="AL436">
            <v>0</v>
          </cell>
          <cell r="AM436">
            <v>0</v>
          </cell>
          <cell r="AN436">
            <v>36132.630000000005</v>
          </cell>
          <cell r="AO436">
            <v>2053313.8199999998</v>
          </cell>
          <cell r="AP436">
            <v>2053313.8200000003</v>
          </cell>
          <cell r="AR436">
            <v>2085.77</v>
          </cell>
          <cell r="AS436">
            <v>21947.71</v>
          </cell>
          <cell r="AT436">
            <v>90798.65</v>
          </cell>
          <cell r="AU436">
            <v>0</v>
          </cell>
          <cell r="AV436">
            <v>0</v>
          </cell>
          <cell r="AW436">
            <v>2168145.9500000002</v>
          </cell>
          <cell r="AZ436">
            <v>786941.85</v>
          </cell>
          <cell r="BG436" t="str">
            <v>20140101LGCME593</v>
          </cell>
          <cell r="BH436" t="str">
            <v>20140101TODP</v>
          </cell>
        </row>
        <row r="437">
          <cell r="B437" t="str">
            <v>Nov 2014</v>
          </cell>
          <cell r="C437" t="str">
            <v>GS3</v>
          </cell>
          <cell r="D437" t="str">
            <v>LGCME650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AA437">
            <v>0</v>
          </cell>
          <cell r="AB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Z437">
            <v>0</v>
          </cell>
          <cell r="BG437" t="str">
            <v>20140101LGCME650</v>
          </cell>
          <cell r="BH437" t="str">
            <v>20140101GS3</v>
          </cell>
        </row>
        <row r="438">
          <cell r="B438" t="str">
            <v>Nov 2014</v>
          </cell>
          <cell r="C438" t="str">
            <v>GS3</v>
          </cell>
          <cell r="D438" t="str">
            <v>LGCME651</v>
          </cell>
          <cell r="E438">
            <v>14798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62099948</v>
          </cell>
          <cell r="K438">
            <v>270511.59999999998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AA438">
            <v>517930</v>
          </cell>
          <cell r="AB438">
            <v>5672209.25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635.53999999997905</v>
          </cell>
          <cell r="AM438">
            <v>0.48000000044703484</v>
          </cell>
          <cell r="AN438">
            <v>0</v>
          </cell>
          <cell r="AO438">
            <v>6190775.2700000005</v>
          </cell>
          <cell r="AP438">
            <v>6190775.2700000005</v>
          </cell>
          <cell r="AR438">
            <v>2584.88</v>
          </cell>
          <cell r="AS438">
            <v>185913.53</v>
          </cell>
          <cell r="AT438">
            <v>350719.97</v>
          </cell>
          <cell r="AU438">
            <v>0</v>
          </cell>
          <cell r="AV438">
            <v>0</v>
          </cell>
          <cell r="AW438">
            <v>6729993.6500000004</v>
          </cell>
          <cell r="AZ438">
            <v>1692223.58</v>
          </cell>
          <cell r="BG438" t="str">
            <v>20140101LGCME651</v>
          </cell>
          <cell r="BH438" t="str">
            <v>20140101GS3</v>
          </cell>
        </row>
        <row r="439">
          <cell r="B439" t="str">
            <v>Nov 2014</v>
          </cell>
          <cell r="C439" t="str">
            <v>GS3</v>
          </cell>
          <cell r="D439" t="str">
            <v>LGCME652</v>
          </cell>
          <cell r="E439">
            <v>606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1447420</v>
          </cell>
          <cell r="K439">
            <v>11183.5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AA439">
            <v>0</v>
          </cell>
          <cell r="AB439">
            <v>132207.34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2.9999999998835847E-2</v>
          </cell>
          <cell r="AN439">
            <v>0</v>
          </cell>
          <cell r="AO439">
            <v>132207.37</v>
          </cell>
          <cell r="AP439">
            <v>132207.37</v>
          </cell>
          <cell r="AR439">
            <v>61.52</v>
          </cell>
          <cell r="AS439">
            <v>4385.91</v>
          </cell>
          <cell r="AT439">
            <v>7264.18</v>
          </cell>
          <cell r="AU439">
            <v>0</v>
          </cell>
          <cell r="AV439">
            <v>0</v>
          </cell>
          <cell r="AW439">
            <v>143918.98000000001</v>
          </cell>
          <cell r="AZ439">
            <v>39442.199999999997</v>
          </cell>
          <cell r="BG439" t="str">
            <v>20140101LGCME652</v>
          </cell>
          <cell r="BH439" t="str">
            <v>20140101GS3</v>
          </cell>
        </row>
        <row r="440">
          <cell r="B440" t="str">
            <v>Nov 2014</v>
          </cell>
          <cell r="C440" t="str">
            <v>GS3</v>
          </cell>
          <cell r="D440" t="str">
            <v>LGCME657</v>
          </cell>
          <cell r="E440">
            <v>8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159472</v>
          </cell>
          <cell r="K440">
            <v>563.70000000000005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AA440">
            <v>280</v>
          </cell>
          <cell r="AB440">
            <v>14566.17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35</v>
          </cell>
          <cell r="AM440">
            <v>9.9999999983992893E-3</v>
          </cell>
          <cell r="AN440">
            <v>0</v>
          </cell>
          <cell r="AO440">
            <v>14881.179999999998</v>
          </cell>
          <cell r="AP440">
            <v>14881.18</v>
          </cell>
          <cell r="AR440">
            <v>8.06</v>
          </cell>
          <cell r="AS440">
            <v>483.21</v>
          </cell>
          <cell r="AT440">
            <v>809.03</v>
          </cell>
          <cell r="AU440">
            <v>0</v>
          </cell>
          <cell r="AV440">
            <v>0</v>
          </cell>
          <cell r="AW440">
            <v>16181.48</v>
          </cell>
          <cell r="AZ440">
            <v>4345.6099999999997</v>
          </cell>
          <cell r="BG440" t="str">
            <v>20140101LGCME657</v>
          </cell>
          <cell r="BH440" t="str">
            <v>20140101GS3</v>
          </cell>
        </row>
        <row r="441">
          <cell r="B441" t="str">
            <v>Nov 2014</v>
          </cell>
          <cell r="C441" t="str">
            <v>LWC</v>
          </cell>
          <cell r="D441" t="str">
            <v>LGCME671</v>
          </cell>
          <cell r="E441">
            <v>2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4116000</v>
          </cell>
          <cell r="K441">
            <v>7996.8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AA441">
            <v>0</v>
          </cell>
          <cell r="AB441">
            <v>152374.32</v>
          </cell>
          <cell r="AH441">
            <v>0</v>
          </cell>
          <cell r="AI441">
            <v>0</v>
          </cell>
          <cell r="AJ441">
            <v>0</v>
          </cell>
          <cell r="AK441">
            <v>82766.880000000005</v>
          </cell>
          <cell r="AL441">
            <v>0</v>
          </cell>
          <cell r="AM441">
            <v>0</v>
          </cell>
          <cell r="AN441">
            <v>16742.160000000003</v>
          </cell>
          <cell r="AO441">
            <v>251883.36000000002</v>
          </cell>
          <cell r="AP441">
            <v>251883.36</v>
          </cell>
          <cell r="AR441">
            <v>164.64</v>
          </cell>
          <cell r="AS441">
            <v>0</v>
          </cell>
          <cell r="AT441">
            <v>10507.12</v>
          </cell>
          <cell r="AU441">
            <v>0</v>
          </cell>
          <cell r="AV441">
            <v>0</v>
          </cell>
          <cell r="AW441">
            <v>262555.12</v>
          </cell>
          <cell r="AZ441">
            <v>112161</v>
          </cell>
          <cell r="BG441" t="str">
            <v>20140101LGCME671</v>
          </cell>
          <cell r="BH441" t="str">
            <v>20140101LWC</v>
          </cell>
        </row>
        <row r="442">
          <cell r="B442" t="str">
            <v>Nov 2014</v>
          </cell>
          <cell r="C442" t="str">
            <v>CSR</v>
          </cell>
          <cell r="D442" t="str">
            <v>LGCSR761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AA442">
            <v>0</v>
          </cell>
          <cell r="AB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Z442">
            <v>0</v>
          </cell>
          <cell r="BG442" t="str">
            <v>20140101LGCSR761</v>
          </cell>
          <cell r="BH442" t="str">
            <v>20140101CSR</v>
          </cell>
        </row>
        <row r="443">
          <cell r="B443" t="str">
            <v>Nov 2014</v>
          </cell>
          <cell r="C443" t="str">
            <v>CSR</v>
          </cell>
          <cell r="D443" t="str">
            <v>LGCSR780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AA443">
            <v>0</v>
          </cell>
          <cell r="AB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Z443">
            <v>0</v>
          </cell>
          <cell r="BG443" t="str">
            <v>20140101LGCSR780</v>
          </cell>
          <cell r="BH443" t="str">
            <v>20140101CSR</v>
          </cell>
        </row>
        <row r="444">
          <cell r="B444" t="str">
            <v>Nov 2014</v>
          </cell>
          <cell r="C444" t="str">
            <v>FK</v>
          </cell>
          <cell r="D444" t="str">
            <v>LGINE599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13679000</v>
          </cell>
          <cell r="K444">
            <v>24384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AA444">
            <v>0</v>
          </cell>
          <cell r="AB444">
            <v>511594.6</v>
          </cell>
          <cell r="AH444">
            <v>0</v>
          </cell>
          <cell r="AI444">
            <v>-22331.84</v>
          </cell>
          <cell r="AJ444">
            <v>0</v>
          </cell>
          <cell r="AK444">
            <v>287832.63999999996</v>
          </cell>
          <cell r="AL444">
            <v>0</v>
          </cell>
          <cell r="AM444">
            <v>0</v>
          </cell>
          <cell r="AN444">
            <v>0</v>
          </cell>
          <cell r="AO444">
            <v>799427.24</v>
          </cell>
          <cell r="AP444">
            <v>799427.24</v>
          </cell>
          <cell r="AR444">
            <v>1915.06</v>
          </cell>
          <cell r="AS444">
            <v>0</v>
          </cell>
          <cell r="AT444">
            <v>24875.119999999999</v>
          </cell>
          <cell r="AU444">
            <v>0</v>
          </cell>
          <cell r="AV444">
            <v>0</v>
          </cell>
          <cell r="AW444">
            <v>826217.42</v>
          </cell>
          <cell r="AZ444">
            <v>372752.75</v>
          </cell>
          <cell r="BG444" t="str">
            <v>20140101LGINE599</v>
          </cell>
          <cell r="BH444" t="str">
            <v>20140101FK</v>
          </cell>
        </row>
        <row r="445">
          <cell r="B445" t="str">
            <v>Nov 2014</v>
          </cell>
          <cell r="C445" t="str">
            <v>RTS</v>
          </cell>
          <cell r="D445" t="str">
            <v>LGINE643</v>
          </cell>
          <cell r="E445">
            <v>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26581651</v>
          </cell>
          <cell r="K445">
            <v>0</v>
          </cell>
          <cell r="L445">
            <v>0</v>
          </cell>
          <cell r="M445">
            <v>77269.2</v>
          </cell>
          <cell r="N445">
            <v>76935.7</v>
          </cell>
          <cell r="O445">
            <v>75777</v>
          </cell>
          <cell r="P445">
            <v>0</v>
          </cell>
          <cell r="Q445">
            <v>0</v>
          </cell>
          <cell r="R445">
            <v>0</v>
          </cell>
          <cell r="AA445">
            <v>7500</v>
          </cell>
          <cell r="AB445">
            <v>959597.6</v>
          </cell>
          <cell r="AH445">
            <v>0</v>
          </cell>
          <cell r="AI445">
            <v>0</v>
          </cell>
          <cell r="AJ445">
            <v>0</v>
          </cell>
          <cell r="AK445">
            <v>788082.75</v>
          </cell>
          <cell r="AL445">
            <v>0</v>
          </cell>
          <cell r="AM445">
            <v>0</v>
          </cell>
          <cell r="AN445">
            <v>5329.2399999999907</v>
          </cell>
          <cell r="AO445">
            <v>1760509.59</v>
          </cell>
          <cell r="AP445">
            <v>1760509.5899999999</v>
          </cell>
          <cell r="AR445">
            <v>2394.23</v>
          </cell>
          <cell r="AS445">
            <v>0</v>
          </cell>
          <cell r="AT445">
            <v>67968.350000000006</v>
          </cell>
          <cell r="AU445">
            <v>0</v>
          </cell>
          <cell r="AV445">
            <v>0</v>
          </cell>
          <cell r="AW445">
            <v>1830872.17</v>
          </cell>
          <cell r="AZ445">
            <v>724349.99</v>
          </cell>
          <cell r="BG445" t="str">
            <v>20140101LGINE643</v>
          </cell>
          <cell r="BH445" t="str">
            <v>20140101RTS</v>
          </cell>
        </row>
        <row r="446">
          <cell r="B446" t="str">
            <v>Nov 2014</v>
          </cell>
          <cell r="C446" t="str">
            <v>PSS</v>
          </cell>
          <cell r="D446" t="str">
            <v>LGINE661</v>
          </cell>
          <cell r="E446">
            <v>234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22451087</v>
          </cell>
          <cell r="K446">
            <v>60926.8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AA446">
            <v>21060</v>
          </cell>
          <cell r="AB446">
            <v>911514.13</v>
          </cell>
          <cell r="AH446">
            <v>0</v>
          </cell>
          <cell r="AI446">
            <v>55304.53</v>
          </cell>
          <cell r="AJ446">
            <v>0</v>
          </cell>
          <cell r="AK446">
            <v>908889</v>
          </cell>
          <cell r="AL446">
            <v>270</v>
          </cell>
          <cell r="AM446">
            <v>4.9999999930150807E-2</v>
          </cell>
          <cell r="AN446">
            <v>9530.4500000000698</v>
          </cell>
          <cell r="AO446">
            <v>1851263.6300000004</v>
          </cell>
          <cell r="AP446">
            <v>1851263.6300000001</v>
          </cell>
          <cell r="AR446">
            <v>951.43</v>
          </cell>
          <cell r="AS446">
            <v>0</v>
          </cell>
          <cell r="AT446">
            <v>92683.71</v>
          </cell>
          <cell r="AU446">
            <v>0</v>
          </cell>
          <cell r="AV446">
            <v>0</v>
          </cell>
          <cell r="AW446">
            <v>1944898.77</v>
          </cell>
          <cell r="AZ446">
            <v>611792.12</v>
          </cell>
          <cell r="BG446" t="str">
            <v>20140101LGINE661</v>
          </cell>
          <cell r="BH446" t="str">
            <v>20140101PSS</v>
          </cell>
        </row>
        <row r="447">
          <cell r="B447" t="str">
            <v>Nov 2014</v>
          </cell>
          <cell r="C447" t="str">
            <v>PSP</v>
          </cell>
          <cell r="D447" t="str">
            <v>LGINE663</v>
          </cell>
          <cell r="E447">
            <v>20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825075</v>
          </cell>
          <cell r="K447">
            <v>3388.5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AA447">
            <v>3400</v>
          </cell>
          <cell r="AB447">
            <v>32392.44</v>
          </cell>
          <cell r="AH447">
            <v>0</v>
          </cell>
          <cell r="AI447">
            <v>8641.2199999999993</v>
          </cell>
          <cell r="AJ447">
            <v>0</v>
          </cell>
          <cell r="AK447">
            <v>48151.130000000005</v>
          </cell>
          <cell r="AL447">
            <v>0</v>
          </cell>
          <cell r="AM447">
            <v>-9.9999999983992893E-3</v>
          </cell>
          <cell r="AN447">
            <v>216.86000000000058</v>
          </cell>
          <cell r="AO447">
            <v>84160.420000000013</v>
          </cell>
          <cell r="AP447">
            <v>84160.42</v>
          </cell>
          <cell r="AR447">
            <v>33.01</v>
          </cell>
          <cell r="AS447">
            <v>0</v>
          </cell>
          <cell r="AT447">
            <v>4638.12</v>
          </cell>
          <cell r="AU447">
            <v>0</v>
          </cell>
          <cell r="AV447">
            <v>0</v>
          </cell>
          <cell r="AW447">
            <v>88831.55</v>
          </cell>
          <cell r="AZ447">
            <v>22483.29</v>
          </cell>
          <cell r="BG447" t="str">
            <v>20140101LGINE663</v>
          </cell>
          <cell r="BH447" t="str">
            <v>20140101PSP</v>
          </cell>
        </row>
        <row r="448">
          <cell r="B448" t="str">
            <v>Nov 2014</v>
          </cell>
          <cell r="C448" t="str">
            <v>TODS</v>
          </cell>
          <cell r="D448" t="str">
            <v>LGINE691</v>
          </cell>
          <cell r="E448">
            <v>81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18813720</v>
          </cell>
          <cell r="K448">
            <v>0</v>
          </cell>
          <cell r="L448">
            <v>0</v>
          </cell>
          <cell r="M448">
            <v>45642.3</v>
          </cell>
          <cell r="N448">
            <v>44990.6</v>
          </cell>
          <cell r="O448">
            <v>43244.6</v>
          </cell>
          <cell r="P448">
            <v>0</v>
          </cell>
          <cell r="Q448">
            <v>0</v>
          </cell>
          <cell r="R448">
            <v>0</v>
          </cell>
          <cell r="AA448">
            <v>16200</v>
          </cell>
          <cell r="AB448">
            <v>750667.43</v>
          </cell>
          <cell r="AH448">
            <v>0</v>
          </cell>
          <cell r="AI448">
            <v>48067.61</v>
          </cell>
          <cell r="AJ448">
            <v>0</v>
          </cell>
          <cell r="AK448">
            <v>697768.93</v>
          </cell>
          <cell r="AL448">
            <v>0</v>
          </cell>
          <cell r="AM448">
            <v>0</v>
          </cell>
          <cell r="AN448">
            <v>12778.119999999995</v>
          </cell>
          <cell r="AO448">
            <v>1477414.4800000004</v>
          </cell>
          <cell r="AP448">
            <v>1477414.48</v>
          </cell>
          <cell r="AR448">
            <v>752.52</v>
          </cell>
          <cell r="AS448">
            <v>0</v>
          </cell>
          <cell r="AT448">
            <v>72548.42</v>
          </cell>
          <cell r="AU448">
            <v>0</v>
          </cell>
          <cell r="AV448">
            <v>0</v>
          </cell>
          <cell r="AW448">
            <v>1550715.42</v>
          </cell>
          <cell r="AZ448">
            <v>512673.87</v>
          </cell>
          <cell r="BG448" t="str">
            <v>20140101LGINE691</v>
          </cell>
          <cell r="BH448" t="str">
            <v>20140101TODS</v>
          </cell>
        </row>
        <row r="449">
          <cell r="B449" t="str">
            <v>Nov 2014</v>
          </cell>
          <cell r="C449" t="str">
            <v>TODP</v>
          </cell>
          <cell r="D449" t="str">
            <v>LGINE693</v>
          </cell>
          <cell r="E449">
            <v>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79195800</v>
          </cell>
          <cell r="K449">
            <v>0</v>
          </cell>
          <cell r="L449">
            <v>0</v>
          </cell>
          <cell r="M449">
            <v>207971.4</v>
          </cell>
          <cell r="N449">
            <v>198436.8</v>
          </cell>
          <cell r="O449">
            <v>194982.1</v>
          </cell>
          <cell r="P449">
            <v>0</v>
          </cell>
          <cell r="Q449">
            <v>0</v>
          </cell>
          <cell r="R449">
            <v>0</v>
          </cell>
          <cell r="AA449">
            <v>18300</v>
          </cell>
          <cell r="AB449">
            <v>2801947.4</v>
          </cell>
          <cell r="AH449">
            <v>0</v>
          </cell>
          <cell r="AI449">
            <v>0</v>
          </cell>
          <cell r="AJ449">
            <v>0</v>
          </cell>
          <cell r="AK449">
            <v>2409778.77</v>
          </cell>
          <cell r="AL449">
            <v>-240</v>
          </cell>
          <cell r="AM449">
            <v>9.9999997764825821E-3</v>
          </cell>
          <cell r="AN449">
            <v>5521.5099999997765</v>
          </cell>
          <cell r="AO449">
            <v>5235307.6899999995</v>
          </cell>
          <cell r="AP449">
            <v>5235307.6900000004</v>
          </cell>
          <cell r="AR449">
            <v>3202.13</v>
          </cell>
          <cell r="AS449">
            <v>0</v>
          </cell>
          <cell r="AT449">
            <v>231198.04</v>
          </cell>
          <cell r="AU449">
            <v>0</v>
          </cell>
          <cell r="AV449">
            <v>0</v>
          </cell>
          <cell r="AW449">
            <v>5469707.8600000003</v>
          </cell>
          <cell r="AZ449">
            <v>2158085.5499999998</v>
          </cell>
          <cell r="BG449" t="str">
            <v>20140101LGINE693</v>
          </cell>
          <cell r="BH449" t="str">
            <v>20140101TODP</v>
          </cell>
        </row>
        <row r="450">
          <cell r="B450" t="str">
            <v>Nov 2014</v>
          </cell>
          <cell r="C450" t="str">
            <v>TODP</v>
          </cell>
          <cell r="D450" t="str">
            <v>LGINE694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AA450">
            <v>0</v>
          </cell>
          <cell r="AB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Z450">
            <v>0</v>
          </cell>
          <cell r="BG450" t="str">
            <v>20140101LGINE694</v>
          </cell>
          <cell r="BH450" t="str">
            <v>20140101TODP</v>
          </cell>
        </row>
        <row r="451">
          <cell r="B451" t="str">
            <v>Nov 2014</v>
          </cell>
          <cell r="C451" t="str">
            <v>LE</v>
          </cell>
          <cell r="D451" t="str">
            <v>LGMLE570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196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AA451">
            <v>0</v>
          </cell>
          <cell r="AB451">
            <v>12.66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12.66</v>
          </cell>
          <cell r="AP451">
            <v>12.66</v>
          </cell>
          <cell r="AR451">
            <v>0.01</v>
          </cell>
          <cell r="AS451">
            <v>0</v>
          </cell>
          <cell r="AT451">
            <v>0.6</v>
          </cell>
          <cell r="AU451">
            <v>0</v>
          </cell>
          <cell r="AV451">
            <v>0</v>
          </cell>
          <cell r="AW451">
            <v>13.27</v>
          </cell>
          <cell r="AZ451">
            <v>5.34</v>
          </cell>
          <cell r="BG451" t="str">
            <v>20140101LGMLE570</v>
          </cell>
          <cell r="BH451" t="str">
            <v>20140101LE</v>
          </cell>
        </row>
        <row r="452">
          <cell r="B452" t="str">
            <v>Nov 2014</v>
          </cell>
          <cell r="C452" t="str">
            <v>LE</v>
          </cell>
          <cell r="D452" t="str">
            <v>LGMLE571</v>
          </cell>
          <cell r="E452">
            <v>152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193535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AA452">
            <v>0</v>
          </cell>
          <cell r="AB452">
            <v>12504.3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2.0000000000436557E-2</v>
          </cell>
          <cell r="AN452">
            <v>0</v>
          </cell>
          <cell r="AO452">
            <v>12504.32</v>
          </cell>
          <cell r="AP452">
            <v>12504.32</v>
          </cell>
          <cell r="AR452">
            <v>8.93</v>
          </cell>
          <cell r="AS452">
            <v>0</v>
          </cell>
          <cell r="AT452">
            <v>586.82000000000005</v>
          </cell>
          <cell r="AU452">
            <v>0</v>
          </cell>
          <cell r="AV452">
            <v>0</v>
          </cell>
          <cell r="AW452">
            <v>13100.07</v>
          </cell>
          <cell r="AZ452">
            <v>5273.83</v>
          </cell>
          <cell r="BG452" t="str">
            <v>20140101LGMLE571</v>
          </cell>
          <cell r="BH452" t="str">
            <v>20140101LE</v>
          </cell>
        </row>
        <row r="453">
          <cell r="B453" t="str">
            <v>Nov 2014</v>
          </cell>
          <cell r="C453" t="str">
            <v>LE</v>
          </cell>
          <cell r="D453" t="str">
            <v>LGMLE572</v>
          </cell>
          <cell r="E453">
            <v>13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99603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AA453">
            <v>0</v>
          </cell>
          <cell r="AB453">
            <v>6435.35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9.999999999308784E-3</v>
          </cell>
          <cell r="AN453">
            <v>0</v>
          </cell>
          <cell r="AO453">
            <v>6435.36</v>
          </cell>
          <cell r="AP453">
            <v>6435.36</v>
          </cell>
          <cell r="AR453">
            <v>4.09</v>
          </cell>
          <cell r="AS453">
            <v>0</v>
          </cell>
          <cell r="AT453">
            <v>305.7</v>
          </cell>
          <cell r="AU453">
            <v>0</v>
          </cell>
          <cell r="AV453">
            <v>0</v>
          </cell>
          <cell r="AW453">
            <v>6745.15</v>
          </cell>
          <cell r="AZ453">
            <v>2714.18</v>
          </cell>
          <cell r="BG453" t="str">
            <v>20140101LGMLE572</v>
          </cell>
          <cell r="BH453" t="str">
            <v>20140101LE</v>
          </cell>
        </row>
        <row r="454">
          <cell r="B454" t="str">
            <v>Nov 2014</v>
          </cell>
          <cell r="C454" t="str">
            <v>TE</v>
          </cell>
          <cell r="D454" t="str">
            <v>LGMLE573</v>
          </cell>
          <cell r="E454">
            <v>886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187294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AA454">
            <v>2879.5</v>
          </cell>
          <cell r="AB454">
            <v>14342.97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-0.11999999999989086</v>
          </cell>
          <cell r="AM454">
            <v>4.0000000002692104E-2</v>
          </cell>
          <cell r="AN454">
            <v>0</v>
          </cell>
          <cell r="AO454">
            <v>17222.390000000007</v>
          </cell>
          <cell r="AP454">
            <v>17222.39</v>
          </cell>
          <cell r="AR454">
            <v>9.3000000000000007</v>
          </cell>
          <cell r="AS454">
            <v>0</v>
          </cell>
          <cell r="AT454">
            <v>805.6</v>
          </cell>
          <cell r="AU454">
            <v>0</v>
          </cell>
          <cell r="AV454">
            <v>0</v>
          </cell>
          <cell r="AW454">
            <v>18037.29</v>
          </cell>
          <cell r="AZ454">
            <v>5103.76</v>
          </cell>
          <cell r="BG454" t="str">
            <v>20140101LGMLE573</v>
          </cell>
          <cell r="BH454" t="str">
            <v>20140101TE</v>
          </cell>
        </row>
        <row r="455">
          <cell r="B455" t="str">
            <v>Nov 2014</v>
          </cell>
          <cell r="C455" t="str">
            <v>TE</v>
          </cell>
          <cell r="D455" t="str">
            <v>LGMLE574</v>
          </cell>
          <cell r="E455">
            <v>8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68742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AA455">
            <v>26</v>
          </cell>
          <cell r="AB455">
            <v>5264.26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409.5</v>
          </cell>
          <cell r="AM455">
            <v>0</v>
          </cell>
          <cell r="AN455">
            <v>0</v>
          </cell>
          <cell r="AO455">
            <v>5699.76</v>
          </cell>
          <cell r="AP455">
            <v>5699.76</v>
          </cell>
          <cell r="AR455">
            <v>2.75</v>
          </cell>
          <cell r="AS455">
            <v>0</v>
          </cell>
          <cell r="AT455">
            <v>271.42</v>
          </cell>
          <cell r="AU455">
            <v>0</v>
          </cell>
          <cell r="AV455">
            <v>0</v>
          </cell>
          <cell r="AW455">
            <v>5973.93</v>
          </cell>
          <cell r="AZ455">
            <v>1873.22</v>
          </cell>
          <cell r="BG455" t="str">
            <v>20140101LGMLE574</v>
          </cell>
          <cell r="BH455" t="str">
            <v>20140101TE</v>
          </cell>
        </row>
        <row r="456">
          <cell r="B456" t="str">
            <v>Nov 2014</v>
          </cell>
          <cell r="C456" t="str">
            <v>RS</v>
          </cell>
          <cell r="D456" t="str">
            <v>LGRSE411</v>
          </cell>
          <cell r="E456">
            <v>3402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684968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AA456">
            <v>0</v>
          </cell>
          <cell r="AB456">
            <v>55318.02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-0.59999999999854481</v>
          </cell>
          <cell r="AN456">
            <v>0</v>
          </cell>
          <cell r="AO456">
            <v>55317.42</v>
          </cell>
          <cell r="AP456">
            <v>55317.420000000006</v>
          </cell>
          <cell r="AR456">
            <v>28.93</v>
          </cell>
          <cell r="AS456">
            <v>3717.8</v>
          </cell>
          <cell r="AT456">
            <v>2807.15</v>
          </cell>
          <cell r="AU456">
            <v>0</v>
          </cell>
          <cell r="AV456">
            <v>0</v>
          </cell>
          <cell r="AW456">
            <v>61871.3</v>
          </cell>
          <cell r="AZ456">
            <v>18665.38</v>
          </cell>
          <cell r="BG456" t="str">
            <v>20140101LGRSE411</v>
          </cell>
          <cell r="BH456" t="str">
            <v>20140101RS</v>
          </cell>
        </row>
        <row r="457">
          <cell r="B457" t="str">
            <v>Nov 2014</v>
          </cell>
          <cell r="C457" t="str">
            <v>RS</v>
          </cell>
          <cell r="D457" t="str">
            <v>LGRSE511</v>
          </cell>
          <cell r="E457">
            <v>351584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251424435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AA457">
            <v>3779528</v>
          </cell>
          <cell r="AB457">
            <v>20305037.370000001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-19421.709999999963</v>
          </cell>
          <cell r="AM457">
            <v>-70.449999999254942</v>
          </cell>
          <cell r="AN457">
            <v>0</v>
          </cell>
          <cell r="AO457">
            <v>24065073.210000001</v>
          </cell>
          <cell r="AP457">
            <v>24065073.210000001</v>
          </cell>
          <cell r="AR457">
            <v>10114.629999999999</v>
          </cell>
          <cell r="AS457">
            <v>1365195.83</v>
          </cell>
          <cell r="AT457">
            <v>1210976.99</v>
          </cell>
          <cell r="AU457">
            <v>0</v>
          </cell>
          <cell r="AV457">
            <v>0</v>
          </cell>
          <cell r="AW457">
            <v>26651360.66</v>
          </cell>
          <cell r="AZ457">
            <v>6851315.8499999996</v>
          </cell>
          <cell r="BG457" t="str">
            <v>20140101LGRSE511</v>
          </cell>
          <cell r="BH457" t="str">
            <v>20140101RS</v>
          </cell>
        </row>
        <row r="458">
          <cell r="B458" t="str">
            <v>Nov 2014</v>
          </cell>
          <cell r="C458" t="str">
            <v>RS</v>
          </cell>
          <cell r="D458" t="str">
            <v>LGRSE519</v>
          </cell>
          <cell r="E458">
            <v>132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97982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AA458">
            <v>1419</v>
          </cell>
          <cell r="AB458">
            <v>7913.03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9332.0299999999988</v>
          </cell>
          <cell r="AP458">
            <v>9332.0300000000007</v>
          </cell>
          <cell r="AR458">
            <v>3.9</v>
          </cell>
          <cell r="AS458">
            <v>532</v>
          </cell>
          <cell r="AT458">
            <v>470.16</v>
          </cell>
          <cell r="AU458">
            <v>0</v>
          </cell>
          <cell r="AV458">
            <v>0</v>
          </cell>
          <cell r="AW458">
            <v>10338.09</v>
          </cell>
          <cell r="AZ458">
            <v>2670.01</v>
          </cell>
          <cell r="BG458" t="str">
            <v>20140101LGRSE519</v>
          </cell>
          <cell r="BH458" t="str">
            <v>20140101RS</v>
          </cell>
        </row>
        <row r="459">
          <cell r="B459" t="str">
            <v>Nov 2014</v>
          </cell>
          <cell r="C459" t="str">
            <v>RTODE</v>
          </cell>
          <cell r="D459" t="str">
            <v>LGRSE521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AA459">
            <v>0</v>
          </cell>
          <cell r="AB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Z459">
            <v>0</v>
          </cell>
          <cell r="BG459" t="str">
            <v>20140101LGRSE521</v>
          </cell>
          <cell r="BH459" t="str">
            <v>20140101RTODE</v>
          </cell>
        </row>
        <row r="460">
          <cell r="B460" t="str">
            <v>Nov 2014</v>
          </cell>
          <cell r="C460" t="str">
            <v>RTODE</v>
          </cell>
          <cell r="D460" t="str">
            <v>LGRSE523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AA460">
            <v>0</v>
          </cell>
          <cell r="AB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Z460">
            <v>0</v>
          </cell>
          <cell r="BG460" t="str">
            <v>20140101LGRSE523</v>
          </cell>
          <cell r="BH460" t="str">
            <v>20140101RTODE</v>
          </cell>
        </row>
        <row r="461">
          <cell r="B461" t="str">
            <v>Nov 2014</v>
          </cell>
          <cell r="C461" t="str">
            <v>RTODD</v>
          </cell>
          <cell r="D461" t="str">
            <v>LGRSE527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AA461">
            <v>0</v>
          </cell>
          <cell r="AB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Z461">
            <v>0</v>
          </cell>
          <cell r="BG461" t="str">
            <v>20140101LGRSE527</v>
          </cell>
          <cell r="BH461" t="str">
            <v>20140101RTODD</v>
          </cell>
        </row>
        <row r="462">
          <cell r="B462" t="str">
            <v>Nov 2014</v>
          </cell>
          <cell r="C462" t="str">
            <v>RTODD</v>
          </cell>
          <cell r="D462" t="str">
            <v>LGRSE529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AA462">
            <v>0</v>
          </cell>
          <cell r="AB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Z462">
            <v>0</v>
          </cell>
          <cell r="BG462" t="str">
            <v>20140101LGRSE529</v>
          </cell>
          <cell r="BH462" t="str">
            <v>20140101RTODD</v>
          </cell>
        </row>
        <row r="463">
          <cell r="B463" t="str">
            <v>Nov 2014</v>
          </cell>
          <cell r="C463" t="str">
            <v>VFD</v>
          </cell>
          <cell r="D463" t="str">
            <v>LGRSE540</v>
          </cell>
          <cell r="E463">
            <v>6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29169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AA463">
            <v>64.5</v>
          </cell>
          <cell r="AB463">
            <v>2355.69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2420.19</v>
          </cell>
          <cell r="AP463">
            <v>2420.19</v>
          </cell>
          <cell r="AR463">
            <v>1.1599999999999999</v>
          </cell>
          <cell r="AS463">
            <v>158.38999999999999</v>
          </cell>
          <cell r="AT463">
            <v>122.79</v>
          </cell>
          <cell r="AU463">
            <v>0</v>
          </cell>
          <cell r="AV463">
            <v>0</v>
          </cell>
          <cell r="AW463">
            <v>2702.53</v>
          </cell>
          <cell r="AZ463">
            <v>794.86</v>
          </cell>
          <cell r="BG463" t="str">
            <v>20140101LGRSE540</v>
          </cell>
          <cell r="BH463" t="str">
            <v>20140101VFD</v>
          </cell>
        </row>
        <row r="464">
          <cell r="B464" t="str">
            <v>Nov 2014</v>
          </cell>
          <cell r="C464" t="str">
            <v>LEV</v>
          </cell>
          <cell r="D464" t="str">
            <v>LGRSE547</v>
          </cell>
          <cell r="E464">
            <v>1</v>
          </cell>
          <cell r="F464">
            <v>0</v>
          </cell>
          <cell r="G464">
            <v>143</v>
          </cell>
          <cell r="H464">
            <v>0</v>
          </cell>
          <cell r="I464">
            <v>0</v>
          </cell>
          <cell r="J464">
            <v>143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AA464">
            <v>10.75</v>
          </cell>
          <cell r="AB464">
            <v>8.32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19.07</v>
          </cell>
          <cell r="AP464">
            <v>19.07</v>
          </cell>
          <cell r="AR464">
            <v>0.01</v>
          </cell>
          <cell r="AS464">
            <v>0.78</v>
          </cell>
          <cell r="AT464">
            <v>0.95</v>
          </cell>
          <cell r="AU464">
            <v>0</v>
          </cell>
          <cell r="AV464">
            <v>0</v>
          </cell>
          <cell r="AW464">
            <v>20.81</v>
          </cell>
          <cell r="AZ464">
            <v>3.9</v>
          </cell>
          <cell r="BG464" t="str">
            <v>20140101LGRSE547</v>
          </cell>
          <cell r="BH464" t="str">
            <v>20140101LEV</v>
          </cell>
        </row>
        <row r="465">
          <cell r="B465" t="str">
            <v>Nov 2014</v>
          </cell>
          <cell r="C465" t="str">
            <v>LEV</v>
          </cell>
          <cell r="D465" t="str">
            <v>LGRSE543</v>
          </cell>
          <cell r="E465">
            <v>20</v>
          </cell>
          <cell r="F465">
            <v>0</v>
          </cell>
          <cell r="G465">
            <v>12694</v>
          </cell>
          <cell r="H465">
            <v>7636</v>
          </cell>
          <cell r="I465">
            <v>4118</v>
          </cell>
          <cell r="J465">
            <v>24448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AA465">
            <v>215</v>
          </cell>
          <cell r="AB465">
            <v>1937.05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3.999999999996362E-2</v>
          </cell>
          <cell r="AN465">
            <v>0</v>
          </cell>
          <cell r="AO465">
            <v>2152.09</v>
          </cell>
          <cell r="AP465">
            <v>2152.0899999999997</v>
          </cell>
          <cell r="AR465">
            <v>0.96</v>
          </cell>
          <cell r="AS465">
            <v>132.77000000000001</v>
          </cell>
          <cell r="AT465">
            <v>108.82</v>
          </cell>
          <cell r="AU465">
            <v>0</v>
          </cell>
          <cell r="AV465">
            <v>0</v>
          </cell>
          <cell r="AW465">
            <v>2394.64</v>
          </cell>
          <cell r="AZ465">
            <v>666.21</v>
          </cell>
          <cell r="BG465" t="str">
            <v>20140101LGRSE543</v>
          </cell>
          <cell r="BH465" t="str">
            <v>20140101LEV</v>
          </cell>
        </row>
        <row r="466">
          <cell r="B466" t="str">
            <v>Dec 2014</v>
          </cell>
          <cell r="C466" t="str">
            <v>FLSP</v>
          </cell>
          <cell r="D466" t="str">
            <v>LGINE682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AA466">
            <v>0</v>
          </cell>
          <cell r="AB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Z466">
            <v>0</v>
          </cell>
          <cell r="BG466" t="str">
            <v>20140101LGINE682</v>
          </cell>
          <cell r="BH466" t="str">
            <v>20140101FLSP</v>
          </cell>
        </row>
        <row r="467">
          <cell r="B467" t="str">
            <v>Dec 2014</v>
          </cell>
          <cell r="C467" t="str">
            <v>FLST</v>
          </cell>
          <cell r="D467" t="str">
            <v>LGINE683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AA467">
            <v>0</v>
          </cell>
          <cell r="AB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Z467">
            <v>0</v>
          </cell>
          <cell r="BG467" t="str">
            <v>20140101LGINE683</v>
          </cell>
          <cell r="BH467" t="str">
            <v>20140101FLST</v>
          </cell>
        </row>
        <row r="468">
          <cell r="B468" t="str">
            <v>Dec 2014</v>
          </cell>
          <cell r="C468" t="str">
            <v>GSS</v>
          </cell>
          <cell r="D468" t="str">
            <v>LGCME451</v>
          </cell>
          <cell r="E468">
            <v>51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10885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AA468">
            <v>0</v>
          </cell>
          <cell r="AB468">
            <v>994.24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-9.9999999999909051E-3</v>
          </cell>
          <cell r="AN468">
            <v>0</v>
          </cell>
          <cell r="AO468">
            <v>994.23</v>
          </cell>
          <cell r="AP468">
            <v>994.23</v>
          </cell>
          <cell r="AR468">
            <v>-9.4600000000000009</v>
          </cell>
          <cell r="AS468">
            <v>32.979999999999997</v>
          </cell>
          <cell r="AT468">
            <v>62.19</v>
          </cell>
          <cell r="AU468">
            <v>0</v>
          </cell>
          <cell r="AV468">
            <v>0</v>
          </cell>
          <cell r="AW468">
            <v>1079.94</v>
          </cell>
          <cell r="AZ468">
            <v>296.62</v>
          </cell>
          <cell r="BG468" t="str">
            <v>20140101LGCME451</v>
          </cell>
          <cell r="BH468" t="str">
            <v>20140101GSS</v>
          </cell>
        </row>
        <row r="469">
          <cell r="B469" t="str">
            <v>Dec 2014</v>
          </cell>
          <cell r="C469" t="str">
            <v>GSS</v>
          </cell>
          <cell r="D469" t="str">
            <v>LGCME550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AA469">
            <v>0</v>
          </cell>
          <cell r="AB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Z469">
            <v>0</v>
          </cell>
          <cell r="BG469" t="str">
            <v>20140101LGCME550</v>
          </cell>
          <cell r="BH469" t="str">
            <v>20140101GSS</v>
          </cell>
        </row>
        <row r="470">
          <cell r="B470" t="str">
            <v>Dec 2014</v>
          </cell>
          <cell r="C470" t="str">
            <v>GSS</v>
          </cell>
          <cell r="D470" t="str">
            <v>LGCME551</v>
          </cell>
          <cell r="E470">
            <v>28011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32387035</v>
          </cell>
          <cell r="K470">
            <v>5867.6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AA470">
            <v>560220</v>
          </cell>
          <cell r="AB470">
            <v>2958231.78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7412.1999999999534</v>
          </cell>
          <cell r="AM470">
            <v>-12.020000000018626</v>
          </cell>
          <cell r="AN470">
            <v>0</v>
          </cell>
          <cell r="AO470">
            <v>3525851.9599999995</v>
          </cell>
          <cell r="AP470">
            <v>3525851.96</v>
          </cell>
          <cell r="AR470">
            <v>-30486.23</v>
          </cell>
          <cell r="AS470">
            <v>98020.7</v>
          </cell>
          <cell r="AT470">
            <v>235699.13</v>
          </cell>
          <cell r="AU470">
            <v>0</v>
          </cell>
          <cell r="AV470">
            <v>0</v>
          </cell>
          <cell r="AW470">
            <v>3829085.56</v>
          </cell>
          <cell r="AZ470">
            <v>882546.7</v>
          </cell>
          <cell r="BG470" t="str">
            <v>20140101LGCME551</v>
          </cell>
          <cell r="BH470" t="str">
            <v>20140101GSS</v>
          </cell>
        </row>
        <row r="471">
          <cell r="B471" t="str">
            <v>Dec 2014</v>
          </cell>
          <cell r="C471" t="str">
            <v>GSS</v>
          </cell>
          <cell r="D471" t="str">
            <v>LGCME551UM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13802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AA471">
            <v>20</v>
          </cell>
          <cell r="AB471">
            <v>1260.67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2040</v>
          </cell>
          <cell r="AM471">
            <v>0</v>
          </cell>
          <cell r="AN471">
            <v>0</v>
          </cell>
          <cell r="AO471">
            <v>3320.67</v>
          </cell>
          <cell r="AP471">
            <v>3320.67</v>
          </cell>
          <cell r="AR471">
            <v>-13.39</v>
          </cell>
          <cell r="AS471">
            <v>41.82</v>
          </cell>
          <cell r="AT471">
            <v>257.73</v>
          </cell>
          <cell r="AU471">
            <v>0</v>
          </cell>
          <cell r="AV471">
            <v>0</v>
          </cell>
          <cell r="AW471">
            <v>3606.83</v>
          </cell>
          <cell r="AZ471">
            <v>376.1</v>
          </cell>
          <cell r="BG471" t="str">
            <v>20140101LGCME551UM</v>
          </cell>
          <cell r="BH471" t="str">
            <v>20140101GSS</v>
          </cell>
        </row>
        <row r="472">
          <cell r="B472" t="str">
            <v>Dec 2014</v>
          </cell>
          <cell r="C472" t="str">
            <v>GSS</v>
          </cell>
          <cell r="D472" t="str">
            <v>LGCME552</v>
          </cell>
          <cell r="E472">
            <v>115</v>
          </cell>
          <cell r="F472">
            <v>102</v>
          </cell>
          <cell r="G472">
            <v>0</v>
          </cell>
          <cell r="H472">
            <v>0</v>
          </cell>
          <cell r="I472">
            <v>0</v>
          </cell>
          <cell r="J472">
            <v>230371</v>
          </cell>
          <cell r="K472">
            <v>1.3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AA472">
            <v>0</v>
          </cell>
          <cell r="AB472">
            <v>21042.09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2.0000000000436557E-2</v>
          </cell>
          <cell r="AN472">
            <v>0</v>
          </cell>
          <cell r="AO472">
            <v>21042.11</v>
          </cell>
          <cell r="AP472">
            <v>21042.11</v>
          </cell>
          <cell r="AR472">
            <v>-223.38</v>
          </cell>
          <cell r="AS472">
            <v>698.01</v>
          </cell>
          <cell r="AT472">
            <v>1334.29</v>
          </cell>
          <cell r="AU472">
            <v>0</v>
          </cell>
          <cell r="AV472">
            <v>0</v>
          </cell>
          <cell r="AW472">
            <v>22851.03</v>
          </cell>
          <cell r="AZ472">
            <v>6277.61</v>
          </cell>
          <cell r="BG472" t="str">
            <v>20140101LGCME552</v>
          </cell>
          <cell r="BH472" t="str">
            <v>20140101GSS</v>
          </cell>
        </row>
        <row r="473">
          <cell r="B473" t="str">
            <v>Dec 2014</v>
          </cell>
          <cell r="C473" t="str">
            <v>GSS</v>
          </cell>
          <cell r="D473" t="str">
            <v>LGCME557</v>
          </cell>
          <cell r="E473">
            <v>10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12068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AA473">
            <v>200</v>
          </cell>
          <cell r="AB473">
            <v>1102.29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1.0000000000218279E-2</v>
          </cell>
          <cell r="AN473">
            <v>0</v>
          </cell>
          <cell r="AO473">
            <v>1302.3000000000002</v>
          </cell>
          <cell r="AP473">
            <v>1302.3</v>
          </cell>
          <cell r="AR473">
            <v>-11.7</v>
          </cell>
          <cell r="AS473">
            <v>36.57</v>
          </cell>
          <cell r="AT473">
            <v>87.17</v>
          </cell>
          <cell r="AU473">
            <v>0</v>
          </cell>
          <cell r="AV473">
            <v>0</v>
          </cell>
          <cell r="AW473">
            <v>1414.34</v>
          </cell>
          <cell r="AZ473">
            <v>328.85</v>
          </cell>
          <cell r="BG473" t="str">
            <v>20140101LGCME557</v>
          </cell>
          <cell r="BH473" t="str">
            <v>20140101GSS</v>
          </cell>
        </row>
        <row r="474">
          <cell r="B474" t="str">
            <v>Dec 2014</v>
          </cell>
          <cell r="C474" t="str">
            <v>PSS</v>
          </cell>
          <cell r="D474" t="str">
            <v>LGCME561</v>
          </cell>
          <cell r="E474">
            <v>2577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136626694</v>
          </cell>
          <cell r="K474">
            <v>339467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AA474">
            <v>231930</v>
          </cell>
          <cell r="AB474">
            <v>5547043.7800000003</v>
          </cell>
          <cell r="AH474">
            <v>0</v>
          </cell>
          <cell r="AI474">
            <v>12256.67</v>
          </cell>
          <cell r="AJ474">
            <v>0</v>
          </cell>
          <cell r="AK474">
            <v>4768189.34</v>
          </cell>
          <cell r="AL474">
            <v>7467.390000000014</v>
          </cell>
          <cell r="AM474">
            <v>-0.22000000067055225</v>
          </cell>
          <cell r="AN474">
            <v>158152.87999999989</v>
          </cell>
          <cell r="AO474">
            <v>10712783.169999998</v>
          </cell>
          <cell r="AP474">
            <v>10712783.17</v>
          </cell>
          <cell r="AR474">
            <v>-124110.45</v>
          </cell>
          <cell r="AS474">
            <v>189797.34</v>
          </cell>
          <cell r="AT474">
            <v>614204.31000000006</v>
          </cell>
          <cell r="AU474">
            <v>0</v>
          </cell>
          <cell r="AV474">
            <v>0</v>
          </cell>
          <cell r="AW474">
            <v>11392674.369999999</v>
          </cell>
          <cell r="AZ474">
            <v>3723077.41</v>
          </cell>
          <cell r="BG474" t="str">
            <v>20140101LGCME561</v>
          </cell>
          <cell r="BH474" t="str">
            <v>20140101PSS</v>
          </cell>
        </row>
        <row r="475">
          <cell r="B475" t="str">
            <v>Dec 2014</v>
          </cell>
          <cell r="C475" t="str">
            <v>PSP</v>
          </cell>
          <cell r="D475" t="str">
            <v>LGCME563</v>
          </cell>
          <cell r="E475">
            <v>55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13141720</v>
          </cell>
          <cell r="K475">
            <v>29604.3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AA475">
            <v>9350</v>
          </cell>
          <cell r="AB475">
            <v>515943.93</v>
          </cell>
          <cell r="AH475">
            <v>0</v>
          </cell>
          <cell r="AI475">
            <v>2453.27</v>
          </cell>
          <cell r="AJ475">
            <v>0</v>
          </cell>
          <cell r="AK475">
            <v>347639.41000000003</v>
          </cell>
          <cell r="AL475">
            <v>170</v>
          </cell>
          <cell r="AM475">
            <v>-9.9999999511055648E-3</v>
          </cell>
          <cell r="AN475">
            <v>23336.909999999974</v>
          </cell>
          <cell r="AO475">
            <v>896440.24</v>
          </cell>
          <cell r="AP475">
            <v>896440.24</v>
          </cell>
          <cell r="AR475">
            <v>-10362.51</v>
          </cell>
          <cell r="AS475">
            <v>18266.98</v>
          </cell>
          <cell r="AT475">
            <v>45689.42</v>
          </cell>
          <cell r="AU475">
            <v>0</v>
          </cell>
          <cell r="AV475">
            <v>0</v>
          </cell>
          <cell r="AW475">
            <v>950034.13</v>
          </cell>
          <cell r="AZ475">
            <v>358111.87</v>
          </cell>
          <cell r="BG475" t="str">
            <v>20140101LGCME563</v>
          </cell>
          <cell r="BH475" t="str">
            <v>20140101PSP</v>
          </cell>
        </row>
        <row r="476">
          <cell r="B476" t="str">
            <v>Dec 2014</v>
          </cell>
          <cell r="C476" t="str">
            <v>PSS</v>
          </cell>
          <cell r="D476" t="str">
            <v>LGCME567</v>
          </cell>
          <cell r="E476">
            <v>2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100080</v>
          </cell>
          <cell r="K476">
            <v>392.3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AA476">
            <v>180</v>
          </cell>
          <cell r="AB476">
            <v>4063.25</v>
          </cell>
          <cell r="AH476">
            <v>0</v>
          </cell>
          <cell r="AI476">
            <v>0</v>
          </cell>
          <cell r="AJ476">
            <v>0</v>
          </cell>
          <cell r="AK476">
            <v>5496.12</v>
          </cell>
          <cell r="AL476">
            <v>0</v>
          </cell>
          <cell r="AM476">
            <v>0</v>
          </cell>
          <cell r="AN476">
            <v>196.14000000000033</v>
          </cell>
          <cell r="AO476">
            <v>9935.5099999999984</v>
          </cell>
          <cell r="AP476">
            <v>9935.51</v>
          </cell>
          <cell r="AR476">
            <v>-3.75</v>
          </cell>
          <cell r="AS476">
            <v>139.12</v>
          </cell>
          <cell r="AT476">
            <v>562.55999999999995</v>
          </cell>
          <cell r="AU476">
            <v>0</v>
          </cell>
          <cell r="AV476">
            <v>0</v>
          </cell>
          <cell r="AW476">
            <v>10633.44</v>
          </cell>
          <cell r="AZ476">
            <v>2727.18</v>
          </cell>
          <cell r="BG476" t="str">
            <v>20140101LGCME567</v>
          </cell>
          <cell r="BH476" t="str">
            <v>20140101PSS</v>
          </cell>
        </row>
        <row r="477">
          <cell r="B477" t="str">
            <v>Dec 2014</v>
          </cell>
          <cell r="C477" t="str">
            <v>TODS</v>
          </cell>
          <cell r="D477" t="str">
            <v>LGCME591</v>
          </cell>
          <cell r="E477">
            <v>237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59937404</v>
          </cell>
          <cell r="K477">
            <v>0</v>
          </cell>
          <cell r="L477">
            <v>0</v>
          </cell>
          <cell r="M477">
            <v>122274.1</v>
          </cell>
          <cell r="N477">
            <v>121302.5</v>
          </cell>
          <cell r="O477">
            <v>118594</v>
          </cell>
          <cell r="P477">
            <v>0</v>
          </cell>
          <cell r="Q477">
            <v>0</v>
          </cell>
          <cell r="R477">
            <v>0</v>
          </cell>
          <cell r="AA477">
            <v>47400</v>
          </cell>
          <cell r="AB477">
            <v>2391502.42</v>
          </cell>
          <cell r="AH477">
            <v>1755</v>
          </cell>
          <cell r="AI477">
            <v>17351.34</v>
          </cell>
          <cell r="AJ477">
            <v>0</v>
          </cell>
          <cell r="AK477">
            <v>1779886.36</v>
          </cell>
          <cell r="AL477">
            <v>1039.1299999999974</v>
          </cell>
          <cell r="AM477">
            <v>3.0000000260770321E-2</v>
          </cell>
          <cell r="AN477">
            <v>78132.629999999888</v>
          </cell>
          <cell r="AO477">
            <v>4297960.5699999994</v>
          </cell>
          <cell r="AP477">
            <v>4297960.57</v>
          </cell>
          <cell r="AR477">
            <v>-55865.18</v>
          </cell>
          <cell r="AS477">
            <v>45552.51</v>
          </cell>
          <cell r="AT477">
            <v>232461.88</v>
          </cell>
          <cell r="AU477">
            <v>0</v>
          </cell>
          <cell r="AV477">
            <v>0</v>
          </cell>
          <cell r="AW477">
            <v>4520109.78</v>
          </cell>
          <cell r="AZ477">
            <v>1633294.26</v>
          </cell>
          <cell r="BG477" t="str">
            <v>20140101LGCME591</v>
          </cell>
          <cell r="BH477" t="str">
            <v>20140101TODS</v>
          </cell>
        </row>
        <row r="478">
          <cell r="B478" t="str">
            <v>Dec 2014</v>
          </cell>
          <cell r="C478" t="str">
            <v>TODP</v>
          </cell>
          <cell r="D478" t="str">
            <v>LGCME593</v>
          </cell>
          <cell r="E478">
            <v>35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30102600</v>
          </cell>
          <cell r="K478">
            <v>0</v>
          </cell>
          <cell r="L478">
            <v>0</v>
          </cell>
          <cell r="M478">
            <v>65166.2</v>
          </cell>
          <cell r="N478">
            <v>64296.5</v>
          </cell>
          <cell r="O478">
            <v>62336.5</v>
          </cell>
          <cell r="P478">
            <v>0</v>
          </cell>
          <cell r="Q478">
            <v>0</v>
          </cell>
          <cell r="R478">
            <v>0</v>
          </cell>
          <cell r="AA478">
            <v>10500</v>
          </cell>
          <cell r="AB478">
            <v>1146909.06</v>
          </cell>
          <cell r="AH478">
            <v>0</v>
          </cell>
          <cell r="AI478">
            <v>0</v>
          </cell>
          <cell r="AJ478">
            <v>0</v>
          </cell>
          <cell r="AK478">
            <v>888327.83000000007</v>
          </cell>
          <cell r="AL478">
            <v>300</v>
          </cell>
          <cell r="AM478">
            <v>0</v>
          </cell>
          <cell r="AN478">
            <v>35540.979999999865</v>
          </cell>
          <cell r="AO478">
            <v>2081577.87</v>
          </cell>
          <cell r="AP478">
            <v>2081577.8699999999</v>
          </cell>
          <cell r="AR478">
            <v>-19818.63</v>
          </cell>
          <cell r="AS478">
            <v>22877.97</v>
          </cell>
          <cell r="AT478">
            <v>106628.59</v>
          </cell>
          <cell r="AU478">
            <v>0</v>
          </cell>
          <cell r="AV478">
            <v>0</v>
          </cell>
          <cell r="AW478">
            <v>2191265.7999999998</v>
          </cell>
          <cell r="AZ478">
            <v>820295.85</v>
          </cell>
          <cell r="BG478" t="str">
            <v>20140101LGCME593</v>
          </cell>
          <cell r="BH478" t="str">
            <v>20140101TODP</v>
          </cell>
        </row>
        <row r="479">
          <cell r="B479" t="str">
            <v>Dec 2014</v>
          </cell>
          <cell r="C479" t="str">
            <v>GS3</v>
          </cell>
          <cell r="D479" t="str">
            <v>LGCME650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AA479">
            <v>0</v>
          </cell>
          <cell r="AB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Z479">
            <v>0</v>
          </cell>
          <cell r="BG479" t="str">
            <v>20140101LGCME650</v>
          </cell>
          <cell r="BH479" t="str">
            <v>20140101GS3</v>
          </cell>
        </row>
        <row r="480">
          <cell r="B480" t="str">
            <v>Dec 2014</v>
          </cell>
          <cell r="C480" t="str">
            <v>GS3</v>
          </cell>
          <cell r="D480" t="str">
            <v>LGCME651</v>
          </cell>
          <cell r="E480">
            <v>15517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72741261</v>
          </cell>
          <cell r="K480">
            <v>283009.90000000002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AA480">
            <v>543095</v>
          </cell>
          <cell r="AB480">
            <v>6644186.7800000003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27226.439999999944</v>
          </cell>
          <cell r="AM480">
            <v>0.33000000007450581</v>
          </cell>
          <cell r="AN480">
            <v>0</v>
          </cell>
          <cell r="AO480">
            <v>7214508.5500000007</v>
          </cell>
          <cell r="AP480">
            <v>7214508.5499999998</v>
          </cell>
          <cell r="AR480">
            <v>-66334.39</v>
          </cell>
          <cell r="AS480">
            <v>216481.49</v>
          </cell>
          <cell r="AT480">
            <v>466626.03</v>
          </cell>
          <cell r="AU480">
            <v>0</v>
          </cell>
          <cell r="AV480">
            <v>0</v>
          </cell>
          <cell r="AW480">
            <v>7831281.6799999997</v>
          </cell>
          <cell r="AZ480">
            <v>1982199.36</v>
          </cell>
          <cell r="BG480" t="str">
            <v>20140101LGCME651</v>
          </cell>
          <cell r="BH480" t="str">
            <v>20140101GS3</v>
          </cell>
        </row>
        <row r="481">
          <cell r="B481" t="str">
            <v>Dec 2014</v>
          </cell>
          <cell r="C481" t="str">
            <v>GS3</v>
          </cell>
          <cell r="D481" t="str">
            <v>LGCME652</v>
          </cell>
          <cell r="E481">
            <v>667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2800033</v>
          </cell>
          <cell r="K481">
            <v>15024.2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AA481">
            <v>0</v>
          </cell>
          <cell r="AB481">
            <v>255755.01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8.999999999650754E-2</v>
          </cell>
          <cell r="AN481">
            <v>0</v>
          </cell>
          <cell r="AO481">
            <v>255755.1</v>
          </cell>
          <cell r="AP481">
            <v>255755.09999999998</v>
          </cell>
          <cell r="AR481">
            <v>-2529.67</v>
          </cell>
          <cell r="AS481">
            <v>8483.99</v>
          </cell>
          <cell r="AT481">
            <v>16092.01</v>
          </cell>
          <cell r="AU481">
            <v>0</v>
          </cell>
          <cell r="AV481">
            <v>0</v>
          </cell>
          <cell r="AW481">
            <v>277801.43</v>
          </cell>
          <cell r="AZ481">
            <v>76300.899999999994</v>
          </cell>
          <cell r="BG481" t="str">
            <v>20140101LGCME652</v>
          </cell>
          <cell r="BH481" t="str">
            <v>20140101GS3</v>
          </cell>
        </row>
        <row r="482">
          <cell r="B482" t="str">
            <v>Dec 2014</v>
          </cell>
          <cell r="C482" t="str">
            <v>GS3</v>
          </cell>
          <cell r="D482" t="str">
            <v>LGCME657</v>
          </cell>
          <cell r="E482">
            <v>9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166282</v>
          </cell>
          <cell r="K482">
            <v>479.8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AA482">
            <v>315</v>
          </cell>
          <cell r="AB482">
            <v>15188.2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35</v>
          </cell>
          <cell r="AM482">
            <v>0</v>
          </cell>
          <cell r="AN482">
            <v>0</v>
          </cell>
          <cell r="AO482">
            <v>15538.2</v>
          </cell>
          <cell r="AP482">
            <v>15538.2</v>
          </cell>
          <cell r="AR482">
            <v>-152.80000000000001</v>
          </cell>
          <cell r="AS482">
            <v>503.84</v>
          </cell>
          <cell r="AT482">
            <v>986.73</v>
          </cell>
          <cell r="AU482">
            <v>0</v>
          </cell>
          <cell r="AV482">
            <v>0</v>
          </cell>
          <cell r="AW482">
            <v>16875.97</v>
          </cell>
          <cell r="AZ482">
            <v>4531.18</v>
          </cell>
          <cell r="BG482" t="str">
            <v>20140101LGCME657</v>
          </cell>
          <cell r="BH482" t="str">
            <v>20140101GS3</v>
          </cell>
        </row>
        <row r="483">
          <cell r="B483" t="str">
            <v>Dec 2014</v>
          </cell>
          <cell r="C483" t="str">
            <v>LWC</v>
          </cell>
          <cell r="D483" t="str">
            <v>LGCME671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4816800</v>
          </cell>
          <cell r="K483">
            <v>8496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AA483">
            <v>0</v>
          </cell>
          <cell r="AB483">
            <v>178317.94</v>
          </cell>
          <cell r="AH483">
            <v>0</v>
          </cell>
          <cell r="AI483">
            <v>0</v>
          </cell>
          <cell r="AJ483">
            <v>0</v>
          </cell>
          <cell r="AK483">
            <v>87933.6</v>
          </cell>
          <cell r="AL483">
            <v>0</v>
          </cell>
          <cell r="AM483">
            <v>-1.0000000009313226E-2</v>
          </cell>
          <cell r="AN483">
            <v>9439.1999999999971</v>
          </cell>
          <cell r="AO483">
            <v>275690.73000000004</v>
          </cell>
          <cell r="AP483">
            <v>275690.73</v>
          </cell>
          <cell r="AR483">
            <v>-4672.29</v>
          </cell>
          <cell r="AS483">
            <v>0</v>
          </cell>
          <cell r="AT483">
            <v>12464.56</v>
          </cell>
          <cell r="AU483">
            <v>0</v>
          </cell>
          <cell r="AV483">
            <v>0</v>
          </cell>
          <cell r="AW483">
            <v>283483</v>
          </cell>
          <cell r="AZ483">
            <v>131257.79999999999</v>
          </cell>
          <cell r="BG483" t="str">
            <v>20140101LGCME671</v>
          </cell>
          <cell r="BH483" t="str">
            <v>20140101LWC</v>
          </cell>
        </row>
        <row r="484">
          <cell r="B484" t="str">
            <v>Dec 2014</v>
          </cell>
          <cell r="C484" t="str">
            <v>CSR</v>
          </cell>
          <cell r="D484" t="str">
            <v>LGCSR761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AA484">
            <v>0</v>
          </cell>
          <cell r="AB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Z484">
            <v>0</v>
          </cell>
          <cell r="BG484" t="str">
            <v>20140101LGCSR761</v>
          </cell>
          <cell r="BH484" t="str">
            <v>20140101CSR</v>
          </cell>
        </row>
        <row r="485">
          <cell r="B485" t="str">
            <v>Dec 2014</v>
          </cell>
          <cell r="C485" t="str">
            <v>CSR</v>
          </cell>
          <cell r="D485" t="str">
            <v>LGCSR780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AA485">
            <v>0</v>
          </cell>
          <cell r="AB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Z485">
            <v>0</v>
          </cell>
          <cell r="BG485" t="str">
            <v>20140101LGCSR780</v>
          </cell>
          <cell r="BH485" t="str">
            <v>20140101CSR</v>
          </cell>
        </row>
        <row r="486">
          <cell r="B486" t="str">
            <v>Dec 2014</v>
          </cell>
          <cell r="C486" t="str">
            <v>FK</v>
          </cell>
          <cell r="D486" t="str">
            <v>LGINE599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14887000</v>
          </cell>
          <cell r="K486">
            <v>27396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AA486">
            <v>0</v>
          </cell>
          <cell r="AB486">
            <v>556773.80000000005</v>
          </cell>
          <cell r="AH486">
            <v>0</v>
          </cell>
          <cell r="AI486">
            <v>-25090.35</v>
          </cell>
          <cell r="AJ486">
            <v>0</v>
          </cell>
          <cell r="AK486">
            <v>323386.77</v>
          </cell>
          <cell r="AL486">
            <v>0</v>
          </cell>
          <cell r="AM486">
            <v>0</v>
          </cell>
          <cell r="AN486">
            <v>0</v>
          </cell>
          <cell r="AO486">
            <v>880160.57000000007</v>
          </cell>
          <cell r="AP486">
            <v>880160.57000000007</v>
          </cell>
          <cell r="AR486">
            <v>595.48</v>
          </cell>
          <cell r="AS486">
            <v>0</v>
          </cell>
          <cell r="AT486">
            <v>35681.629999999997</v>
          </cell>
          <cell r="AU486">
            <v>0</v>
          </cell>
          <cell r="AV486">
            <v>0</v>
          </cell>
          <cell r="AW486">
            <v>916437.68</v>
          </cell>
          <cell r="AZ486">
            <v>405670.75</v>
          </cell>
          <cell r="BG486" t="str">
            <v>20140101LGINE599</v>
          </cell>
          <cell r="BH486" t="str">
            <v>20140101FK</v>
          </cell>
        </row>
        <row r="487">
          <cell r="B487" t="str">
            <v>Dec 2014</v>
          </cell>
          <cell r="C487" t="str">
            <v>RTS</v>
          </cell>
          <cell r="D487" t="str">
            <v>LGINE643</v>
          </cell>
          <cell r="E487">
            <v>12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74820905</v>
          </cell>
          <cell r="K487">
            <v>0</v>
          </cell>
          <cell r="L487">
            <v>0</v>
          </cell>
          <cell r="M487">
            <v>136700.6</v>
          </cell>
          <cell r="N487">
            <v>135410.29999999999</v>
          </cell>
          <cell r="O487">
            <v>135178.70000000001</v>
          </cell>
          <cell r="P487">
            <v>0</v>
          </cell>
          <cell r="Q487">
            <v>0</v>
          </cell>
          <cell r="R487">
            <v>0</v>
          </cell>
          <cell r="AA487">
            <v>9000</v>
          </cell>
          <cell r="AB487">
            <v>2701034.67</v>
          </cell>
          <cell r="AH487">
            <v>0</v>
          </cell>
          <cell r="AI487">
            <v>0</v>
          </cell>
          <cell r="AJ487">
            <v>0</v>
          </cell>
          <cell r="AK487">
            <v>1397220.6400000001</v>
          </cell>
          <cell r="AL487">
            <v>0</v>
          </cell>
          <cell r="AM487">
            <v>0</v>
          </cell>
          <cell r="AN487">
            <v>6646</v>
          </cell>
          <cell r="AO487">
            <v>4113901.3099999996</v>
          </cell>
          <cell r="AP487">
            <v>4113901.31</v>
          </cell>
          <cell r="AR487">
            <v>-11254.22</v>
          </cell>
          <cell r="AS487">
            <v>0</v>
          </cell>
          <cell r="AT487">
            <v>161069.29</v>
          </cell>
          <cell r="AU487">
            <v>0</v>
          </cell>
          <cell r="AV487">
            <v>0</v>
          </cell>
          <cell r="AW487">
            <v>4263716.38</v>
          </cell>
          <cell r="AZ487">
            <v>2038869.66</v>
          </cell>
          <cell r="BG487" t="str">
            <v>20140101LGINE643</v>
          </cell>
          <cell r="BH487" t="str">
            <v>20140101RTS</v>
          </cell>
        </row>
        <row r="488">
          <cell r="B488" t="str">
            <v>Dec 2014</v>
          </cell>
          <cell r="C488" t="str">
            <v>PSS</v>
          </cell>
          <cell r="D488" t="str">
            <v>LGINE661</v>
          </cell>
          <cell r="E488">
            <v>235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22956902</v>
          </cell>
          <cell r="K488">
            <v>61613.599999999999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AA488">
            <v>21150</v>
          </cell>
          <cell r="AB488">
            <v>932050.22</v>
          </cell>
          <cell r="AH488">
            <v>0</v>
          </cell>
          <cell r="AI488">
            <v>53373.5</v>
          </cell>
          <cell r="AJ488">
            <v>0</v>
          </cell>
          <cell r="AK488">
            <v>916580.04</v>
          </cell>
          <cell r="AL488">
            <v>540</v>
          </cell>
          <cell r="AM488">
            <v>-1.0000000009313226E-2</v>
          </cell>
          <cell r="AN488">
            <v>5392.2399999999907</v>
          </cell>
          <cell r="AO488">
            <v>1875712.49</v>
          </cell>
          <cell r="AP488">
            <v>1875712.49</v>
          </cell>
          <cell r="AR488">
            <v>-21492.85</v>
          </cell>
          <cell r="AS488">
            <v>0</v>
          </cell>
          <cell r="AT488">
            <v>107355.38</v>
          </cell>
          <cell r="AU488">
            <v>0</v>
          </cell>
          <cell r="AV488">
            <v>0</v>
          </cell>
          <cell r="AW488">
            <v>1961575.02</v>
          </cell>
          <cell r="AZ488">
            <v>625575.57999999996</v>
          </cell>
          <cell r="BG488" t="str">
            <v>20140101LGINE661</v>
          </cell>
          <cell r="BH488" t="str">
            <v>20140101PSS</v>
          </cell>
        </row>
        <row r="489">
          <cell r="B489" t="str">
            <v>Dec 2014</v>
          </cell>
          <cell r="C489" t="str">
            <v>PSP</v>
          </cell>
          <cell r="D489" t="str">
            <v>LGINE663</v>
          </cell>
          <cell r="E489">
            <v>23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1312875</v>
          </cell>
          <cell r="K489">
            <v>5131.5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AA489">
            <v>3910</v>
          </cell>
          <cell r="AB489">
            <v>51543.47</v>
          </cell>
          <cell r="AH489">
            <v>0</v>
          </cell>
          <cell r="AI489">
            <v>8925.74</v>
          </cell>
          <cell r="AJ489">
            <v>0</v>
          </cell>
          <cell r="AK489">
            <v>68759.03</v>
          </cell>
          <cell r="AL489">
            <v>170</v>
          </cell>
          <cell r="AM489">
            <v>0</v>
          </cell>
          <cell r="AN489">
            <v>1043.0100000000093</v>
          </cell>
          <cell r="AO489">
            <v>125425.51000000002</v>
          </cell>
          <cell r="AP489">
            <v>125425.51</v>
          </cell>
          <cell r="AR489">
            <v>-1071.08</v>
          </cell>
          <cell r="AS489">
            <v>0</v>
          </cell>
          <cell r="AT489">
            <v>7559.22</v>
          </cell>
          <cell r="AU489">
            <v>0</v>
          </cell>
          <cell r="AV489">
            <v>0</v>
          </cell>
          <cell r="AW489">
            <v>131913.65</v>
          </cell>
          <cell r="AZ489">
            <v>35775.839999999997</v>
          </cell>
          <cell r="BG489" t="str">
            <v>20140101LGINE663</v>
          </cell>
          <cell r="BH489" t="str">
            <v>20140101PSP</v>
          </cell>
        </row>
        <row r="490">
          <cell r="B490" t="str">
            <v>Dec 2014</v>
          </cell>
          <cell r="C490" t="str">
            <v>TODS</v>
          </cell>
          <cell r="D490" t="str">
            <v>LGINE691</v>
          </cell>
          <cell r="E490">
            <v>81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20334740</v>
          </cell>
          <cell r="K490">
            <v>0</v>
          </cell>
          <cell r="L490">
            <v>0</v>
          </cell>
          <cell r="M490">
            <v>48294.9</v>
          </cell>
          <cell r="N490">
            <v>47602.5</v>
          </cell>
          <cell r="O490">
            <v>46312.7</v>
          </cell>
          <cell r="P490">
            <v>0</v>
          </cell>
          <cell r="Q490">
            <v>0</v>
          </cell>
          <cell r="R490">
            <v>0</v>
          </cell>
          <cell r="AA490">
            <v>16200</v>
          </cell>
          <cell r="AB490">
            <v>811356.13</v>
          </cell>
          <cell r="AH490">
            <v>0</v>
          </cell>
          <cell r="AI490">
            <v>50195.22</v>
          </cell>
          <cell r="AJ490">
            <v>0</v>
          </cell>
          <cell r="AK490">
            <v>741032.7</v>
          </cell>
          <cell r="AL490">
            <v>400</v>
          </cell>
          <cell r="AM490">
            <v>1.999999990221113E-2</v>
          </cell>
          <cell r="AN490">
            <v>13814.079999999958</v>
          </cell>
          <cell r="AO490">
            <v>1582802.9299999997</v>
          </cell>
          <cell r="AP490">
            <v>1582802.93</v>
          </cell>
          <cell r="AR490">
            <v>-19044.38</v>
          </cell>
          <cell r="AS490">
            <v>0</v>
          </cell>
          <cell r="AT490">
            <v>88417.45</v>
          </cell>
          <cell r="AU490">
            <v>0</v>
          </cell>
          <cell r="AV490">
            <v>0</v>
          </cell>
          <cell r="AW490">
            <v>1652176</v>
          </cell>
          <cell r="AZ490">
            <v>554121.67000000004</v>
          </cell>
          <cell r="BG490" t="str">
            <v>20140101LGINE691</v>
          </cell>
          <cell r="BH490" t="str">
            <v>20140101TODS</v>
          </cell>
        </row>
        <row r="491">
          <cell r="B491" t="str">
            <v>Dec 2014</v>
          </cell>
          <cell r="C491" t="str">
            <v>TODP</v>
          </cell>
          <cell r="D491" t="str">
            <v>LGINE693</v>
          </cell>
          <cell r="E491">
            <v>66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157434000</v>
          </cell>
          <cell r="K491">
            <v>0</v>
          </cell>
          <cell r="L491">
            <v>0</v>
          </cell>
          <cell r="M491">
            <v>342154.9</v>
          </cell>
          <cell r="N491">
            <v>333819.40000000002</v>
          </cell>
          <cell r="O491">
            <v>328297.7</v>
          </cell>
          <cell r="P491">
            <v>0</v>
          </cell>
          <cell r="Q491">
            <v>0</v>
          </cell>
          <cell r="R491">
            <v>0</v>
          </cell>
          <cell r="AA491">
            <v>19800</v>
          </cell>
          <cell r="AB491">
            <v>5570014.9199999999</v>
          </cell>
          <cell r="AH491">
            <v>0</v>
          </cell>
          <cell r="AI491">
            <v>0</v>
          </cell>
          <cell r="AJ491">
            <v>0</v>
          </cell>
          <cell r="AK491">
            <v>4027216.1700000004</v>
          </cell>
          <cell r="AL491">
            <v>600</v>
          </cell>
          <cell r="AM491">
            <v>-9.9999997764825821E-3</v>
          </cell>
          <cell r="AN491">
            <v>83103.659999999218</v>
          </cell>
          <cell r="AO491">
            <v>9700734.7399999984</v>
          </cell>
          <cell r="AP491">
            <v>9700734.7400000002</v>
          </cell>
          <cell r="AR491">
            <v>-101769.41</v>
          </cell>
          <cell r="AS491">
            <v>0</v>
          </cell>
          <cell r="AT491">
            <v>448710.75</v>
          </cell>
          <cell r="AU491">
            <v>0</v>
          </cell>
          <cell r="AV491">
            <v>0</v>
          </cell>
          <cell r="AW491">
            <v>10047676.08</v>
          </cell>
          <cell r="AZ491">
            <v>4290076.5</v>
          </cell>
          <cell r="BG491" t="str">
            <v>20140101LGINE693</v>
          </cell>
          <cell r="BH491" t="str">
            <v>20140101TODP</v>
          </cell>
        </row>
        <row r="492">
          <cell r="B492" t="str">
            <v>Dec 2014</v>
          </cell>
          <cell r="C492" t="str">
            <v>TODP</v>
          </cell>
          <cell r="D492" t="str">
            <v>LGINE694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AA492">
            <v>0</v>
          </cell>
          <cell r="AB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Z492">
            <v>0</v>
          </cell>
          <cell r="BG492" t="str">
            <v>20140101LGINE694</v>
          </cell>
          <cell r="BH492" t="str">
            <v>20140101TODP</v>
          </cell>
        </row>
        <row r="493">
          <cell r="B493" t="str">
            <v>Dec 2014</v>
          </cell>
          <cell r="C493" t="str">
            <v>LE</v>
          </cell>
          <cell r="D493" t="str">
            <v>LGMLE570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196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AA493">
            <v>0</v>
          </cell>
          <cell r="AB493">
            <v>12.66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12.66</v>
          </cell>
          <cell r="AP493">
            <v>12.66</v>
          </cell>
          <cell r="AR493">
            <v>-0.19</v>
          </cell>
          <cell r="AS493">
            <v>0</v>
          </cell>
          <cell r="AT493">
            <v>0.68</v>
          </cell>
          <cell r="AU493">
            <v>0</v>
          </cell>
          <cell r="AV493">
            <v>0</v>
          </cell>
          <cell r="AW493">
            <v>13.15</v>
          </cell>
          <cell r="AZ493">
            <v>5.34</v>
          </cell>
          <cell r="BG493" t="str">
            <v>20140101LGMLE570</v>
          </cell>
          <cell r="BH493" t="str">
            <v>20140101LE</v>
          </cell>
        </row>
        <row r="494">
          <cell r="B494" t="str">
            <v>Dec 2014</v>
          </cell>
          <cell r="C494" t="str">
            <v>LE</v>
          </cell>
          <cell r="D494" t="str">
            <v>LGMLE571</v>
          </cell>
          <cell r="E494">
            <v>154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224206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AA494">
            <v>0</v>
          </cell>
          <cell r="AB494">
            <v>14485.95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2.9999999998835847E-2</v>
          </cell>
          <cell r="AN494">
            <v>0</v>
          </cell>
          <cell r="AO494">
            <v>14485.98</v>
          </cell>
          <cell r="AP494">
            <v>14485.980000000001</v>
          </cell>
          <cell r="AR494">
            <v>-202.57</v>
          </cell>
          <cell r="AS494">
            <v>0</v>
          </cell>
          <cell r="AT494">
            <v>773.12</v>
          </cell>
          <cell r="AU494">
            <v>0</v>
          </cell>
          <cell r="AV494">
            <v>0</v>
          </cell>
          <cell r="AW494">
            <v>15056.53</v>
          </cell>
          <cell r="AZ494">
            <v>6109.61</v>
          </cell>
          <cell r="BG494" t="str">
            <v>20140101LGMLE571</v>
          </cell>
          <cell r="BH494" t="str">
            <v>20140101LE</v>
          </cell>
        </row>
        <row r="495">
          <cell r="B495" t="str">
            <v>Dec 2014</v>
          </cell>
          <cell r="C495" t="str">
            <v>LE</v>
          </cell>
          <cell r="D495" t="str">
            <v>LGMLE572</v>
          </cell>
          <cell r="E495">
            <v>13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121157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AA495">
            <v>0</v>
          </cell>
          <cell r="AB495">
            <v>7827.95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1.0000000000218279E-2</v>
          </cell>
          <cell r="AN495">
            <v>0</v>
          </cell>
          <cell r="AO495">
            <v>7827.96</v>
          </cell>
          <cell r="AP495">
            <v>7827.96</v>
          </cell>
          <cell r="AR495">
            <v>-116.36</v>
          </cell>
          <cell r="AS495">
            <v>0</v>
          </cell>
          <cell r="AT495">
            <v>420.52</v>
          </cell>
          <cell r="AU495">
            <v>0</v>
          </cell>
          <cell r="AV495">
            <v>0</v>
          </cell>
          <cell r="AW495">
            <v>8132.12</v>
          </cell>
          <cell r="AZ495">
            <v>3301.53</v>
          </cell>
          <cell r="BG495" t="str">
            <v>20140101LGMLE572</v>
          </cell>
          <cell r="BH495" t="str">
            <v>20140101LE</v>
          </cell>
        </row>
        <row r="496">
          <cell r="B496" t="str">
            <v>Dec 2014</v>
          </cell>
          <cell r="C496" t="str">
            <v>TE</v>
          </cell>
          <cell r="D496" t="str">
            <v>LGMLE573</v>
          </cell>
          <cell r="E496">
            <v>899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196657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AA496">
            <v>2921.75</v>
          </cell>
          <cell r="AB496">
            <v>15059.99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14.840000000000146</v>
          </cell>
          <cell r="AM496">
            <v>4.0000000000873115E-2</v>
          </cell>
          <cell r="AN496">
            <v>0</v>
          </cell>
          <cell r="AO496">
            <v>17996.62</v>
          </cell>
          <cell r="AP496">
            <v>17996.62</v>
          </cell>
          <cell r="AR496">
            <v>-176.79</v>
          </cell>
          <cell r="AS496">
            <v>0</v>
          </cell>
          <cell r="AT496">
            <v>964.11</v>
          </cell>
          <cell r="AU496">
            <v>0</v>
          </cell>
          <cell r="AV496">
            <v>0</v>
          </cell>
          <cell r="AW496">
            <v>18783.939999999999</v>
          </cell>
          <cell r="AZ496">
            <v>5358.9</v>
          </cell>
          <cell r="BG496" t="str">
            <v>20140101LGMLE573</v>
          </cell>
          <cell r="BH496" t="str">
            <v>20140101TE</v>
          </cell>
        </row>
        <row r="497">
          <cell r="B497" t="str">
            <v>Dec 2014</v>
          </cell>
          <cell r="C497" t="str">
            <v>TE</v>
          </cell>
          <cell r="D497" t="str">
            <v>LGMLE574</v>
          </cell>
          <cell r="E497">
            <v>8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68742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AA497">
            <v>26</v>
          </cell>
          <cell r="AB497">
            <v>5264.26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409.5</v>
          </cell>
          <cell r="AM497">
            <v>0</v>
          </cell>
          <cell r="AN497">
            <v>0</v>
          </cell>
          <cell r="AO497">
            <v>5699.76</v>
          </cell>
          <cell r="AP497">
            <v>5699.76</v>
          </cell>
          <cell r="AR497">
            <v>-66.680000000000007</v>
          </cell>
          <cell r="AS497">
            <v>0</v>
          </cell>
          <cell r="AT497">
            <v>307.56</v>
          </cell>
          <cell r="AU497">
            <v>0</v>
          </cell>
          <cell r="AV497">
            <v>0</v>
          </cell>
          <cell r="AW497">
            <v>5940.64</v>
          </cell>
          <cell r="AZ497">
            <v>1873.22</v>
          </cell>
          <cell r="BG497" t="str">
            <v>20140101LGMLE574</v>
          </cell>
          <cell r="BH497" t="str">
            <v>20140101TE</v>
          </cell>
        </row>
        <row r="498">
          <cell r="B498" t="str">
            <v>Dec 2014</v>
          </cell>
          <cell r="C498" t="str">
            <v>RS</v>
          </cell>
          <cell r="D498" t="str">
            <v>LGRSE411</v>
          </cell>
          <cell r="E498">
            <v>3402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846489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AA498">
            <v>0</v>
          </cell>
          <cell r="AB498">
            <v>68362.45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0.180000000007567</v>
          </cell>
          <cell r="AN498">
            <v>0</v>
          </cell>
          <cell r="AO498">
            <v>68362.63</v>
          </cell>
          <cell r="AP498">
            <v>68362.63</v>
          </cell>
          <cell r="AR498">
            <v>-817.23</v>
          </cell>
          <cell r="AS498">
            <v>4596.58</v>
          </cell>
          <cell r="AT498">
            <v>3936.33</v>
          </cell>
          <cell r="AU498">
            <v>0</v>
          </cell>
          <cell r="AV498">
            <v>0</v>
          </cell>
          <cell r="AW498">
            <v>76078.31</v>
          </cell>
          <cell r="AZ498">
            <v>23066.83</v>
          </cell>
          <cell r="BG498" t="str">
            <v>20140101LGRSE411</v>
          </cell>
          <cell r="BH498" t="str">
            <v>20140101RS</v>
          </cell>
        </row>
        <row r="499">
          <cell r="B499" t="str">
            <v>Dec 2014</v>
          </cell>
          <cell r="C499" t="str">
            <v>RS</v>
          </cell>
          <cell r="D499" t="str">
            <v>LGRSE511</v>
          </cell>
          <cell r="E499">
            <v>354658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334460214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AA499">
            <v>3812573.5</v>
          </cell>
          <cell r="AB499">
            <v>27011006.879999999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-9.4399999999441206</v>
          </cell>
          <cell r="AM499">
            <v>-76.03999999910593</v>
          </cell>
          <cell r="AN499">
            <v>0</v>
          </cell>
          <cell r="AO499">
            <v>30823494.899999999</v>
          </cell>
          <cell r="AP499">
            <v>30823494.899999999</v>
          </cell>
          <cell r="AR499">
            <v>-323165.34999999998</v>
          </cell>
          <cell r="AS499">
            <v>1816096.07</v>
          </cell>
          <cell r="AT499">
            <v>1763556.18</v>
          </cell>
          <cell r="AU499">
            <v>0</v>
          </cell>
          <cell r="AV499">
            <v>0</v>
          </cell>
          <cell r="AW499">
            <v>34079981.799999997</v>
          </cell>
          <cell r="AZ499">
            <v>9114040.8300000001</v>
          </cell>
          <cell r="BG499" t="str">
            <v>20140101LGRSE511</v>
          </cell>
          <cell r="BH499" t="str">
            <v>20140101RS</v>
          </cell>
        </row>
        <row r="500">
          <cell r="B500" t="str">
            <v>Dec 2014</v>
          </cell>
          <cell r="C500" t="str">
            <v>RS</v>
          </cell>
          <cell r="D500" t="str">
            <v>LGRSE519</v>
          </cell>
          <cell r="E500">
            <v>138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170570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AA500">
            <v>1483.5</v>
          </cell>
          <cell r="AB500">
            <v>13775.23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56.680000000000064</v>
          </cell>
          <cell r="AM500">
            <v>-9.9999999983992893E-3</v>
          </cell>
          <cell r="AN500">
            <v>0</v>
          </cell>
          <cell r="AO500">
            <v>15315.400000000001</v>
          </cell>
          <cell r="AP500">
            <v>15315.400000000001</v>
          </cell>
          <cell r="AR500">
            <v>-158.71</v>
          </cell>
          <cell r="AS500">
            <v>926.24</v>
          </cell>
          <cell r="AT500">
            <v>873.7</v>
          </cell>
          <cell r="AU500">
            <v>0</v>
          </cell>
          <cell r="AV500">
            <v>0</v>
          </cell>
          <cell r="AW500">
            <v>16956.63</v>
          </cell>
          <cell r="AZ500">
            <v>4648.03</v>
          </cell>
          <cell r="BG500" t="str">
            <v>20140101LGRSE519</v>
          </cell>
          <cell r="BH500" t="str">
            <v>20140101RS</v>
          </cell>
        </row>
        <row r="501">
          <cell r="B501" t="str">
            <v>Dec 2014</v>
          </cell>
          <cell r="C501" t="str">
            <v>RTODE</v>
          </cell>
          <cell r="D501" t="str">
            <v>LGRSE521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AA501">
            <v>0</v>
          </cell>
          <cell r="AB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Z501">
            <v>0</v>
          </cell>
          <cell r="BG501" t="str">
            <v>20140101LGRSE521</v>
          </cell>
          <cell r="BH501" t="str">
            <v>20140101RTODE</v>
          </cell>
        </row>
        <row r="502">
          <cell r="B502" t="str">
            <v>Dec 2014</v>
          </cell>
          <cell r="C502" t="str">
            <v>RTODE</v>
          </cell>
          <cell r="D502" t="str">
            <v>LGRSE523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AA502">
            <v>0</v>
          </cell>
          <cell r="AB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Z502">
            <v>0</v>
          </cell>
          <cell r="BG502" t="str">
            <v>20140101LGRSE523</v>
          </cell>
          <cell r="BH502" t="str">
            <v>20140101RTODE</v>
          </cell>
        </row>
        <row r="503">
          <cell r="B503" t="str">
            <v>Dec 2014</v>
          </cell>
          <cell r="C503" t="str">
            <v>RTODD</v>
          </cell>
          <cell r="D503" t="str">
            <v>LGRSE527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AA503">
            <v>0</v>
          </cell>
          <cell r="AB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Z503">
            <v>0</v>
          </cell>
          <cell r="BG503" t="str">
            <v>20140101LGRSE527</v>
          </cell>
          <cell r="BH503" t="str">
            <v>20140101RTODD</v>
          </cell>
        </row>
        <row r="504">
          <cell r="B504" t="str">
            <v>Dec 2014</v>
          </cell>
          <cell r="C504" t="str">
            <v>RTODD</v>
          </cell>
          <cell r="D504" t="str">
            <v>LGRSE529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AA504">
            <v>0</v>
          </cell>
          <cell r="AB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Z504">
            <v>0</v>
          </cell>
          <cell r="BG504" t="str">
            <v>20140101LGRSE529</v>
          </cell>
          <cell r="BH504" t="str">
            <v>20140101RTODD</v>
          </cell>
        </row>
        <row r="505">
          <cell r="B505" t="str">
            <v>Dec 2014</v>
          </cell>
          <cell r="C505" t="str">
            <v>VFD</v>
          </cell>
          <cell r="D505" t="str">
            <v>LGRSE540</v>
          </cell>
          <cell r="E505">
            <v>6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30581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AA505">
            <v>64.5</v>
          </cell>
          <cell r="AB505">
            <v>2469.7199999999998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1.0000000000218279E-2</v>
          </cell>
          <cell r="AN505">
            <v>0</v>
          </cell>
          <cell r="AO505">
            <v>2534.23</v>
          </cell>
          <cell r="AP505">
            <v>2534.23</v>
          </cell>
          <cell r="AR505">
            <v>-29.67</v>
          </cell>
          <cell r="AS505">
            <v>166.05</v>
          </cell>
          <cell r="AT505">
            <v>145.83000000000001</v>
          </cell>
          <cell r="AU505">
            <v>0</v>
          </cell>
          <cell r="AV505">
            <v>0</v>
          </cell>
          <cell r="AW505">
            <v>2816.44</v>
          </cell>
          <cell r="AZ505">
            <v>833.33</v>
          </cell>
          <cell r="BG505" t="str">
            <v>20140101LGRSE540</v>
          </cell>
          <cell r="BH505" t="str">
            <v>20140101VFD</v>
          </cell>
        </row>
        <row r="506">
          <cell r="B506" t="str">
            <v>Dec 2014</v>
          </cell>
          <cell r="C506" t="str">
            <v>LEV</v>
          </cell>
          <cell r="D506" t="str">
            <v>LGRSE547</v>
          </cell>
          <cell r="E506">
            <v>1</v>
          </cell>
          <cell r="F506">
            <v>0</v>
          </cell>
          <cell r="G506">
            <v>173</v>
          </cell>
          <cell r="H506">
            <v>0</v>
          </cell>
          <cell r="I506">
            <v>0</v>
          </cell>
          <cell r="J506">
            <v>173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AA506">
            <v>10.75</v>
          </cell>
          <cell r="AB506">
            <v>10.07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20.82</v>
          </cell>
          <cell r="AP506">
            <v>20.82</v>
          </cell>
          <cell r="AR506">
            <v>-0.17</v>
          </cell>
          <cell r="AS506">
            <v>0.94</v>
          </cell>
          <cell r="AT506">
            <v>1.18</v>
          </cell>
          <cell r="AU506">
            <v>0</v>
          </cell>
          <cell r="AV506">
            <v>0</v>
          </cell>
          <cell r="AW506">
            <v>22.77</v>
          </cell>
          <cell r="AZ506">
            <v>4.71</v>
          </cell>
          <cell r="BG506" t="str">
            <v>20140101LGRSE547</v>
          </cell>
          <cell r="BH506" t="str">
            <v>20140101LEV</v>
          </cell>
        </row>
        <row r="507">
          <cell r="B507" t="str">
            <v>Dec 2014</v>
          </cell>
          <cell r="C507" t="str">
            <v>LEV</v>
          </cell>
          <cell r="D507" t="str">
            <v>LGRSE543</v>
          </cell>
          <cell r="E507">
            <v>21</v>
          </cell>
          <cell r="F507">
            <v>0</v>
          </cell>
          <cell r="G507">
            <v>18120</v>
          </cell>
          <cell r="H507">
            <v>11363</v>
          </cell>
          <cell r="I507">
            <v>6668</v>
          </cell>
          <cell r="J507">
            <v>36151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AA507">
            <v>225.75</v>
          </cell>
          <cell r="AB507">
            <v>2915.74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-6.6699999999999875</v>
          </cell>
          <cell r="AM507">
            <v>0</v>
          </cell>
          <cell r="AN507">
            <v>0</v>
          </cell>
          <cell r="AO507">
            <v>3134.8199999999997</v>
          </cell>
          <cell r="AP507">
            <v>3134.82</v>
          </cell>
          <cell r="AR507">
            <v>-34.08</v>
          </cell>
          <cell r="AS507">
            <v>196.31</v>
          </cell>
          <cell r="AT507">
            <v>179.43</v>
          </cell>
          <cell r="AU507">
            <v>0</v>
          </cell>
          <cell r="AV507">
            <v>0</v>
          </cell>
          <cell r="AW507">
            <v>3476.48</v>
          </cell>
          <cell r="AZ507">
            <v>985.11</v>
          </cell>
          <cell r="BG507" t="str">
            <v>20140101LGRSE543</v>
          </cell>
          <cell r="BH507" t="str">
            <v>20140101LEV</v>
          </cell>
        </row>
      </sheetData>
      <sheetData sheetId="24">
        <row r="4">
          <cell r="B4" t="str">
            <v>Jan 2015</v>
          </cell>
          <cell r="C4" t="str">
            <v>RLS</v>
          </cell>
          <cell r="D4" t="str">
            <v>LGUM_201</v>
          </cell>
          <cell r="E4">
            <v>77</v>
          </cell>
          <cell r="G4">
            <v>4112</v>
          </cell>
          <cell r="K4">
            <v>-11.399999999999935</v>
          </cell>
          <cell r="L4">
            <v>615.38</v>
          </cell>
          <cell r="M4">
            <v>615.38</v>
          </cell>
          <cell r="O4">
            <v>0.71</v>
          </cell>
          <cell r="Q4">
            <v>37.18</v>
          </cell>
          <cell r="R4">
            <v>0</v>
          </cell>
          <cell r="S4">
            <v>687.47</v>
          </cell>
          <cell r="X4">
            <v>83.93</v>
          </cell>
          <cell r="AC4" t="str">
            <v>20140101LGUM_201</v>
          </cell>
        </row>
        <row r="5">
          <cell r="B5" t="str">
            <v>Jan 2015</v>
          </cell>
          <cell r="C5" t="str">
            <v>RLS</v>
          </cell>
          <cell r="D5" t="str">
            <v>LGUM_203</v>
          </cell>
          <cell r="E5">
            <v>3584</v>
          </cell>
          <cell r="G5">
            <v>435620</v>
          </cell>
          <cell r="K5">
            <v>-104.18000000000291</v>
          </cell>
          <cell r="L5">
            <v>39176.46</v>
          </cell>
          <cell r="M5">
            <v>39176.460000000006</v>
          </cell>
          <cell r="O5">
            <v>63.14</v>
          </cell>
          <cell r="Q5">
            <v>2267.9299999999998</v>
          </cell>
          <cell r="R5">
            <v>0</v>
          </cell>
          <cell r="S5">
            <v>41992.66</v>
          </cell>
          <cell r="X5">
            <v>9712.64</v>
          </cell>
          <cell r="AC5" t="str">
            <v>20140101LGUM_203</v>
          </cell>
        </row>
        <row r="6">
          <cell r="B6" t="str">
            <v>Jan 2015</v>
          </cell>
          <cell r="C6" t="str">
            <v>RLS</v>
          </cell>
          <cell r="D6" t="str">
            <v>LGUM_204</v>
          </cell>
          <cell r="E6">
            <v>3643</v>
          </cell>
          <cell r="G6">
            <v>672375</v>
          </cell>
          <cell r="K6">
            <v>-219.83000000000288</v>
          </cell>
          <cell r="L6">
            <v>48997.1</v>
          </cell>
          <cell r="M6">
            <v>48997.100000000006</v>
          </cell>
          <cell r="O6">
            <v>98.89</v>
          </cell>
          <cell r="Q6">
            <v>2845.49</v>
          </cell>
          <cell r="R6">
            <v>0</v>
          </cell>
          <cell r="S6">
            <v>52712.51</v>
          </cell>
          <cell r="X6">
            <v>15300.6</v>
          </cell>
          <cell r="AC6" t="str">
            <v>20140101LGUM_204</v>
          </cell>
        </row>
        <row r="7">
          <cell r="B7" t="str">
            <v>Jan 2015</v>
          </cell>
          <cell r="C7" t="str">
            <v>RLS</v>
          </cell>
          <cell r="D7" t="str">
            <v>LGUM_206</v>
          </cell>
          <cell r="E7">
            <v>90</v>
          </cell>
          <cell r="G7">
            <v>4738</v>
          </cell>
          <cell r="K7">
            <v>0</v>
          </cell>
          <cell r="L7">
            <v>1120.5</v>
          </cell>
          <cell r="M7">
            <v>1120.5</v>
          </cell>
          <cell r="O7">
            <v>0.76</v>
          </cell>
          <cell r="Q7">
            <v>64.02</v>
          </cell>
          <cell r="R7">
            <v>0</v>
          </cell>
          <cell r="S7">
            <v>1185.28</v>
          </cell>
          <cell r="X7">
            <v>98.1</v>
          </cell>
          <cell r="AC7" t="str">
            <v>20140101LGUM_206</v>
          </cell>
        </row>
        <row r="8">
          <cell r="B8" t="str">
            <v>Jan 2015</v>
          </cell>
          <cell r="C8" t="str">
            <v>RLS</v>
          </cell>
          <cell r="D8" t="str">
            <v>LGUM_207</v>
          </cell>
          <cell r="E8">
            <v>738</v>
          </cell>
          <cell r="G8">
            <v>143654</v>
          </cell>
          <cell r="K8">
            <v>-80.490000000000236</v>
          </cell>
          <cell r="L8">
            <v>11388.03</v>
          </cell>
          <cell r="M8">
            <v>11388.03</v>
          </cell>
          <cell r="O8">
            <v>14.14</v>
          </cell>
          <cell r="Q8">
            <v>681.62</v>
          </cell>
          <cell r="R8">
            <v>0</v>
          </cell>
          <cell r="S8">
            <v>12637.02</v>
          </cell>
          <cell r="X8">
            <v>3099.6</v>
          </cell>
          <cell r="AC8" t="str">
            <v>20140101LGUM_207</v>
          </cell>
        </row>
        <row r="9">
          <cell r="B9" t="str">
            <v>Jan 2015</v>
          </cell>
          <cell r="C9" t="str">
            <v>RLS</v>
          </cell>
          <cell r="D9" t="str">
            <v>LGUM_208</v>
          </cell>
          <cell r="E9">
            <v>1391</v>
          </cell>
          <cell r="G9">
            <v>120920</v>
          </cell>
          <cell r="K9">
            <v>-22.330000000001746</v>
          </cell>
          <cell r="L9">
            <v>19785.509999999998</v>
          </cell>
          <cell r="M9">
            <v>19785.510000000002</v>
          </cell>
          <cell r="O9">
            <v>18.45</v>
          </cell>
          <cell r="Q9">
            <v>1130.3499999999999</v>
          </cell>
          <cell r="R9">
            <v>0</v>
          </cell>
          <cell r="S9">
            <v>20934.310000000001</v>
          </cell>
          <cell r="X9">
            <v>2656.81</v>
          </cell>
          <cell r="AC9" t="str">
            <v>20140101LGUM_208</v>
          </cell>
        </row>
        <row r="10">
          <cell r="B10" t="str">
            <v>Jan 2015</v>
          </cell>
          <cell r="C10" t="str">
            <v>RLS</v>
          </cell>
          <cell r="D10" t="str">
            <v>LGUM_209</v>
          </cell>
          <cell r="E10">
            <v>43</v>
          </cell>
          <cell r="G10">
            <v>19731</v>
          </cell>
          <cell r="K10">
            <v>-22.800000000000125</v>
          </cell>
          <cell r="L10">
            <v>1167.8699999999999</v>
          </cell>
          <cell r="M10">
            <v>1167.8699999999999</v>
          </cell>
          <cell r="O10">
            <v>2</v>
          </cell>
          <cell r="Q10">
            <v>69.52</v>
          </cell>
          <cell r="R10">
            <v>0</v>
          </cell>
          <cell r="S10">
            <v>1288.83</v>
          </cell>
          <cell r="X10">
            <v>437.31</v>
          </cell>
          <cell r="AC10" t="str">
            <v>20140101LGUM_209</v>
          </cell>
        </row>
        <row r="11">
          <cell r="B11" t="str">
            <v>Jan 2015</v>
          </cell>
          <cell r="C11" t="str">
            <v>RLS</v>
          </cell>
          <cell r="D11" t="str">
            <v>LGUM_210</v>
          </cell>
          <cell r="E11">
            <v>355</v>
          </cell>
          <cell r="G11">
            <v>165536</v>
          </cell>
          <cell r="K11">
            <v>-14.440000000000509</v>
          </cell>
          <cell r="L11">
            <v>10241.51</v>
          </cell>
          <cell r="M11">
            <v>10241.51</v>
          </cell>
          <cell r="O11">
            <v>9.9</v>
          </cell>
          <cell r="Q11">
            <v>594.23</v>
          </cell>
          <cell r="R11">
            <v>0</v>
          </cell>
          <cell r="S11">
            <v>11051.64</v>
          </cell>
          <cell r="X11">
            <v>3610.35</v>
          </cell>
          <cell r="AC11" t="str">
            <v>20140101LGUM_210</v>
          </cell>
        </row>
        <row r="12">
          <cell r="B12" t="str">
            <v>Jan 2015</v>
          </cell>
          <cell r="C12" t="str">
            <v>RLS</v>
          </cell>
          <cell r="D12" t="str">
            <v>LGUM_252</v>
          </cell>
          <cell r="E12">
            <v>3896</v>
          </cell>
          <cell r="G12">
            <v>339878</v>
          </cell>
          <cell r="K12">
            <v>-159.75000000000205</v>
          </cell>
          <cell r="L12">
            <v>37124.97</v>
          </cell>
          <cell r="M12">
            <v>37124.970000000008</v>
          </cell>
          <cell r="O12">
            <v>5.47</v>
          </cell>
          <cell r="Q12">
            <v>2197.69</v>
          </cell>
          <cell r="R12">
            <v>0</v>
          </cell>
          <cell r="S12">
            <v>40847.870000000003</v>
          </cell>
          <cell r="X12">
            <v>7441.36</v>
          </cell>
          <cell r="AC12" t="str">
            <v>20140101LGUM_252</v>
          </cell>
        </row>
        <row r="13">
          <cell r="B13" t="str">
            <v>Jan 2015</v>
          </cell>
          <cell r="C13" t="str">
            <v>RLS</v>
          </cell>
          <cell r="D13" t="str">
            <v>LGUM_266</v>
          </cell>
          <cell r="E13">
            <v>2067</v>
          </cell>
          <cell r="G13">
            <v>262932</v>
          </cell>
          <cell r="K13">
            <v>0</v>
          </cell>
          <cell r="L13">
            <v>56511.78</v>
          </cell>
          <cell r="M13">
            <v>56511.78</v>
          </cell>
          <cell r="O13">
            <v>23.75</v>
          </cell>
          <cell r="Q13">
            <v>3220.18</v>
          </cell>
          <cell r="R13">
            <v>0</v>
          </cell>
          <cell r="S13">
            <v>59755.71</v>
          </cell>
          <cell r="X13">
            <v>5787.6</v>
          </cell>
          <cell r="AC13" t="str">
            <v>20140101LGUM_266</v>
          </cell>
        </row>
        <row r="14">
          <cell r="B14" t="str">
            <v>Jan 2015</v>
          </cell>
          <cell r="C14" t="str">
            <v>RLS</v>
          </cell>
          <cell r="D14" t="str">
            <v>LGUM_267</v>
          </cell>
          <cell r="E14">
            <v>2330</v>
          </cell>
          <cell r="G14">
            <v>482916</v>
          </cell>
          <cell r="K14">
            <v>-395.64000000000175</v>
          </cell>
          <cell r="L14">
            <v>72766.36</v>
          </cell>
          <cell r="M14">
            <v>72766.36</v>
          </cell>
          <cell r="O14">
            <v>62.48</v>
          </cell>
          <cell r="Q14">
            <v>4153.3900000000003</v>
          </cell>
          <cell r="R14">
            <v>0</v>
          </cell>
          <cell r="S14">
            <v>76984.289999999994</v>
          </cell>
          <cell r="X14">
            <v>10368.5</v>
          </cell>
          <cell r="AC14" t="str">
            <v>20140101LGUM_267</v>
          </cell>
        </row>
        <row r="15">
          <cell r="B15" t="str">
            <v>Jan 2015</v>
          </cell>
          <cell r="C15" t="str">
            <v>RLS</v>
          </cell>
          <cell r="D15" t="str">
            <v>LGUM_274</v>
          </cell>
          <cell r="E15">
            <v>17155</v>
          </cell>
          <cell r="G15">
            <v>1062574</v>
          </cell>
          <cell r="K15">
            <v>-272.7800000000326</v>
          </cell>
          <cell r="L15">
            <v>294621.67</v>
          </cell>
          <cell r="M15">
            <v>294621.67000000004</v>
          </cell>
          <cell r="O15">
            <v>144.96</v>
          </cell>
          <cell r="Q15">
            <v>16815.57</v>
          </cell>
          <cell r="R15">
            <v>0</v>
          </cell>
          <cell r="S15">
            <v>311595.57</v>
          </cell>
          <cell r="X15">
            <v>21786.85</v>
          </cell>
          <cell r="AC15" t="str">
            <v>20140101LGUM_274</v>
          </cell>
        </row>
        <row r="16">
          <cell r="B16" t="str">
            <v>Jan 2015</v>
          </cell>
          <cell r="C16" t="str">
            <v>RLS</v>
          </cell>
          <cell r="D16" t="str">
            <v>LGUM_275</v>
          </cell>
          <cell r="E16">
            <v>529</v>
          </cell>
          <cell r="G16">
            <v>44022</v>
          </cell>
          <cell r="K16">
            <v>-13.269999999998618</v>
          </cell>
          <cell r="L16">
            <v>13153.54</v>
          </cell>
          <cell r="M16">
            <v>13153.539999999999</v>
          </cell>
          <cell r="O16">
            <v>-0.69</v>
          </cell>
          <cell r="Q16">
            <v>745.89</v>
          </cell>
          <cell r="R16">
            <v>0</v>
          </cell>
          <cell r="S16">
            <v>13898.74</v>
          </cell>
          <cell r="X16">
            <v>946.91</v>
          </cell>
          <cell r="AC16" t="str">
            <v>20140101LGUM_275</v>
          </cell>
        </row>
        <row r="17">
          <cell r="B17" t="str">
            <v>Jan 2015</v>
          </cell>
          <cell r="C17" t="str">
            <v>RLS</v>
          </cell>
          <cell r="D17" t="str">
            <v>LGUM_276</v>
          </cell>
          <cell r="E17">
            <v>1341</v>
          </cell>
          <cell r="G17">
            <v>62299</v>
          </cell>
          <cell r="K17">
            <v>-30.229999999999563</v>
          </cell>
          <cell r="L17">
            <v>18971.740000000002</v>
          </cell>
          <cell r="M17">
            <v>18971.739999999998</v>
          </cell>
          <cell r="O17">
            <v>9.6199999999999992</v>
          </cell>
          <cell r="Q17">
            <v>1083.44</v>
          </cell>
          <cell r="R17">
            <v>0</v>
          </cell>
          <cell r="S17">
            <v>20064.8</v>
          </cell>
          <cell r="X17">
            <v>1180.08</v>
          </cell>
          <cell r="AC17" t="str">
            <v>20140101LGUM_276</v>
          </cell>
        </row>
        <row r="18">
          <cell r="B18" t="str">
            <v>Jan 2015</v>
          </cell>
          <cell r="C18" t="str">
            <v>RLS</v>
          </cell>
          <cell r="D18" t="str">
            <v>LGUM_277</v>
          </cell>
          <cell r="E18">
            <v>2311</v>
          </cell>
          <cell r="G18">
            <v>194605</v>
          </cell>
          <cell r="K18">
            <v>-4.6540549192286562E-12</v>
          </cell>
          <cell r="L18">
            <v>51188.649999999994</v>
          </cell>
          <cell r="M18">
            <v>51188.65</v>
          </cell>
          <cell r="O18">
            <v>29.11</v>
          </cell>
          <cell r="Q18">
            <v>2927.34</v>
          </cell>
          <cell r="R18">
            <v>0</v>
          </cell>
          <cell r="S18">
            <v>54204.22</v>
          </cell>
          <cell r="X18">
            <v>4136.6899999999996</v>
          </cell>
          <cell r="AC18" t="str">
            <v>20140101LGUM_277</v>
          </cell>
        </row>
        <row r="19">
          <cell r="B19" t="str">
            <v>Jan 2015</v>
          </cell>
          <cell r="C19" t="str">
            <v>RLS</v>
          </cell>
          <cell r="D19" t="str">
            <v>LGUM_278</v>
          </cell>
          <cell r="E19">
            <v>17</v>
          </cell>
          <cell r="G19">
            <v>7995</v>
          </cell>
          <cell r="K19">
            <v>0</v>
          </cell>
          <cell r="L19">
            <v>1233.3499999999999</v>
          </cell>
          <cell r="M19">
            <v>1233.3499999999999</v>
          </cell>
          <cell r="O19">
            <v>1.29</v>
          </cell>
          <cell r="Q19">
            <v>70.48</v>
          </cell>
          <cell r="R19">
            <v>0</v>
          </cell>
          <cell r="S19">
            <v>1305.1199999999999</v>
          </cell>
          <cell r="X19">
            <v>167.28</v>
          </cell>
          <cell r="AC19" t="str">
            <v>20140101LGUM_278</v>
          </cell>
        </row>
        <row r="20">
          <cell r="B20" t="str">
            <v>Jan 2015</v>
          </cell>
          <cell r="C20" t="str">
            <v>RLS</v>
          </cell>
          <cell r="D20" t="str">
            <v>LGUM_279</v>
          </cell>
          <cell r="E20">
            <v>11</v>
          </cell>
          <cell r="G20">
            <v>5122</v>
          </cell>
          <cell r="K20">
            <v>0</v>
          </cell>
          <cell r="L20">
            <v>455.73</v>
          </cell>
          <cell r="M20">
            <v>455.73</v>
          </cell>
          <cell r="O20">
            <v>0.83</v>
          </cell>
          <cell r="Q20">
            <v>26.07</v>
          </cell>
          <cell r="R20">
            <v>0</v>
          </cell>
          <cell r="S20">
            <v>482.63</v>
          </cell>
          <cell r="X20">
            <v>108.24</v>
          </cell>
          <cell r="AC20" t="str">
            <v>20140101LGUM_279</v>
          </cell>
        </row>
        <row r="21">
          <cell r="B21" t="str">
            <v>Jan 2015</v>
          </cell>
          <cell r="C21" t="str">
            <v>RLS</v>
          </cell>
          <cell r="D21" t="str">
            <v>LGUM_280</v>
          </cell>
          <cell r="E21">
            <v>46</v>
          </cell>
          <cell r="G21">
            <v>2188</v>
          </cell>
          <cell r="K21">
            <v>0</v>
          </cell>
          <cell r="L21">
            <v>891.48</v>
          </cell>
          <cell r="M21">
            <v>891.4799999999999</v>
          </cell>
          <cell r="O21">
            <v>0.36</v>
          </cell>
          <cell r="Q21">
            <v>92.9</v>
          </cell>
          <cell r="R21">
            <v>0</v>
          </cell>
          <cell r="S21">
            <v>1719.8</v>
          </cell>
          <cell r="X21">
            <v>40.479999999999997</v>
          </cell>
          <cell r="AC21" t="str">
            <v>20140101LGUM_280</v>
          </cell>
        </row>
        <row r="22">
          <cell r="B22" t="str">
            <v>Jan 2015</v>
          </cell>
          <cell r="C22" t="str">
            <v>RLS</v>
          </cell>
          <cell r="D22" t="str">
            <v>LGUM_281</v>
          </cell>
          <cell r="E22">
            <v>245</v>
          </cell>
          <cell r="G22">
            <v>15346</v>
          </cell>
          <cell r="K22">
            <v>0</v>
          </cell>
          <cell r="L22">
            <v>4985.75</v>
          </cell>
          <cell r="M22">
            <v>4985.75</v>
          </cell>
          <cell r="O22">
            <v>2.46</v>
          </cell>
          <cell r="Q22">
            <v>500.47</v>
          </cell>
          <cell r="R22">
            <v>0</v>
          </cell>
          <cell r="S22">
            <v>9265.5</v>
          </cell>
          <cell r="X22">
            <v>311.14999999999998</v>
          </cell>
          <cell r="AC22" t="str">
            <v>20140101LGUM_281</v>
          </cell>
        </row>
        <row r="23">
          <cell r="B23" t="str">
            <v>Jan 2015</v>
          </cell>
          <cell r="C23" t="str">
            <v>RLS</v>
          </cell>
          <cell r="D23" t="str">
            <v>LGUM_282</v>
          </cell>
          <cell r="E23">
            <v>106</v>
          </cell>
          <cell r="G23">
            <v>4964</v>
          </cell>
          <cell r="K23">
            <v>0</v>
          </cell>
          <cell r="L23">
            <v>2070.1799999999998</v>
          </cell>
          <cell r="M23">
            <v>2070.1800000000003</v>
          </cell>
          <cell r="O23">
            <v>0.8</v>
          </cell>
          <cell r="Q23">
            <v>174.77</v>
          </cell>
          <cell r="R23">
            <v>0</v>
          </cell>
          <cell r="S23">
            <v>3235.36</v>
          </cell>
          <cell r="X23">
            <v>93.28</v>
          </cell>
          <cell r="AC23" t="str">
            <v>20140101LGUM_282</v>
          </cell>
        </row>
        <row r="24">
          <cell r="B24" t="str">
            <v>Jan 2015</v>
          </cell>
          <cell r="C24" t="str">
            <v>RLS</v>
          </cell>
          <cell r="D24" t="str">
            <v>LGUM_283</v>
          </cell>
          <cell r="E24">
            <v>82</v>
          </cell>
          <cell r="G24">
            <v>4903</v>
          </cell>
          <cell r="K24">
            <v>0</v>
          </cell>
          <cell r="L24">
            <v>1707.24</v>
          </cell>
          <cell r="M24">
            <v>1707.2399999999996</v>
          </cell>
          <cell r="O24">
            <v>0.79</v>
          </cell>
          <cell r="Q24">
            <v>171.05</v>
          </cell>
          <cell r="R24">
            <v>0</v>
          </cell>
          <cell r="S24">
            <v>3166.85</v>
          </cell>
          <cell r="X24">
            <v>104.14</v>
          </cell>
          <cell r="AC24" t="str">
            <v>20140101LGUM_283</v>
          </cell>
        </row>
        <row r="25">
          <cell r="B25" t="str">
            <v>Jan 2015</v>
          </cell>
          <cell r="C25" t="str">
            <v>RLS</v>
          </cell>
          <cell r="D25" t="str">
            <v>LGUM_314</v>
          </cell>
          <cell r="E25">
            <v>471</v>
          </cell>
          <cell r="G25">
            <v>55397</v>
          </cell>
          <cell r="K25">
            <v>-14.720000000001164</v>
          </cell>
          <cell r="L25">
            <v>9028.48</v>
          </cell>
          <cell r="M25">
            <v>9028.4800000000014</v>
          </cell>
          <cell r="O25">
            <v>8.85</v>
          </cell>
          <cell r="Q25">
            <v>516.04</v>
          </cell>
          <cell r="R25">
            <v>0</v>
          </cell>
          <cell r="S25">
            <v>9553.3700000000008</v>
          </cell>
          <cell r="X25">
            <v>1276.4100000000001</v>
          </cell>
          <cell r="AC25" t="str">
            <v>20140101LGUM_314</v>
          </cell>
        </row>
        <row r="26">
          <cell r="B26" t="str">
            <v>Jan 2015</v>
          </cell>
          <cell r="C26" t="str">
            <v>RLS</v>
          </cell>
          <cell r="D26" t="str">
            <v>LGUM_315</v>
          </cell>
          <cell r="E26">
            <v>489</v>
          </cell>
          <cell r="G26">
            <v>89388</v>
          </cell>
          <cell r="K26">
            <v>0</v>
          </cell>
          <cell r="L26">
            <v>11222.55</v>
          </cell>
          <cell r="M26">
            <v>11222.550000000001</v>
          </cell>
          <cell r="O26">
            <v>14.1</v>
          </cell>
          <cell r="Q26">
            <v>641.54</v>
          </cell>
          <cell r="R26">
            <v>0</v>
          </cell>
          <cell r="S26">
            <v>11878.19</v>
          </cell>
          <cell r="X26">
            <v>2053.8000000000002</v>
          </cell>
          <cell r="AC26" t="str">
            <v>20140101LGUM_315</v>
          </cell>
        </row>
        <row r="27">
          <cell r="B27" t="str">
            <v>Jan 2015</v>
          </cell>
          <cell r="C27" t="str">
            <v>RLS</v>
          </cell>
          <cell r="D27" t="str">
            <v>LGUM_318</v>
          </cell>
          <cell r="E27">
            <v>53</v>
          </cell>
          <cell r="G27">
            <v>4326</v>
          </cell>
          <cell r="K27">
            <v>-12.769999999999982</v>
          </cell>
          <cell r="L27">
            <v>910.49</v>
          </cell>
          <cell r="M27">
            <v>910.49</v>
          </cell>
          <cell r="O27">
            <v>0.69</v>
          </cell>
          <cell r="Q27">
            <v>52.04</v>
          </cell>
          <cell r="R27">
            <v>0</v>
          </cell>
          <cell r="S27">
            <v>963.22</v>
          </cell>
          <cell r="X27">
            <v>101.23</v>
          </cell>
          <cell r="AC27" t="str">
            <v>20140101LGUM_318</v>
          </cell>
        </row>
        <row r="28">
          <cell r="B28" t="str">
            <v>Jan 2015</v>
          </cell>
          <cell r="C28" t="str">
            <v>RLS</v>
          </cell>
          <cell r="D28" t="str">
            <v>LGUM_347</v>
          </cell>
          <cell r="E28">
            <v>0</v>
          </cell>
          <cell r="G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X28">
            <v>0</v>
          </cell>
          <cell r="AC28" t="str">
            <v>20140101LGUM_347</v>
          </cell>
        </row>
        <row r="29">
          <cell r="B29" t="str">
            <v>Jan 2015</v>
          </cell>
          <cell r="C29" t="str">
            <v>RLS</v>
          </cell>
          <cell r="D29" t="str">
            <v>LGUM_348</v>
          </cell>
          <cell r="E29">
            <v>39</v>
          </cell>
          <cell r="G29">
            <v>4611</v>
          </cell>
          <cell r="K29">
            <v>0</v>
          </cell>
          <cell r="L29">
            <v>511.68</v>
          </cell>
          <cell r="M29">
            <v>511.67999999999995</v>
          </cell>
          <cell r="O29">
            <v>0.74</v>
          </cell>
          <cell r="Q29">
            <v>29.26</v>
          </cell>
          <cell r="R29">
            <v>0</v>
          </cell>
          <cell r="S29">
            <v>541.67999999999995</v>
          </cell>
          <cell r="X29">
            <v>116.22</v>
          </cell>
          <cell r="AC29" t="str">
            <v>20140101LGUM_348</v>
          </cell>
        </row>
        <row r="30">
          <cell r="B30" t="str">
            <v>Jan 2015</v>
          </cell>
          <cell r="C30" t="str">
            <v>RLS</v>
          </cell>
          <cell r="D30" t="str">
            <v>LGUM_349</v>
          </cell>
          <cell r="E30">
            <v>17</v>
          </cell>
          <cell r="G30">
            <v>670</v>
          </cell>
          <cell r="K30">
            <v>0</v>
          </cell>
          <cell r="L30">
            <v>153.34</v>
          </cell>
          <cell r="M30">
            <v>153.34</v>
          </cell>
          <cell r="O30">
            <v>0.11</v>
          </cell>
          <cell r="Q30">
            <v>8.76</v>
          </cell>
          <cell r="R30">
            <v>0</v>
          </cell>
          <cell r="S30">
            <v>162.21</v>
          </cell>
          <cell r="X30">
            <v>15.47</v>
          </cell>
          <cell r="AC30" t="str">
            <v>20140101LGUM_349</v>
          </cell>
        </row>
        <row r="31">
          <cell r="B31" t="str">
            <v>Jan 2015</v>
          </cell>
          <cell r="C31" t="str">
            <v>LS</v>
          </cell>
          <cell r="D31" t="str">
            <v>LGUM_400</v>
          </cell>
          <cell r="E31">
            <v>46</v>
          </cell>
          <cell r="G31">
            <v>1007</v>
          </cell>
          <cell r="K31">
            <v>-1.3500311979441904E-13</v>
          </cell>
          <cell r="L31">
            <v>1098.9399999999998</v>
          </cell>
          <cell r="M31">
            <v>1098.9399999999998</v>
          </cell>
          <cell r="O31">
            <v>0.16</v>
          </cell>
          <cell r="Q31">
            <v>65.81</v>
          </cell>
          <cell r="R31">
            <v>0</v>
          </cell>
          <cell r="S31">
            <v>1218.31</v>
          </cell>
          <cell r="X31">
            <v>46.92</v>
          </cell>
          <cell r="AC31" t="str">
            <v>20140101LGUM_400</v>
          </cell>
        </row>
        <row r="32">
          <cell r="B32" t="str">
            <v>Jan 2015</v>
          </cell>
          <cell r="C32" t="str">
            <v>LS</v>
          </cell>
          <cell r="D32" t="str">
            <v>LGUM_401</v>
          </cell>
          <cell r="E32">
            <v>4</v>
          </cell>
          <cell r="G32">
            <v>175</v>
          </cell>
          <cell r="K32">
            <v>0</v>
          </cell>
          <cell r="L32">
            <v>99.6</v>
          </cell>
          <cell r="M32">
            <v>99.6</v>
          </cell>
          <cell r="O32">
            <v>0.03</v>
          </cell>
          <cell r="Q32">
            <v>5.69</v>
          </cell>
          <cell r="R32">
            <v>0</v>
          </cell>
          <cell r="S32">
            <v>105.32</v>
          </cell>
          <cell r="X32">
            <v>4.24</v>
          </cell>
          <cell r="AC32" t="str">
            <v>20140101LGUM_401</v>
          </cell>
        </row>
        <row r="33">
          <cell r="B33" t="str">
            <v>Jan 2015</v>
          </cell>
          <cell r="C33" t="str">
            <v>LS</v>
          </cell>
          <cell r="D33" t="str">
            <v>LGUM_412</v>
          </cell>
          <cell r="E33">
            <v>218</v>
          </cell>
          <cell r="G33">
            <v>7768</v>
          </cell>
          <cell r="K33">
            <v>0</v>
          </cell>
          <cell r="L33">
            <v>4314.22</v>
          </cell>
          <cell r="M33">
            <v>4314.22</v>
          </cell>
          <cell r="O33">
            <v>1.3</v>
          </cell>
          <cell r="Q33">
            <v>246.33</v>
          </cell>
          <cell r="R33">
            <v>0</v>
          </cell>
          <cell r="S33">
            <v>4561.8500000000004</v>
          </cell>
          <cell r="X33">
            <v>163.5</v>
          </cell>
          <cell r="AC33" t="str">
            <v>20140101LGUM_412</v>
          </cell>
        </row>
        <row r="34">
          <cell r="B34" t="str">
            <v>Jan 2015</v>
          </cell>
          <cell r="C34" t="str">
            <v>LS</v>
          </cell>
          <cell r="D34" t="str">
            <v>LGUM_413</v>
          </cell>
          <cell r="E34">
            <v>2305</v>
          </cell>
          <cell r="G34">
            <v>114859</v>
          </cell>
          <cell r="K34">
            <v>48.490000000002908</v>
          </cell>
          <cell r="L34">
            <v>47277.94</v>
          </cell>
          <cell r="M34">
            <v>47277.94</v>
          </cell>
          <cell r="O34">
            <v>16.940000000000001</v>
          </cell>
          <cell r="Q34">
            <v>2689.41</v>
          </cell>
          <cell r="R34">
            <v>0</v>
          </cell>
          <cell r="S34">
            <v>49995.6</v>
          </cell>
          <cell r="X34">
            <v>2443.3000000000002</v>
          </cell>
          <cell r="AC34" t="str">
            <v>20140101LGUM_413</v>
          </cell>
        </row>
        <row r="35">
          <cell r="B35" t="str">
            <v>Jan 2015</v>
          </cell>
          <cell r="C35" t="str">
            <v>LS</v>
          </cell>
          <cell r="D35" t="str">
            <v>LGUM_415</v>
          </cell>
          <cell r="E35">
            <v>43</v>
          </cell>
          <cell r="G35">
            <v>1562</v>
          </cell>
          <cell r="K35">
            <v>0</v>
          </cell>
          <cell r="L35">
            <v>867.74</v>
          </cell>
          <cell r="M35">
            <v>867.74</v>
          </cell>
          <cell r="O35">
            <v>0.13</v>
          </cell>
          <cell r="Q35">
            <v>49.33</v>
          </cell>
          <cell r="R35">
            <v>0</v>
          </cell>
          <cell r="S35">
            <v>917.2</v>
          </cell>
          <cell r="X35">
            <v>32.25</v>
          </cell>
          <cell r="AC35" t="str">
            <v>20140101LGUM_415</v>
          </cell>
        </row>
        <row r="36">
          <cell r="B36" t="str">
            <v>Jan 2015</v>
          </cell>
          <cell r="C36" t="str">
            <v>LS</v>
          </cell>
          <cell r="D36" t="str">
            <v>LGUM_416</v>
          </cell>
          <cell r="E36">
            <v>2280</v>
          </cell>
          <cell r="G36">
            <v>109196</v>
          </cell>
          <cell r="K36">
            <v>-317.91000000000059</v>
          </cell>
          <cell r="L36">
            <v>51118.89</v>
          </cell>
          <cell r="M36">
            <v>51118.89</v>
          </cell>
          <cell r="O36">
            <v>36.409999999999997</v>
          </cell>
          <cell r="Q36">
            <v>2698.22</v>
          </cell>
          <cell r="R36">
            <v>0</v>
          </cell>
          <cell r="S36">
            <v>53873.07</v>
          </cell>
          <cell r="X36">
            <v>2416.8000000000002</v>
          </cell>
          <cell r="AC36" t="str">
            <v>20140101LGUM_416</v>
          </cell>
        </row>
        <row r="37">
          <cell r="B37" t="str">
            <v>Jan 2015</v>
          </cell>
          <cell r="C37" t="str">
            <v>RLS</v>
          </cell>
          <cell r="D37" t="str">
            <v>LGUM_417</v>
          </cell>
          <cell r="E37">
            <v>41</v>
          </cell>
          <cell r="G37">
            <v>2084</v>
          </cell>
          <cell r="K37">
            <v>0</v>
          </cell>
          <cell r="L37">
            <v>970.88</v>
          </cell>
          <cell r="M37">
            <v>970.88</v>
          </cell>
          <cell r="O37">
            <v>0.37</v>
          </cell>
          <cell r="Q37">
            <v>55.47</v>
          </cell>
          <cell r="R37">
            <v>0</v>
          </cell>
          <cell r="S37">
            <v>1026.72</v>
          </cell>
          <cell r="X37">
            <v>42.23</v>
          </cell>
          <cell r="AC37" t="str">
            <v>20140101LGUM_417</v>
          </cell>
        </row>
        <row r="38">
          <cell r="B38" t="str">
            <v>Jan 2015</v>
          </cell>
          <cell r="C38" t="str">
            <v>RLS</v>
          </cell>
          <cell r="D38" t="str">
            <v>LGUM_419</v>
          </cell>
          <cell r="E38">
            <v>119</v>
          </cell>
          <cell r="G38">
            <v>9160</v>
          </cell>
          <cell r="K38">
            <v>0</v>
          </cell>
          <cell r="L38">
            <v>2947.63</v>
          </cell>
          <cell r="M38">
            <v>2947.63</v>
          </cell>
          <cell r="O38">
            <v>1.46</v>
          </cell>
          <cell r="Q38">
            <v>168.39</v>
          </cell>
          <cell r="R38">
            <v>0</v>
          </cell>
          <cell r="S38">
            <v>3117.48</v>
          </cell>
          <cell r="X38">
            <v>196.35</v>
          </cell>
          <cell r="AC38" t="str">
            <v>20140101LGUM_419</v>
          </cell>
        </row>
        <row r="39">
          <cell r="B39" t="str">
            <v>Jan 2015</v>
          </cell>
          <cell r="C39" t="str">
            <v>LS</v>
          </cell>
          <cell r="D39" t="str">
            <v>LGUM_420</v>
          </cell>
          <cell r="E39">
            <v>55</v>
          </cell>
          <cell r="G39">
            <v>4182</v>
          </cell>
          <cell r="K39">
            <v>0</v>
          </cell>
          <cell r="L39">
            <v>1643.95</v>
          </cell>
          <cell r="M39">
            <v>1643.95</v>
          </cell>
          <cell r="O39">
            <v>0.68</v>
          </cell>
          <cell r="Q39">
            <v>93.9</v>
          </cell>
          <cell r="R39">
            <v>0</v>
          </cell>
          <cell r="S39">
            <v>1738.53</v>
          </cell>
          <cell r="X39">
            <v>90.75</v>
          </cell>
          <cell r="AC39" t="str">
            <v>20140101LGUM_420</v>
          </cell>
        </row>
        <row r="40">
          <cell r="B40" t="str">
            <v>Jan 2015</v>
          </cell>
          <cell r="C40" t="str">
            <v>LS</v>
          </cell>
          <cell r="D40" t="str">
            <v>LGUM_421</v>
          </cell>
          <cell r="E40">
            <v>187</v>
          </cell>
          <cell r="G40">
            <v>23809</v>
          </cell>
          <cell r="K40">
            <v>13.539999999999964</v>
          </cell>
          <cell r="L40">
            <v>6158.36</v>
          </cell>
          <cell r="M40">
            <v>6158.36</v>
          </cell>
          <cell r="O40">
            <v>3.46</v>
          </cell>
          <cell r="Q40">
            <v>351.58</v>
          </cell>
          <cell r="R40">
            <v>0</v>
          </cell>
          <cell r="S40">
            <v>6513.4</v>
          </cell>
          <cell r="X40">
            <v>499.29</v>
          </cell>
          <cell r="AC40" t="str">
            <v>20140101LGUM_421</v>
          </cell>
        </row>
        <row r="41">
          <cell r="B41" t="str">
            <v>Jan 2015</v>
          </cell>
          <cell r="C41" t="str">
            <v>LS</v>
          </cell>
          <cell r="D41" t="str">
            <v>LGUM_422</v>
          </cell>
          <cell r="E41">
            <v>428</v>
          </cell>
          <cell r="G41">
            <v>85912</v>
          </cell>
          <cell r="K41">
            <v>0</v>
          </cell>
          <cell r="L41">
            <v>16430.919999999998</v>
          </cell>
          <cell r="M41">
            <v>16430.919999999998</v>
          </cell>
          <cell r="O41">
            <v>12.93</v>
          </cell>
          <cell r="Q41">
            <v>938.57</v>
          </cell>
          <cell r="R41">
            <v>0</v>
          </cell>
          <cell r="S41">
            <v>17382.419999999998</v>
          </cell>
          <cell r="X41">
            <v>1831.84</v>
          </cell>
          <cell r="AC41" t="str">
            <v>20140101LGUM_422</v>
          </cell>
        </row>
        <row r="42">
          <cell r="B42" t="str">
            <v>Jan 2015</v>
          </cell>
          <cell r="C42" t="str">
            <v>LS</v>
          </cell>
          <cell r="D42" t="str">
            <v>LGUM_423</v>
          </cell>
          <cell r="E42">
            <v>23</v>
          </cell>
          <cell r="G42">
            <v>1708</v>
          </cell>
          <cell r="K42">
            <v>0</v>
          </cell>
          <cell r="L42">
            <v>606.04999999999995</v>
          </cell>
          <cell r="M42">
            <v>606.04999999999995</v>
          </cell>
          <cell r="O42">
            <v>0.26</v>
          </cell>
          <cell r="Q42">
            <v>34.68</v>
          </cell>
          <cell r="R42">
            <v>0</v>
          </cell>
          <cell r="S42">
            <v>640.99</v>
          </cell>
          <cell r="X42">
            <v>37.950000000000003</v>
          </cell>
          <cell r="AC42" t="str">
            <v>20140101LGUM_423</v>
          </cell>
        </row>
        <row r="43">
          <cell r="B43" t="str">
            <v>Jan 2015</v>
          </cell>
          <cell r="C43" t="str">
            <v>LS</v>
          </cell>
          <cell r="D43" t="str">
            <v>LGUM_424</v>
          </cell>
          <cell r="E43">
            <v>512</v>
          </cell>
          <cell r="G43">
            <v>59578</v>
          </cell>
          <cell r="K43">
            <v>36.979999999999563</v>
          </cell>
          <cell r="L43">
            <v>14603.38</v>
          </cell>
          <cell r="M43">
            <v>14603.38</v>
          </cell>
          <cell r="O43">
            <v>9.41</v>
          </cell>
          <cell r="Q43">
            <v>834.37</v>
          </cell>
          <cell r="R43">
            <v>0</v>
          </cell>
          <cell r="S43">
            <v>15447.16</v>
          </cell>
          <cell r="X43">
            <v>2037.76</v>
          </cell>
          <cell r="AC43" t="str">
            <v>20140101LGUM_424</v>
          </cell>
        </row>
        <row r="44">
          <cell r="B44" t="str">
            <v>Jan 2015</v>
          </cell>
          <cell r="C44" t="str">
            <v>LS</v>
          </cell>
          <cell r="D44" t="str">
            <v>LGUM_425</v>
          </cell>
          <cell r="E44">
            <v>34</v>
          </cell>
          <cell r="G44">
            <v>6817</v>
          </cell>
          <cell r="K44">
            <v>0</v>
          </cell>
          <cell r="L44">
            <v>1157.02</v>
          </cell>
          <cell r="M44">
            <v>1157.02</v>
          </cell>
          <cell r="O44">
            <v>0.36</v>
          </cell>
          <cell r="Q44">
            <v>65.8</v>
          </cell>
          <cell r="R44">
            <v>0</v>
          </cell>
          <cell r="S44">
            <v>1223.18</v>
          </cell>
          <cell r="X44">
            <v>145.52000000000001</v>
          </cell>
          <cell r="AC44" t="str">
            <v>20140101LGUM_425</v>
          </cell>
        </row>
        <row r="45">
          <cell r="B45" t="str">
            <v>Jan 2015</v>
          </cell>
          <cell r="C45" t="str">
            <v>RLS</v>
          </cell>
          <cell r="D45" t="str">
            <v>LGUM_426</v>
          </cell>
          <cell r="E45">
            <v>40</v>
          </cell>
          <cell r="G45">
            <v>1456</v>
          </cell>
          <cell r="K45">
            <v>1.2789769243681803E-13</v>
          </cell>
          <cell r="L45">
            <v>1328.8000000000002</v>
          </cell>
          <cell r="M45">
            <v>1328.8000000000002</v>
          </cell>
          <cell r="O45">
            <v>0.23</v>
          </cell>
          <cell r="Q45">
            <v>77.099999999999994</v>
          </cell>
          <cell r="R45">
            <v>0</v>
          </cell>
          <cell r="S45">
            <v>1427.49</v>
          </cell>
          <cell r="X45">
            <v>30</v>
          </cell>
          <cell r="AC45" t="str">
            <v>20140101LGUM_426</v>
          </cell>
        </row>
        <row r="46">
          <cell r="B46" t="str">
            <v>Jan 2015</v>
          </cell>
          <cell r="C46" t="str">
            <v>LS</v>
          </cell>
          <cell r="D46" t="str">
            <v>LGUM_427</v>
          </cell>
          <cell r="E46">
            <v>53</v>
          </cell>
          <cell r="G46">
            <v>1908</v>
          </cell>
          <cell r="K46">
            <v>1.2789769243681803E-13</v>
          </cell>
          <cell r="L46">
            <v>1865.6000000000001</v>
          </cell>
          <cell r="M46">
            <v>1865.6000000000001</v>
          </cell>
          <cell r="O46">
            <v>0.3</v>
          </cell>
          <cell r="Q46">
            <v>109.44</v>
          </cell>
          <cell r="R46">
            <v>0</v>
          </cell>
          <cell r="S46">
            <v>2026.2</v>
          </cell>
          <cell r="X46">
            <v>39.75</v>
          </cell>
          <cell r="AC46" t="str">
            <v>20140101LGUM_427</v>
          </cell>
        </row>
        <row r="47">
          <cell r="B47" t="str">
            <v>Jan 2015</v>
          </cell>
          <cell r="C47" t="str">
            <v>RLS</v>
          </cell>
          <cell r="D47" t="str">
            <v>LGUM_428</v>
          </cell>
          <cell r="E47">
            <v>260</v>
          </cell>
          <cell r="G47">
            <v>13374</v>
          </cell>
          <cell r="K47">
            <v>4.5474735088646412E-13</v>
          </cell>
          <cell r="L47">
            <v>8863.4</v>
          </cell>
          <cell r="M47">
            <v>8863.4</v>
          </cell>
          <cell r="O47">
            <v>2.15</v>
          </cell>
          <cell r="Q47">
            <v>521.41999999999996</v>
          </cell>
          <cell r="R47">
            <v>0</v>
          </cell>
          <cell r="S47">
            <v>9653.24</v>
          </cell>
          <cell r="X47">
            <v>275.60000000000002</v>
          </cell>
          <cell r="AC47" t="str">
            <v>20140101LGUM_428</v>
          </cell>
        </row>
        <row r="48">
          <cell r="B48" t="str">
            <v>Jan 2015</v>
          </cell>
          <cell r="C48" t="str">
            <v>LS</v>
          </cell>
          <cell r="D48" t="str">
            <v>LGUM_429</v>
          </cell>
          <cell r="E48">
            <v>192</v>
          </cell>
          <cell r="G48">
            <v>9618</v>
          </cell>
          <cell r="K48">
            <v>0</v>
          </cell>
          <cell r="L48">
            <v>6925.44</v>
          </cell>
          <cell r="M48">
            <v>6925.4400000000005</v>
          </cell>
          <cell r="O48">
            <v>-0.79</v>
          </cell>
          <cell r="Q48">
            <v>428.03</v>
          </cell>
          <cell r="R48">
            <v>0</v>
          </cell>
          <cell r="S48">
            <v>7991.81</v>
          </cell>
          <cell r="X48">
            <v>203.52</v>
          </cell>
          <cell r="AC48" t="str">
            <v>20140101LGUM_429</v>
          </cell>
        </row>
        <row r="49">
          <cell r="B49" t="str">
            <v>Jan 2015</v>
          </cell>
          <cell r="C49" t="str">
            <v>RLS</v>
          </cell>
          <cell r="D49" t="str">
            <v>LGUM_430</v>
          </cell>
          <cell r="E49">
            <v>13</v>
          </cell>
          <cell r="G49">
            <v>426</v>
          </cell>
          <cell r="K49">
            <v>0</v>
          </cell>
          <cell r="L49">
            <v>419.38</v>
          </cell>
          <cell r="M49">
            <v>419.38000000000005</v>
          </cell>
          <cell r="O49">
            <v>0.08</v>
          </cell>
          <cell r="Q49">
            <v>23.95</v>
          </cell>
          <cell r="R49">
            <v>0</v>
          </cell>
          <cell r="S49">
            <v>443.41</v>
          </cell>
          <cell r="X49">
            <v>9.75</v>
          </cell>
          <cell r="AC49" t="str">
            <v>20140101LGUM_430</v>
          </cell>
        </row>
        <row r="50">
          <cell r="B50" t="str">
            <v>Jan 2015</v>
          </cell>
          <cell r="C50" t="str">
            <v>LS</v>
          </cell>
          <cell r="D50" t="str">
            <v>LGUM_431</v>
          </cell>
          <cell r="E50">
            <v>45</v>
          </cell>
          <cell r="G50">
            <v>1630</v>
          </cell>
          <cell r="K50">
            <v>0</v>
          </cell>
          <cell r="L50">
            <v>1481.85</v>
          </cell>
          <cell r="M50">
            <v>1481.85</v>
          </cell>
          <cell r="O50">
            <v>0.27</v>
          </cell>
          <cell r="Q50">
            <v>94.11</v>
          </cell>
          <cell r="R50">
            <v>0</v>
          </cell>
          <cell r="S50">
            <v>1742.21</v>
          </cell>
          <cell r="X50">
            <v>33.75</v>
          </cell>
          <cell r="AC50" t="str">
            <v>20140101LGUM_431</v>
          </cell>
        </row>
        <row r="51">
          <cell r="B51" t="str">
            <v>Jan 2015</v>
          </cell>
          <cell r="C51" t="str">
            <v>RLS</v>
          </cell>
          <cell r="D51" t="str">
            <v>LGUM_432</v>
          </cell>
          <cell r="E51">
            <v>10</v>
          </cell>
          <cell r="G51">
            <v>486</v>
          </cell>
          <cell r="K51">
            <v>-2.9753977059954195E-14</v>
          </cell>
          <cell r="L51">
            <v>343.29999999999995</v>
          </cell>
          <cell r="M51">
            <v>343.3</v>
          </cell>
          <cell r="O51">
            <v>0.08</v>
          </cell>
          <cell r="Q51">
            <v>19.809999999999999</v>
          </cell>
          <cell r="R51">
            <v>0</v>
          </cell>
          <cell r="S51">
            <v>366.66</v>
          </cell>
          <cell r="X51">
            <v>10.6</v>
          </cell>
          <cell r="AC51" t="str">
            <v>20140101LGUM_432</v>
          </cell>
        </row>
        <row r="52">
          <cell r="B52" t="str">
            <v>Jan 2015</v>
          </cell>
          <cell r="C52" t="str">
            <v>LS</v>
          </cell>
          <cell r="D52" t="str">
            <v>LGUM_433</v>
          </cell>
          <cell r="E52">
            <v>195</v>
          </cell>
          <cell r="G52">
            <v>9357</v>
          </cell>
          <cell r="K52">
            <v>0</v>
          </cell>
          <cell r="L52">
            <v>6823.05</v>
          </cell>
          <cell r="M52">
            <v>6823.0500000000011</v>
          </cell>
          <cell r="O52">
            <v>1.28</v>
          </cell>
          <cell r="Q52">
            <v>442.51</v>
          </cell>
          <cell r="R52">
            <v>0</v>
          </cell>
          <cell r="S52">
            <v>8199.5300000000007</v>
          </cell>
          <cell r="X52">
            <v>206.7</v>
          </cell>
          <cell r="AC52" t="str">
            <v>20140101LGUM_433</v>
          </cell>
        </row>
        <row r="53">
          <cell r="B53" t="str">
            <v>Jan 2015</v>
          </cell>
          <cell r="C53" t="str">
            <v>LS</v>
          </cell>
          <cell r="D53" t="str">
            <v>LGUM_439</v>
          </cell>
          <cell r="E53">
            <v>0</v>
          </cell>
          <cell r="G53">
            <v>0</v>
          </cell>
          <cell r="K53">
            <v>0</v>
          </cell>
          <cell r="L53">
            <v>0</v>
          </cell>
          <cell r="M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X53">
            <v>0</v>
          </cell>
          <cell r="AC53" t="str">
            <v>20140101LGUM_439</v>
          </cell>
        </row>
        <row r="54">
          <cell r="B54" t="str">
            <v>Jan 2015</v>
          </cell>
          <cell r="C54" t="str">
            <v>LS</v>
          </cell>
          <cell r="D54" t="str">
            <v>LGUM_440</v>
          </cell>
          <cell r="E54">
            <v>2</v>
          </cell>
          <cell r="G54">
            <v>253</v>
          </cell>
          <cell r="K54">
            <v>0</v>
          </cell>
          <cell r="L54">
            <v>36.56</v>
          </cell>
          <cell r="M54">
            <v>36.56</v>
          </cell>
          <cell r="O54">
            <v>0.04</v>
          </cell>
          <cell r="Q54">
            <v>2.08</v>
          </cell>
          <cell r="R54">
            <v>0</v>
          </cell>
          <cell r="S54">
            <v>38.68</v>
          </cell>
          <cell r="X54">
            <v>5.34</v>
          </cell>
          <cell r="AC54" t="str">
            <v>20140101LGUM_440</v>
          </cell>
        </row>
        <row r="55">
          <cell r="B55" t="str">
            <v>Jan 2015</v>
          </cell>
          <cell r="C55" t="str">
            <v>LS</v>
          </cell>
          <cell r="D55" t="str">
            <v>LGUM_441</v>
          </cell>
          <cell r="E55">
            <v>37</v>
          </cell>
          <cell r="G55">
            <v>7562</v>
          </cell>
          <cell r="K55">
            <v>0</v>
          </cell>
          <cell r="L55">
            <v>825.84</v>
          </cell>
          <cell r="M55">
            <v>825.84</v>
          </cell>
          <cell r="O55">
            <v>1.19</v>
          </cell>
          <cell r="Q55">
            <v>47.24</v>
          </cell>
          <cell r="R55">
            <v>0</v>
          </cell>
          <cell r="S55">
            <v>874.27</v>
          </cell>
          <cell r="X55">
            <v>158.36000000000001</v>
          </cell>
          <cell r="AC55" t="str">
            <v>20140101LGUM_441</v>
          </cell>
        </row>
        <row r="56">
          <cell r="B56" t="str">
            <v>Jan 2015</v>
          </cell>
          <cell r="C56" t="str">
            <v>LS</v>
          </cell>
          <cell r="D56" t="str">
            <v>LGUM_444</v>
          </cell>
          <cell r="E56">
            <v>0</v>
          </cell>
          <cell r="G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X56">
            <v>0</v>
          </cell>
          <cell r="AC56" t="str">
            <v>20140101LGUM_444</v>
          </cell>
        </row>
        <row r="57">
          <cell r="B57" t="str">
            <v>Jan 2015</v>
          </cell>
          <cell r="C57" t="str">
            <v>LS</v>
          </cell>
          <cell r="D57" t="str">
            <v>LGUM_445</v>
          </cell>
          <cell r="E57">
            <v>0</v>
          </cell>
          <cell r="G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X57">
            <v>0</v>
          </cell>
          <cell r="AC57" t="str">
            <v>20140101LGUM_445</v>
          </cell>
        </row>
        <row r="58">
          <cell r="B58" t="str">
            <v>Jan 2015</v>
          </cell>
          <cell r="C58" t="str">
            <v>LS</v>
          </cell>
          <cell r="D58" t="str">
            <v>LGUM_452</v>
          </cell>
          <cell r="E58">
            <v>6679</v>
          </cell>
          <cell r="G58">
            <v>493816</v>
          </cell>
          <cell r="K58">
            <v>-12.849999999999454</v>
          </cell>
          <cell r="L58">
            <v>85611.93</v>
          </cell>
          <cell r="M58">
            <v>85611.93</v>
          </cell>
          <cell r="O58">
            <v>73.569999999999993</v>
          </cell>
          <cell r="Q58">
            <v>4952.3100000000004</v>
          </cell>
          <cell r="R58">
            <v>0</v>
          </cell>
          <cell r="S58">
            <v>91749.02</v>
          </cell>
          <cell r="X58">
            <v>11020.35</v>
          </cell>
          <cell r="AC58" t="str">
            <v>20140101LGUM_452</v>
          </cell>
        </row>
        <row r="59">
          <cell r="B59" t="str">
            <v>Jan 2015</v>
          </cell>
          <cell r="C59" t="str">
            <v>LS</v>
          </cell>
          <cell r="D59" t="str">
            <v>LGUM_453</v>
          </cell>
          <cell r="E59">
            <v>9634</v>
          </cell>
          <cell r="G59">
            <v>1136788</v>
          </cell>
          <cell r="K59">
            <v>208.43000000000825</v>
          </cell>
          <cell r="L59">
            <v>145489.15000000002</v>
          </cell>
          <cell r="M59">
            <v>145489.15000000002</v>
          </cell>
          <cell r="O59">
            <v>175.61</v>
          </cell>
          <cell r="Q59">
            <v>8378.67</v>
          </cell>
          <cell r="R59">
            <v>0</v>
          </cell>
          <cell r="S59">
            <v>155174.29</v>
          </cell>
          <cell r="X59">
            <v>38343.32</v>
          </cell>
          <cell r="AC59" t="str">
            <v>20140101LGUM_453</v>
          </cell>
        </row>
        <row r="60">
          <cell r="B60" t="str">
            <v>Jan 2015</v>
          </cell>
          <cell r="C60" t="str">
            <v>LS</v>
          </cell>
          <cell r="D60" t="str">
            <v>LGUM_454</v>
          </cell>
          <cell r="E60">
            <v>5608</v>
          </cell>
          <cell r="G60">
            <v>1090407</v>
          </cell>
          <cell r="K60">
            <v>-94.029999999997017</v>
          </cell>
          <cell r="L60">
            <v>97373.01</v>
          </cell>
          <cell r="M60">
            <v>97373.01</v>
          </cell>
          <cell r="O60">
            <v>147.26</v>
          </cell>
          <cell r="Q60">
            <v>5723.12</v>
          </cell>
          <cell r="R60">
            <v>0</v>
          </cell>
          <cell r="S60">
            <v>106087.97</v>
          </cell>
          <cell r="X60">
            <v>24002.240000000002</v>
          </cell>
          <cell r="AC60" t="str">
            <v>20140101LGUM_454</v>
          </cell>
        </row>
        <row r="61">
          <cell r="B61" t="str">
            <v>Jan 2015</v>
          </cell>
          <cell r="C61" t="str">
            <v>LS</v>
          </cell>
          <cell r="D61" t="str">
            <v>LGUM_455</v>
          </cell>
          <cell r="E61">
            <v>417</v>
          </cell>
          <cell r="G61">
            <v>31824</v>
          </cell>
          <cell r="K61">
            <v>-30.76000000000019</v>
          </cell>
          <cell r="L61">
            <v>5711.33</v>
          </cell>
          <cell r="M61">
            <v>5711.33</v>
          </cell>
          <cell r="O61">
            <v>4.04</v>
          </cell>
          <cell r="Q61">
            <v>338.61</v>
          </cell>
          <cell r="R61">
            <v>0</v>
          </cell>
          <cell r="S61">
            <v>6263.94</v>
          </cell>
          <cell r="X61">
            <v>688.05</v>
          </cell>
          <cell r="AC61" t="str">
            <v>20140101LGUM_455</v>
          </cell>
        </row>
        <row r="62">
          <cell r="B62" t="str">
            <v>Jan 2015</v>
          </cell>
          <cell r="C62" t="str">
            <v>LS</v>
          </cell>
          <cell r="D62" t="str">
            <v>LGUM_456</v>
          </cell>
          <cell r="E62">
            <v>13291</v>
          </cell>
          <cell r="G62">
            <v>2660570</v>
          </cell>
          <cell r="K62">
            <v>-557.2299999999841</v>
          </cell>
          <cell r="L62">
            <v>241471.88</v>
          </cell>
          <cell r="M62">
            <v>241471.88</v>
          </cell>
          <cell r="O62">
            <v>326.79000000000002</v>
          </cell>
          <cell r="Q62">
            <v>14228.04</v>
          </cell>
          <cell r="R62">
            <v>0</v>
          </cell>
          <cell r="S62">
            <v>263809.27</v>
          </cell>
          <cell r="X62">
            <v>56885.48</v>
          </cell>
          <cell r="AC62" t="str">
            <v>20140101LGUM_456</v>
          </cell>
        </row>
        <row r="63">
          <cell r="B63" t="str">
            <v>Jan 2015</v>
          </cell>
          <cell r="C63" t="str">
            <v>LS</v>
          </cell>
          <cell r="D63" t="str">
            <v>LGUM_457</v>
          </cell>
          <cell r="E63">
            <v>3468</v>
          </cell>
          <cell r="G63">
            <v>171153</v>
          </cell>
          <cell r="K63">
            <v>-232.48000000000116</v>
          </cell>
          <cell r="L63">
            <v>37430</v>
          </cell>
          <cell r="M63">
            <v>37430</v>
          </cell>
          <cell r="O63">
            <v>28.49</v>
          </cell>
          <cell r="Q63">
            <v>2230.6</v>
          </cell>
          <cell r="R63">
            <v>0</v>
          </cell>
          <cell r="S63">
            <v>41340.1</v>
          </cell>
          <cell r="X63">
            <v>3676.08</v>
          </cell>
          <cell r="AC63" t="str">
            <v>20140101LGUM_457</v>
          </cell>
        </row>
        <row r="64">
          <cell r="B64" t="str">
            <v>Jan 2015</v>
          </cell>
          <cell r="C64" t="str">
            <v>RLS</v>
          </cell>
          <cell r="D64" t="str">
            <v>LGUM_458</v>
          </cell>
          <cell r="E64">
            <v>5</v>
          </cell>
          <cell r="G64">
            <v>439</v>
          </cell>
          <cell r="K64">
            <v>0</v>
          </cell>
          <cell r="L64">
            <v>55.65</v>
          </cell>
          <cell r="M64">
            <v>55.65</v>
          </cell>
          <cell r="O64">
            <v>0.06</v>
          </cell>
          <cell r="Q64">
            <v>3.2</v>
          </cell>
          <cell r="R64">
            <v>0</v>
          </cell>
          <cell r="S64">
            <v>58.91</v>
          </cell>
          <cell r="X64">
            <v>18.850000000000001</v>
          </cell>
          <cell r="AC64" t="str">
            <v>20140101LGUM_458</v>
          </cell>
        </row>
        <row r="65">
          <cell r="B65" t="str">
            <v>Jan 2015</v>
          </cell>
          <cell r="C65" t="str">
            <v>LS</v>
          </cell>
          <cell r="D65" t="str">
            <v>LGUM_470</v>
          </cell>
          <cell r="E65">
            <v>26</v>
          </cell>
          <cell r="G65">
            <v>1683</v>
          </cell>
          <cell r="K65">
            <v>0</v>
          </cell>
          <cell r="L65">
            <v>332.54</v>
          </cell>
          <cell r="M65">
            <v>332.53999999999996</v>
          </cell>
          <cell r="O65">
            <v>0.26</v>
          </cell>
          <cell r="Q65">
            <v>19.100000000000001</v>
          </cell>
          <cell r="R65">
            <v>0</v>
          </cell>
          <cell r="S65">
            <v>353.96</v>
          </cell>
          <cell r="X65">
            <v>35.619999999999997</v>
          </cell>
          <cell r="AC65" t="str">
            <v>20140101LGUM_470</v>
          </cell>
        </row>
        <row r="66">
          <cell r="B66" t="str">
            <v>Jan 2015</v>
          </cell>
          <cell r="C66" t="str">
            <v>RLS</v>
          </cell>
          <cell r="D66" t="str">
            <v>LGUM_471</v>
          </cell>
          <cell r="E66">
            <v>2</v>
          </cell>
          <cell r="G66">
            <v>132</v>
          </cell>
          <cell r="K66">
            <v>0</v>
          </cell>
          <cell r="L66">
            <v>30.14</v>
          </cell>
          <cell r="M66">
            <v>30.14</v>
          </cell>
          <cell r="O66">
            <v>0.02</v>
          </cell>
          <cell r="Q66">
            <v>1.72</v>
          </cell>
          <cell r="R66">
            <v>0</v>
          </cell>
          <cell r="S66">
            <v>31.88</v>
          </cell>
          <cell r="X66">
            <v>2.74</v>
          </cell>
          <cell r="AC66" t="str">
            <v>20140101LGUM_471</v>
          </cell>
        </row>
        <row r="67">
          <cell r="B67" t="str">
            <v>Jan 2015</v>
          </cell>
          <cell r="C67" t="str">
            <v>LS</v>
          </cell>
          <cell r="D67" t="str">
            <v>LGUM_473</v>
          </cell>
          <cell r="E67">
            <v>506</v>
          </cell>
          <cell r="G67">
            <v>75055</v>
          </cell>
          <cell r="K67">
            <v>3.1200000000001467</v>
          </cell>
          <cell r="L67">
            <v>9455.2000000000007</v>
          </cell>
          <cell r="M67">
            <v>9455.2000000000007</v>
          </cell>
          <cell r="O67">
            <v>8.7899999999999991</v>
          </cell>
          <cell r="Q67">
            <v>544.34</v>
          </cell>
          <cell r="R67">
            <v>0</v>
          </cell>
          <cell r="S67">
            <v>10088.549999999999</v>
          </cell>
          <cell r="X67">
            <v>1609.08</v>
          </cell>
          <cell r="AC67" t="str">
            <v>20140101LGUM_473</v>
          </cell>
        </row>
        <row r="68">
          <cell r="B68" t="str">
            <v>Jan 2015</v>
          </cell>
          <cell r="C68" t="str">
            <v>RLS</v>
          </cell>
          <cell r="D68" t="str">
            <v>LGUM_474</v>
          </cell>
          <cell r="E68">
            <v>54</v>
          </cell>
          <cell r="G68">
            <v>8128</v>
          </cell>
          <cell r="K68">
            <v>-2.1671553440683056E-13</v>
          </cell>
          <cell r="L68">
            <v>1132.3799999999999</v>
          </cell>
          <cell r="M68">
            <v>1132.3800000000001</v>
          </cell>
          <cell r="O68">
            <v>1.3</v>
          </cell>
          <cell r="Q68">
            <v>66.28</v>
          </cell>
          <cell r="R68">
            <v>0</v>
          </cell>
          <cell r="S68">
            <v>1226.7</v>
          </cell>
          <cell r="X68">
            <v>171.72</v>
          </cell>
          <cell r="AC68" t="str">
            <v>20140101LGUM_474</v>
          </cell>
        </row>
        <row r="69">
          <cell r="B69" t="str">
            <v>Jan 2015</v>
          </cell>
          <cell r="C69" t="str">
            <v>RLS</v>
          </cell>
          <cell r="D69" t="str">
            <v>LGUM_475</v>
          </cell>
          <cell r="E69">
            <v>2</v>
          </cell>
          <cell r="G69">
            <v>301</v>
          </cell>
          <cell r="K69">
            <v>0</v>
          </cell>
          <cell r="L69">
            <v>56.84</v>
          </cell>
          <cell r="M69">
            <v>56.84</v>
          </cell>
          <cell r="O69">
            <v>0.05</v>
          </cell>
          <cell r="Q69">
            <v>3.24</v>
          </cell>
          <cell r="R69">
            <v>0</v>
          </cell>
          <cell r="S69">
            <v>60.13</v>
          </cell>
          <cell r="X69">
            <v>6.36</v>
          </cell>
          <cell r="AC69" t="str">
            <v>20140101LGUM_475</v>
          </cell>
        </row>
        <row r="70">
          <cell r="B70" t="str">
            <v>Jan 2015</v>
          </cell>
          <cell r="C70" t="str">
            <v>LS</v>
          </cell>
          <cell r="D70" t="str">
            <v>LGUM_476</v>
          </cell>
          <cell r="E70">
            <v>471</v>
          </cell>
          <cell r="G70">
            <v>208522</v>
          </cell>
          <cell r="K70">
            <v>-549.27999999999895</v>
          </cell>
          <cell r="L70">
            <v>18102.32</v>
          </cell>
          <cell r="M70">
            <v>18102.32</v>
          </cell>
          <cell r="O70">
            <v>20.27</v>
          </cell>
          <cell r="Q70">
            <v>1040.44</v>
          </cell>
          <cell r="R70">
            <v>0</v>
          </cell>
          <cell r="S70">
            <v>19301.939999999999</v>
          </cell>
          <cell r="X70">
            <v>4620.51</v>
          </cell>
          <cell r="AC70" t="str">
            <v>20140101LGUM_476</v>
          </cell>
        </row>
        <row r="71">
          <cell r="B71" t="str">
            <v>Jan 2015</v>
          </cell>
          <cell r="C71" t="str">
            <v>RLS</v>
          </cell>
          <cell r="D71" t="str">
            <v>LGUM_477</v>
          </cell>
          <cell r="E71">
            <v>61</v>
          </cell>
          <cell r="G71">
            <v>28779</v>
          </cell>
          <cell r="K71">
            <v>2.9132252166164108E-13</v>
          </cell>
          <cell r="L71">
            <v>2609.5800000000004</v>
          </cell>
          <cell r="M71">
            <v>2609.5800000000004</v>
          </cell>
          <cell r="O71">
            <v>4.62</v>
          </cell>
          <cell r="Q71">
            <v>151.21</v>
          </cell>
          <cell r="R71">
            <v>0</v>
          </cell>
          <cell r="S71">
            <v>2799.34</v>
          </cell>
          <cell r="X71">
            <v>598.41</v>
          </cell>
          <cell r="AC71" t="str">
            <v>20140101LGUM_477</v>
          </cell>
        </row>
        <row r="72">
          <cell r="B72" t="str">
            <v>Jan 2015</v>
          </cell>
          <cell r="C72" t="str">
            <v>LS</v>
          </cell>
          <cell r="D72" t="str">
            <v>LGUM_479</v>
          </cell>
          <cell r="E72">
            <v>0</v>
          </cell>
          <cell r="G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X72">
            <v>0</v>
          </cell>
          <cell r="AC72" t="str">
            <v>20140101LGUM_479</v>
          </cell>
        </row>
        <row r="73">
          <cell r="B73" t="str">
            <v>Jan 2015</v>
          </cell>
          <cell r="C73" t="str">
            <v>LS</v>
          </cell>
          <cell r="D73" t="str">
            <v>LGUM_480</v>
          </cell>
          <cell r="E73">
            <v>20</v>
          </cell>
          <cell r="G73">
            <v>1346</v>
          </cell>
          <cell r="K73">
            <v>0</v>
          </cell>
          <cell r="L73">
            <v>476.6</v>
          </cell>
          <cell r="M73">
            <v>476.59999999999997</v>
          </cell>
          <cell r="O73">
            <v>0.21</v>
          </cell>
          <cell r="Q73">
            <v>27.22</v>
          </cell>
          <cell r="R73">
            <v>0</v>
          </cell>
          <cell r="S73">
            <v>504.03</v>
          </cell>
          <cell r="X73">
            <v>27.4</v>
          </cell>
          <cell r="AC73" t="str">
            <v>20140101LGUM_480</v>
          </cell>
        </row>
        <row r="74">
          <cell r="B74" t="str">
            <v>Jan 2015</v>
          </cell>
          <cell r="C74" t="str">
            <v>LS</v>
          </cell>
          <cell r="D74" t="str">
            <v>LGUM_481</v>
          </cell>
          <cell r="E74">
            <v>4</v>
          </cell>
          <cell r="G74">
            <v>616</v>
          </cell>
          <cell r="K74">
            <v>0</v>
          </cell>
          <cell r="L74">
            <v>81.84</v>
          </cell>
          <cell r="M74">
            <v>81.84</v>
          </cell>
          <cell r="O74">
            <v>0.1</v>
          </cell>
          <cell r="Q74">
            <v>4.68</v>
          </cell>
          <cell r="R74">
            <v>0</v>
          </cell>
          <cell r="S74">
            <v>86.62</v>
          </cell>
          <cell r="X74">
            <v>12.72</v>
          </cell>
          <cell r="AC74" t="str">
            <v>20140101LGUM_481</v>
          </cell>
        </row>
        <row r="75">
          <cell r="B75" t="str">
            <v>Jan 2015</v>
          </cell>
          <cell r="C75" t="str">
            <v>LS</v>
          </cell>
          <cell r="D75" t="str">
            <v>LGUM_482</v>
          </cell>
          <cell r="E75">
            <v>52</v>
          </cell>
          <cell r="G75">
            <v>7650</v>
          </cell>
          <cell r="K75">
            <v>-44.310000000000173</v>
          </cell>
          <cell r="L75">
            <v>1526.61</v>
          </cell>
          <cell r="M75">
            <v>1526.61</v>
          </cell>
          <cell r="O75">
            <v>1.21</v>
          </cell>
          <cell r="Q75">
            <v>87.28</v>
          </cell>
          <cell r="R75">
            <v>0</v>
          </cell>
          <cell r="S75">
            <v>1615.1</v>
          </cell>
          <cell r="X75">
            <v>165.36</v>
          </cell>
          <cell r="AC75" t="str">
            <v>20140101LGUM_482</v>
          </cell>
        </row>
        <row r="76">
          <cell r="B76" t="str">
            <v>Jan 2015</v>
          </cell>
          <cell r="C76" t="str">
            <v>LS</v>
          </cell>
          <cell r="D76" t="str">
            <v>LGUM_483</v>
          </cell>
          <cell r="E76">
            <v>2</v>
          </cell>
          <cell r="G76">
            <v>947</v>
          </cell>
          <cell r="K76">
            <v>0</v>
          </cell>
          <cell r="L76">
            <v>85.12</v>
          </cell>
          <cell r="M76">
            <v>85.12</v>
          </cell>
          <cell r="O76">
            <v>0.15</v>
          </cell>
          <cell r="Q76">
            <v>4.87</v>
          </cell>
          <cell r="R76">
            <v>0</v>
          </cell>
          <cell r="S76">
            <v>90.14</v>
          </cell>
          <cell r="X76">
            <v>19.62</v>
          </cell>
          <cell r="AC76" t="str">
            <v>20140101LGUM_483</v>
          </cell>
        </row>
        <row r="77">
          <cell r="B77" t="str">
            <v>Jan 2015</v>
          </cell>
          <cell r="C77" t="str">
            <v>LS</v>
          </cell>
          <cell r="D77" t="str">
            <v>LGUM_484</v>
          </cell>
          <cell r="E77">
            <v>13</v>
          </cell>
          <cell r="G77">
            <v>6180</v>
          </cell>
          <cell r="K77">
            <v>0</v>
          </cell>
          <cell r="L77">
            <v>680.03</v>
          </cell>
          <cell r="M77">
            <v>680.03</v>
          </cell>
          <cell r="O77">
            <v>0.99</v>
          </cell>
          <cell r="Q77">
            <v>38.880000000000003</v>
          </cell>
          <cell r="R77">
            <v>0</v>
          </cell>
          <cell r="S77">
            <v>719.9</v>
          </cell>
          <cell r="X77">
            <v>127.53</v>
          </cell>
          <cell r="AC77" t="str">
            <v>20140101LGUM_484</v>
          </cell>
        </row>
        <row r="78">
          <cell r="B78" t="str">
            <v>Feb 2015</v>
          </cell>
          <cell r="C78" t="str">
            <v>RLS</v>
          </cell>
          <cell r="D78" t="str">
            <v>LGUM_201</v>
          </cell>
          <cell r="E78">
            <v>76</v>
          </cell>
          <cell r="G78">
            <v>3447</v>
          </cell>
          <cell r="K78">
            <v>-6.7400000000000304</v>
          </cell>
          <cell r="L78">
            <v>611.9</v>
          </cell>
          <cell r="M78">
            <v>611.9</v>
          </cell>
          <cell r="O78">
            <v>4.3499999999999996</v>
          </cell>
          <cell r="Q78">
            <v>37.909999999999997</v>
          </cell>
          <cell r="R78">
            <v>0</v>
          </cell>
          <cell r="S78">
            <v>689.18</v>
          </cell>
          <cell r="X78">
            <v>82.84</v>
          </cell>
          <cell r="AC78" t="str">
            <v>20140101LGUM_201</v>
          </cell>
        </row>
        <row r="79">
          <cell r="B79" t="str">
            <v>Feb 2015</v>
          </cell>
          <cell r="C79" t="str">
            <v>RLS</v>
          </cell>
          <cell r="D79" t="str">
            <v>LGUM_203</v>
          </cell>
          <cell r="E79">
            <v>2161</v>
          </cell>
          <cell r="G79">
            <v>238482</v>
          </cell>
          <cell r="K79">
            <v>-143.11000000000075</v>
          </cell>
          <cell r="L79">
            <v>23541.45</v>
          </cell>
          <cell r="M79">
            <v>23541.45</v>
          </cell>
          <cell r="O79">
            <v>292.23</v>
          </cell>
          <cell r="Q79">
            <v>1407.65</v>
          </cell>
          <cell r="R79">
            <v>0</v>
          </cell>
          <cell r="S79">
            <v>25721.99</v>
          </cell>
          <cell r="X79">
            <v>5856.31</v>
          </cell>
          <cell r="AC79" t="str">
            <v>20140101LGUM_203</v>
          </cell>
        </row>
        <row r="80">
          <cell r="B80" t="str">
            <v>Feb 2015</v>
          </cell>
          <cell r="C80" t="str">
            <v>RLS</v>
          </cell>
          <cell r="D80" t="str">
            <v>LGUM_204</v>
          </cell>
          <cell r="E80">
            <v>1232</v>
          </cell>
          <cell r="G80">
            <v>211177</v>
          </cell>
          <cell r="K80">
            <v>-74.699999999999591</v>
          </cell>
          <cell r="L80">
            <v>16569.62</v>
          </cell>
          <cell r="M80">
            <v>16569.62</v>
          </cell>
          <cell r="O80">
            <v>259.17</v>
          </cell>
          <cell r="Q80">
            <v>1018.2</v>
          </cell>
          <cell r="R80">
            <v>0</v>
          </cell>
          <cell r="S80">
            <v>18559.21</v>
          </cell>
          <cell r="X80">
            <v>5174.3999999999996</v>
          </cell>
          <cell r="AC80" t="str">
            <v>20140101LGUM_204</v>
          </cell>
        </row>
        <row r="81">
          <cell r="B81" t="str">
            <v>Feb 2015</v>
          </cell>
          <cell r="C81" t="str">
            <v>RLS</v>
          </cell>
          <cell r="D81" t="str">
            <v>LGUM_206</v>
          </cell>
          <cell r="E81">
            <v>48</v>
          </cell>
          <cell r="G81">
            <v>2357</v>
          </cell>
          <cell r="K81">
            <v>2.2400000000000091</v>
          </cell>
          <cell r="L81">
            <v>599.84</v>
          </cell>
          <cell r="M81">
            <v>599.84</v>
          </cell>
          <cell r="O81">
            <v>2.04</v>
          </cell>
          <cell r="Q81">
            <v>44.64</v>
          </cell>
          <cell r="R81">
            <v>0</v>
          </cell>
          <cell r="S81">
            <v>646.52</v>
          </cell>
          <cell r="X81">
            <v>52.32</v>
          </cell>
          <cell r="AC81" t="str">
            <v>20140101LGUM_206</v>
          </cell>
        </row>
        <row r="82">
          <cell r="B82" t="str">
            <v>Feb 2015</v>
          </cell>
          <cell r="C82" t="str">
            <v>RLS</v>
          </cell>
          <cell r="D82" t="str">
            <v>LGUM_207</v>
          </cell>
          <cell r="E82">
            <v>707</v>
          </cell>
          <cell r="G82">
            <v>124182</v>
          </cell>
          <cell r="K82">
            <v>-10.230000000001041</v>
          </cell>
          <cell r="L82">
            <v>10976.55</v>
          </cell>
          <cell r="M82">
            <v>10976.55</v>
          </cell>
          <cell r="O82">
            <v>146.12</v>
          </cell>
          <cell r="Q82">
            <v>675.37</v>
          </cell>
          <cell r="R82">
            <v>0</v>
          </cell>
          <cell r="S82">
            <v>12344.47</v>
          </cell>
          <cell r="X82">
            <v>2969.4</v>
          </cell>
          <cell r="AC82" t="str">
            <v>20140101LGUM_207</v>
          </cell>
        </row>
        <row r="83">
          <cell r="B83" t="str">
            <v>Feb 2015</v>
          </cell>
          <cell r="C83" t="str">
            <v>RLS</v>
          </cell>
          <cell r="D83" t="str">
            <v>LGUM_208</v>
          </cell>
          <cell r="E83">
            <v>1237</v>
          </cell>
          <cell r="G83">
            <v>95910</v>
          </cell>
          <cell r="K83">
            <v>-17.110000000000582</v>
          </cell>
          <cell r="L83">
            <v>17597.77</v>
          </cell>
          <cell r="M83">
            <v>17597.77</v>
          </cell>
          <cell r="O83">
            <v>119.43</v>
          </cell>
          <cell r="Q83">
            <v>1027.3499999999999</v>
          </cell>
          <cell r="R83">
            <v>0</v>
          </cell>
          <cell r="S83">
            <v>18744.55</v>
          </cell>
          <cell r="X83">
            <v>2362.67</v>
          </cell>
          <cell r="AC83" t="str">
            <v>20140101LGUM_208</v>
          </cell>
        </row>
        <row r="84">
          <cell r="B84" t="str">
            <v>Feb 2015</v>
          </cell>
          <cell r="C84" t="str">
            <v>RLS</v>
          </cell>
          <cell r="D84" t="str">
            <v>LGUM_209</v>
          </cell>
          <cell r="E84">
            <v>40</v>
          </cell>
          <cell r="G84">
            <v>16869</v>
          </cell>
          <cell r="K84">
            <v>-8.5999999999998025</v>
          </cell>
          <cell r="L84">
            <v>1099</v>
          </cell>
          <cell r="M84">
            <v>1099</v>
          </cell>
          <cell r="O84">
            <v>20.14</v>
          </cell>
          <cell r="Q84">
            <v>67.650000000000006</v>
          </cell>
          <cell r="R84">
            <v>0</v>
          </cell>
          <cell r="S84">
            <v>1234.17</v>
          </cell>
          <cell r="X84">
            <v>406.8</v>
          </cell>
          <cell r="AC84" t="str">
            <v>20140101LGUM_209</v>
          </cell>
        </row>
        <row r="85">
          <cell r="B85" t="str">
            <v>Feb 2015</v>
          </cell>
          <cell r="C85" t="str">
            <v>RLS</v>
          </cell>
          <cell r="D85" t="str">
            <v>LGUM_210</v>
          </cell>
          <cell r="E85">
            <v>324</v>
          </cell>
          <cell r="G85">
            <v>135396</v>
          </cell>
          <cell r="K85">
            <v>-8.9700000000007378</v>
          </cell>
          <cell r="L85">
            <v>9351.39</v>
          </cell>
          <cell r="M85">
            <v>9351.39</v>
          </cell>
          <cell r="O85">
            <v>163.11000000000001</v>
          </cell>
          <cell r="Q85">
            <v>562.54</v>
          </cell>
          <cell r="R85">
            <v>0</v>
          </cell>
          <cell r="S85">
            <v>10266.56</v>
          </cell>
          <cell r="X85">
            <v>3295.08</v>
          </cell>
          <cell r="AC85" t="str">
            <v>20140101LGUM_210</v>
          </cell>
        </row>
        <row r="86">
          <cell r="B86" t="str">
            <v>Feb 2015</v>
          </cell>
          <cell r="C86" t="str">
            <v>RLS</v>
          </cell>
          <cell r="D86" t="str">
            <v>LGUM_252</v>
          </cell>
          <cell r="E86">
            <v>3035</v>
          </cell>
          <cell r="G86">
            <v>241298</v>
          </cell>
          <cell r="K86">
            <v>-114.94000000000096</v>
          </cell>
          <cell r="L86">
            <v>28930.01</v>
          </cell>
          <cell r="M86">
            <v>28930.01</v>
          </cell>
          <cell r="O86">
            <v>262.89</v>
          </cell>
          <cell r="Q86">
            <v>1772.46</v>
          </cell>
          <cell r="R86">
            <v>0</v>
          </cell>
          <cell r="S86">
            <v>32417.17</v>
          </cell>
          <cell r="X86">
            <v>5796.85</v>
          </cell>
          <cell r="AC86" t="str">
            <v>20140101LGUM_252</v>
          </cell>
        </row>
        <row r="87">
          <cell r="B87" t="str">
            <v>Feb 2015</v>
          </cell>
          <cell r="C87" t="str">
            <v>RLS</v>
          </cell>
          <cell r="D87" t="str">
            <v>LGUM_266</v>
          </cell>
          <cell r="E87">
            <v>1061</v>
          </cell>
          <cell r="G87">
            <v>122124</v>
          </cell>
          <cell r="K87">
            <v>0</v>
          </cell>
          <cell r="L87">
            <v>29007.74</v>
          </cell>
          <cell r="M87">
            <v>29007.74</v>
          </cell>
          <cell r="O87">
            <v>137.41999999999999</v>
          </cell>
          <cell r="Q87">
            <v>1687.47</v>
          </cell>
          <cell r="R87">
            <v>0</v>
          </cell>
          <cell r="S87">
            <v>30832.63</v>
          </cell>
          <cell r="X87">
            <v>2970.8</v>
          </cell>
          <cell r="AC87" t="str">
            <v>20140101LGUM_266</v>
          </cell>
        </row>
        <row r="88">
          <cell r="B88" t="str">
            <v>Feb 2015</v>
          </cell>
          <cell r="C88" t="str">
            <v>RLS</v>
          </cell>
          <cell r="D88" t="str">
            <v>LGUM_267</v>
          </cell>
          <cell r="E88">
            <v>1854</v>
          </cell>
          <cell r="G88">
            <v>344046</v>
          </cell>
          <cell r="K88">
            <v>-146.53000000000117</v>
          </cell>
          <cell r="L88">
            <v>58069.07</v>
          </cell>
          <cell r="M88">
            <v>58069.070000000007</v>
          </cell>
          <cell r="O88">
            <v>418.23</v>
          </cell>
          <cell r="Q88">
            <v>3390.54</v>
          </cell>
          <cell r="R88">
            <v>0</v>
          </cell>
          <cell r="S88">
            <v>61879.9</v>
          </cell>
          <cell r="X88">
            <v>8250.2999999999993</v>
          </cell>
          <cell r="AC88" t="str">
            <v>20140101LGUM_267</v>
          </cell>
        </row>
        <row r="89">
          <cell r="B89" t="str">
            <v>Feb 2015</v>
          </cell>
          <cell r="C89" t="str">
            <v>RLS</v>
          </cell>
          <cell r="D89" t="str">
            <v>LGUM_274</v>
          </cell>
          <cell r="E89">
            <v>16799</v>
          </cell>
          <cell r="G89">
            <v>909823</v>
          </cell>
          <cell r="K89">
            <v>-169.88000000000932</v>
          </cell>
          <cell r="L89">
            <v>288604.93</v>
          </cell>
          <cell r="M89">
            <v>288604.93000000005</v>
          </cell>
          <cell r="O89">
            <v>1118.03</v>
          </cell>
          <cell r="Q89">
            <v>16797.509999999998</v>
          </cell>
          <cell r="R89">
            <v>0</v>
          </cell>
          <cell r="S89">
            <v>306533.84000000003</v>
          </cell>
          <cell r="X89">
            <v>21334.73</v>
          </cell>
          <cell r="AC89" t="str">
            <v>20140101LGUM_274</v>
          </cell>
        </row>
        <row r="90">
          <cell r="B90" t="str">
            <v>Feb 2015</v>
          </cell>
          <cell r="C90" t="str">
            <v>RLS</v>
          </cell>
          <cell r="D90" t="str">
            <v>LGUM_275</v>
          </cell>
          <cell r="E90">
            <v>471</v>
          </cell>
          <cell r="G90">
            <v>36353</v>
          </cell>
          <cell r="K90">
            <v>0</v>
          </cell>
          <cell r="L90">
            <v>11723.19</v>
          </cell>
          <cell r="M90">
            <v>11723.19</v>
          </cell>
          <cell r="O90">
            <v>37.520000000000003</v>
          </cell>
          <cell r="Q90">
            <v>680.29</v>
          </cell>
          <cell r="R90">
            <v>0</v>
          </cell>
          <cell r="S90">
            <v>12441</v>
          </cell>
          <cell r="X90">
            <v>843.09</v>
          </cell>
          <cell r="AC90" t="str">
            <v>20140101LGUM_275</v>
          </cell>
        </row>
        <row r="91">
          <cell r="B91" t="str">
            <v>Feb 2015</v>
          </cell>
          <cell r="C91" t="str">
            <v>RLS</v>
          </cell>
          <cell r="D91" t="str">
            <v>LGUM_276</v>
          </cell>
          <cell r="E91">
            <v>1324</v>
          </cell>
          <cell r="G91">
            <v>54023</v>
          </cell>
          <cell r="K91">
            <v>-34.010000000002037</v>
          </cell>
          <cell r="L91">
            <v>18727.07</v>
          </cell>
          <cell r="M91">
            <v>18727.07</v>
          </cell>
          <cell r="O91">
            <v>66.31</v>
          </cell>
          <cell r="Q91">
            <v>1088.55</v>
          </cell>
          <cell r="R91">
            <v>0</v>
          </cell>
          <cell r="S91">
            <v>19881.93</v>
          </cell>
          <cell r="X91">
            <v>1165.1199999999999</v>
          </cell>
          <cell r="AC91" t="str">
            <v>20140101LGUM_276</v>
          </cell>
        </row>
        <row r="92">
          <cell r="B92" t="str">
            <v>Feb 2015</v>
          </cell>
          <cell r="C92" t="str">
            <v>RLS</v>
          </cell>
          <cell r="D92" t="str">
            <v>LGUM_277</v>
          </cell>
          <cell r="E92">
            <v>2064</v>
          </cell>
          <cell r="G92">
            <v>154193</v>
          </cell>
          <cell r="K92">
            <v>-4.4800000000005795</v>
          </cell>
          <cell r="L92">
            <v>45713.119999999995</v>
          </cell>
          <cell r="M92">
            <v>45713.119999999995</v>
          </cell>
          <cell r="O92">
            <v>191.81</v>
          </cell>
          <cell r="Q92">
            <v>2665.62</v>
          </cell>
          <cell r="R92">
            <v>0</v>
          </cell>
          <cell r="S92">
            <v>48629.67</v>
          </cell>
          <cell r="X92">
            <v>3694.56</v>
          </cell>
          <cell r="AC92" t="str">
            <v>20140101LGUM_277</v>
          </cell>
        </row>
        <row r="93">
          <cell r="B93" t="str">
            <v>Feb 2015</v>
          </cell>
          <cell r="C93" t="str">
            <v>RLS</v>
          </cell>
          <cell r="D93" t="str">
            <v>LGUM_278</v>
          </cell>
          <cell r="E93">
            <v>15</v>
          </cell>
          <cell r="G93">
            <v>6389</v>
          </cell>
          <cell r="K93">
            <v>0</v>
          </cell>
          <cell r="L93">
            <v>1088.25</v>
          </cell>
          <cell r="M93">
            <v>1088.25</v>
          </cell>
          <cell r="O93">
            <v>7.99</v>
          </cell>
          <cell r="Q93">
            <v>63.58</v>
          </cell>
          <cell r="R93">
            <v>0</v>
          </cell>
          <cell r="S93">
            <v>1159.82</v>
          </cell>
          <cell r="X93">
            <v>147.6</v>
          </cell>
          <cell r="AC93" t="str">
            <v>20140101LGUM_278</v>
          </cell>
        </row>
        <row r="94">
          <cell r="B94" t="str">
            <v>Feb 2015</v>
          </cell>
          <cell r="C94" t="str">
            <v>RLS</v>
          </cell>
          <cell r="D94" t="str">
            <v>LGUM_279</v>
          </cell>
          <cell r="E94">
            <v>9</v>
          </cell>
          <cell r="G94">
            <v>3873</v>
          </cell>
          <cell r="K94">
            <v>0</v>
          </cell>
          <cell r="L94">
            <v>372.87</v>
          </cell>
          <cell r="M94">
            <v>372.87</v>
          </cell>
          <cell r="O94">
            <v>4.84</v>
          </cell>
          <cell r="Q94">
            <v>21.91</v>
          </cell>
          <cell r="R94">
            <v>0</v>
          </cell>
          <cell r="S94">
            <v>399.62</v>
          </cell>
          <cell r="X94">
            <v>88.56</v>
          </cell>
          <cell r="AC94" t="str">
            <v>20140101LGUM_279</v>
          </cell>
        </row>
        <row r="95">
          <cell r="B95" t="str">
            <v>Feb 2015</v>
          </cell>
          <cell r="C95" t="str">
            <v>RLS</v>
          </cell>
          <cell r="D95" t="str">
            <v>LGUM_280</v>
          </cell>
          <cell r="E95">
            <v>46</v>
          </cell>
          <cell r="G95">
            <v>1935</v>
          </cell>
          <cell r="K95">
            <v>0</v>
          </cell>
          <cell r="L95">
            <v>891.48</v>
          </cell>
          <cell r="M95">
            <v>891.4799999999999</v>
          </cell>
          <cell r="O95">
            <v>2.41</v>
          </cell>
          <cell r="Q95">
            <v>94.47</v>
          </cell>
          <cell r="R95">
            <v>0</v>
          </cell>
          <cell r="S95">
            <v>1723.42</v>
          </cell>
          <cell r="X95">
            <v>40.479999999999997</v>
          </cell>
          <cell r="AC95" t="str">
            <v>20140101LGUM_280</v>
          </cell>
        </row>
        <row r="96">
          <cell r="B96" t="str">
            <v>Feb 2015</v>
          </cell>
          <cell r="C96" t="str">
            <v>RLS</v>
          </cell>
          <cell r="D96" t="str">
            <v>LGUM_281</v>
          </cell>
          <cell r="E96">
            <v>209</v>
          </cell>
          <cell r="G96">
            <v>11234</v>
          </cell>
          <cell r="K96">
            <v>0</v>
          </cell>
          <cell r="L96">
            <v>4253.1499999999996</v>
          </cell>
          <cell r="M96">
            <v>4253.1499999999996</v>
          </cell>
          <cell r="O96">
            <v>14.07</v>
          </cell>
          <cell r="Q96">
            <v>432.18</v>
          </cell>
          <cell r="R96">
            <v>0</v>
          </cell>
          <cell r="S96">
            <v>7883.66</v>
          </cell>
          <cell r="X96">
            <v>265.43</v>
          </cell>
          <cell r="AC96" t="str">
            <v>20140101LGUM_281</v>
          </cell>
        </row>
        <row r="97">
          <cell r="B97" t="str">
            <v>Feb 2015</v>
          </cell>
          <cell r="C97" t="str">
            <v>RLS</v>
          </cell>
          <cell r="D97" t="str">
            <v>LGUM_282</v>
          </cell>
          <cell r="E97">
            <v>106</v>
          </cell>
          <cell r="G97">
            <v>4442</v>
          </cell>
          <cell r="K97">
            <v>0</v>
          </cell>
          <cell r="L97">
            <v>2070.1799999999998</v>
          </cell>
          <cell r="M97">
            <v>2070.1800000000003</v>
          </cell>
          <cell r="O97">
            <v>5.55</v>
          </cell>
          <cell r="Q97">
            <v>177.78</v>
          </cell>
          <cell r="R97">
            <v>0</v>
          </cell>
          <cell r="S97">
            <v>3243.12</v>
          </cell>
          <cell r="X97">
            <v>93.28</v>
          </cell>
          <cell r="AC97" t="str">
            <v>20140101LGUM_282</v>
          </cell>
        </row>
        <row r="98">
          <cell r="B98" t="str">
            <v>Feb 2015</v>
          </cell>
          <cell r="C98" t="str">
            <v>RLS</v>
          </cell>
          <cell r="D98" t="str">
            <v>LGUM_283</v>
          </cell>
          <cell r="E98">
            <v>82</v>
          </cell>
          <cell r="G98">
            <v>4314</v>
          </cell>
          <cell r="K98">
            <v>0</v>
          </cell>
          <cell r="L98">
            <v>1707.24</v>
          </cell>
          <cell r="M98">
            <v>1707.2399999999996</v>
          </cell>
          <cell r="O98">
            <v>5.42</v>
          </cell>
          <cell r="Q98">
            <v>174.02</v>
          </cell>
          <cell r="R98">
            <v>0</v>
          </cell>
          <cell r="S98">
            <v>3174.45</v>
          </cell>
          <cell r="X98">
            <v>104.14</v>
          </cell>
          <cell r="AC98" t="str">
            <v>20140101LGUM_283</v>
          </cell>
        </row>
        <row r="99">
          <cell r="B99" t="str">
            <v>Feb 2015</v>
          </cell>
          <cell r="C99" t="str">
            <v>RLS</v>
          </cell>
          <cell r="D99" t="str">
            <v>LGUM_314</v>
          </cell>
          <cell r="E99">
            <v>263</v>
          </cell>
          <cell r="G99">
            <v>29066</v>
          </cell>
          <cell r="K99">
            <v>-29.530000000000655</v>
          </cell>
          <cell r="L99">
            <v>5020.07</v>
          </cell>
          <cell r="M99">
            <v>5020.07</v>
          </cell>
          <cell r="O99">
            <v>27.81</v>
          </cell>
          <cell r="Q99">
            <v>291.11</v>
          </cell>
          <cell r="R99">
            <v>0</v>
          </cell>
          <cell r="S99">
            <v>5338.99</v>
          </cell>
          <cell r="X99">
            <v>712.73</v>
          </cell>
          <cell r="AC99" t="str">
            <v>20140101LGUM_314</v>
          </cell>
        </row>
        <row r="100">
          <cell r="B100" t="str">
            <v>Feb 2015</v>
          </cell>
          <cell r="C100" t="str">
            <v>RLS</v>
          </cell>
          <cell r="D100" t="str">
            <v>LGUM_315</v>
          </cell>
          <cell r="E100">
            <v>35</v>
          </cell>
          <cell r="G100">
            <v>5852</v>
          </cell>
          <cell r="K100">
            <v>0</v>
          </cell>
          <cell r="L100">
            <v>803.25</v>
          </cell>
          <cell r="M100">
            <v>803.25</v>
          </cell>
          <cell r="O100">
            <v>7.12</v>
          </cell>
          <cell r="Q100">
            <v>46.97</v>
          </cell>
          <cell r="R100">
            <v>0</v>
          </cell>
          <cell r="S100">
            <v>857.34</v>
          </cell>
          <cell r="X100">
            <v>147</v>
          </cell>
          <cell r="AC100" t="str">
            <v>20140101LGUM_315</v>
          </cell>
        </row>
        <row r="101">
          <cell r="B101" t="str">
            <v>Feb 2015</v>
          </cell>
          <cell r="C101" t="str">
            <v>RLS</v>
          </cell>
          <cell r="D101" t="str">
            <v>LGUM_318</v>
          </cell>
          <cell r="E101">
            <v>23</v>
          </cell>
          <cell r="G101">
            <v>1729</v>
          </cell>
          <cell r="K101">
            <v>0</v>
          </cell>
          <cell r="L101">
            <v>400.66</v>
          </cell>
          <cell r="M101">
            <v>400.65999999999997</v>
          </cell>
          <cell r="O101">
            <v>2.16</v>
          </cell>
          <cell r="Q101">
            <v>23.37</v>
          </cell>
          <cell r="R101">
            <v>0</v>
          </cell>
          <cell r="S101">
            <v>426.19</v>
          </cell>
          <cell r="X101">
            <v>43.93</v>
          </cell>
          <cell r="AC101" t="str">
            <v>20140101LGUM_318</v>
          </cell>
        </row>
        <row r="102">
          <cell r="B102" t="str">
            <v>Feb 2015</v>
          </cell>
          <cell r="C102" t="str">
            <v>RLS</v>
          </cell>
          <cell r="D102" t="str">
            <v>LGUM_347</v>
          </cell>
          <cell r="E102">
            <v>0</v>
          </cell>
          <cell r="G102">
            <v>0</v>
          </cell>
          <cell r="K102">
            <v>0</v>
          </cell>
          <cell r="L102">
            <v>0</v>
          </cell>
          <cell r="M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X102">
            <v>0</v>
          </cell>
          <cell r="AC102" t="str">
            <v>20140101LGUM_347</v>
          </cell>
        </row>
        <row r="103">
          <cell r="B103" t="str">
            <v>Feb 2015</v>
          </cell>
          <cell r="C103" t="str">
            <v>RLS</v>
          </cell>
          <cell r="D103" t="str">
            <v>LGUM_348</v>
          </cell>
          <cell r="E103">
            <v>31</v>
          </cell>
          <cell r="G103">
            <v>3329</v>
          </cell>
          <cell r="K103">
            <v>0</v>
          </cell>
          <cell r="L103">
            <v>406.72</v>
          </cell>
          <cell r="M103">
            <v>406.71999999999997</v>
          </cell>
          <cell r="O103">
            <v>4.16</v>
          </cell>
          <cell r="Q103">
            <v>23.83</v>
          </cell>
          <cell r="R103">
            <v>0</v>
          </cell>
          <cell r="S103">
            <v>434.71</v>
          </cell>
          <cell r="X103">
            <v>92.38</v>
          </cell>
          <cell r="AC103" t="str">
            <v>20140101LGUM_348</v>
          </cell>
        </row>
        <row r="104">
          <cell r="B104" t="str">
            <v>Feb 2015</v>
          </cell>
          <cell r="C104" t="str">
            <v>RLS</v>
          </cell>
          <cell r="D104" t="str">
            <v>LGUM_349</v>
          </cell>
          <cell r="E104">
            <v>17</v>
          </cell>
          <cell r="G104">
            <v>609</v>
          </cell>
          <cell r="K104">
            <v>0</v>
          </cell>
          <cell r="L104">
            <v>153.34</v>
          </cell>
          <cell r="M104">
            <v>153.34</v>
          </cell>
          <cell r="O104">
            <v>0.76</v>
          </cell>
          <cell r="Q104">
            <v>8.94</v>
          </cell>
          <cell r="R104">
            <v>0</v>
          </cell>
          <cell r="S104">
            <v>163.04</v>
          </cell>
          <cell r="X104">
            <v>15.47</v>
          </cell>
          <cell r="AC104" t="str">
            <v>20140101LGUM_349</v>
          </cell>
        </row>
        <row r="105">
          <cell r="B105" t="str">
            <v>Feb 2015</v>
          </cell>
          <cell r="C105" t="str">
            <v>LS</v>
          </cell>
          <cell r="D105" t="str">
            <v>LGUM_400</v>
          </cell>
          <cell r="E105">
            <v>58</v>
          </cell>
          <cell r="G105">
            <v>1060</v>
          </cell>
          <cell r="K105">
            <v>-40.609999999999808</v>
          </cell>
          <cell r="L105">
            <v>1345.01</v>
          </cell>
          <cell r="M105">
            <v>1345.0099999999998</v>
          </cell>
          <cell r="O105">
            <v>1.0900000000000001</v>
          </cell>
          <cell r="Q105">
            <v>80.540000000000006</v>
          </cell>
          <cell r="R105">
            <v>0</v>
          </cell>
          <cell r="S105">
            <v>1480.04</v>
          </cell>
          <cell r="X105">
            <v>59.16</v>
          </cell>
          <cell r="AC105" t="str">
            <v>20140101LGUM_400</v>
          </cell>
        </row>
        <row r="106">
          <cell r="B106" t="str">
            <v>Feb 2015</v>
          </cell>
          <cell r="C106" t="str">
            <v>LS</v>
          </cell>
          <cell r="D106" t="str">
            <v>LGUM_401</v>
          </cell>
          <cell r="E106">
            <v>4</v>
          </cell>
          <cell r="G106">
            <v>148</v>
          </cell>
          <cell r="K106">
            <v>0</v>
          </cell>
          <cell r="L106">
            <v>99.6</v>
          </cell>
          <cell r="M106">
            <v>99.6</v>
          </cell>
          <cell r="O106">
            <v>0.19</v>
          </cell>
          <cell r="Q106">
            <v>5.79</v>
          </cell>
          <cell r="R106">
            <v>0</v>
          </cell>
          <cell r="S106">
            <v>105.58</v>
          </cell>
          <cell r="X106">
            <v>4.24</v>
          </cell>
          <cell r="AC106" t="str">
            <v>20140101LGUM_401</v>
          </cell>
        </row>
        <row r="107">
          <cell r="B107" t="str">
            <v>Feb 2015</v>
          </cell>
          <cell r="C107" t="str">
            <v>LS</v>
          </cell>
          <cell r="D107" t="str">
            <v>LGUM_412</v>
          </cell>
          <cell r="E107">
            <v>205</v>
          </cell>
          <cell r="G107">
            <v>6356</v>
          </cell>
          <cell r="K107">
            <v>0</v>
          </cell>
          <cell r="L107">
            <v>4056.95</v>
          </cell>
          <cell r="M107">
            <v>4056.9500000000003</v>
          </cell>
          <cell r="O107">
            <v>7.96</v>
          </cell>
          <cell r="Q107">
            <v>235.73</v>
          </cell>
          <cell r="R107">
            <v>0</v>
          </cell>
          <cell r="S107">
            <v>4300.6400000000003</v>
          </cell>
          <cell r="X107">
            <v>153.75</v>
          </cell>
          <cell r="AC107" t="str">
            <v>20140101LGUM_412</v>
          </cell>
        </row>
        <row r="108">
          <cell r="B108" t="str">
            <v>Feb 2015</v>
          </cell>
          <cell r="C108" t="str">
            <v>LS</v>
          </cell>
          <cell r="D108" t="str">
            <v>LGUM_413</v>
          </cell>
          <cell r="E108">
            <v>2340</v>
          </cell>
          <cell r="G108">
            <v>104121</v>
          </cell>
          <cell r="K108">
            <v>784.21999999999889</v>
          </cell>
          <cell r="L108">
            <v>48730.82</v>
          </cell>
          <cell r="M108">
            <v>48730.820000000007</v>
          </cell>
          <cell r="O108">
            <v>118.78</v>
          </cell>
          <cell r="Q108">
            <v>2871.96</v>
          </cell>
          <cell r="R108">
            <v>0</v>
          </cell>
          <cell r="S108">
            <v>51732.87</v>
          </cell>
          <cell r="X108">
            <v>2480.4</v>
          </cell>
          <cell r="AC108" t="str">
            <v>20140101LGUM_413</v>
          </cell>
        </row>
        <row r="109">
          <cell r="B109" t="str">
            <v>Feb 2015</v>
          </cell>
          <cell r="C109" t="str">
            <v>LS</v>
          </cell>
          <cell r="D109" t="str">
            <v>LGUM_415</v>
          </cell>
          <cell r="E109">
            <v>39</v>
          </cell>
          <cell r="G109">
            <v>1199</v>
          </cell>
          <cell r="K109">
            <v>0</v>
          </cell>
          <cell r="L109">
            <v>787.02</v>
          </cell>
          <cell r="M109">
            <v>787.02</v>
          </cell>
          <cell r="O109">
            <v>1.52</v>
          </cell>
          <cell r="Q109">
            <v>45.71</v>
          </cell>
          <cell r="R109">
            <v>0</v>
          </cell>
          <cell r="S109">
            <v>834.25</v>
          </cell>
          <cell r="X109">
            <v>29.25</v>
          </cell>
          <cell r="AC109" t="str">
            <v>20140101LGUM_415</v>
          </cell>
        </row>
        <row r="110">
          <cell r="B110" t="str">
            <v>Feb 2015</v>
          </cell>
          <cell r="C110" t="str">
            <v>LS</v>
          </cell>
          <cell r="D110" t="str">
            <v>LGUM_416</v>
          </cell>
          <cell r="E110">
            <v>1867</v>
          </cell>
          <cell r="G110">
            <v>81933</v>
          </cell>
          <cell r="K110">
            <v>-48.249999999997087</v>
          </cell>
          <cell r="L110">
            <v>42071.27</v>
          </cell>
          <cell r="M110">
            <v>42071.27</v>
          </cell>
          <cell r="O110">
            <v>101.76</v>
          </cell>
          <cell r="Q110">
            <v>2463.34</v>
          </cell>
          <cell r="R110">
            <v>0</v>
          </cell>
          <cell r="S110">
            <v>44655.92</v>
          </cell>
          <cell r="X110">
            <v>1979.02</v>
          </cell>
          <cell r="AC110" t="str">
            <v>20140101LGUM_416</v>
          </cell>
        </row>
        <row r="111">
          <cell r="B111" t="str">
            <v>Feb 2015</v>
          </cell>
          <cell r="C111" t="str">
            <v>RLS</v>
          </cell>
          <cell r="D111" t="str">
            <v>LGUM_417</v>
          </cell>
          <cell r="E111">
            <v>41</v>
          </cell>
          <cell r="G111">
            <v>1758</v>
          </cell>
          <cell r="K111">
            <v>0</v>
          </cell>
          <cell r="L111">
            <v>970.88</v>
          </cell>
          <cell r="M111">
            <v>970.88</v>
          </cell>
          <cell r="O111">
            <v>2.21</v>
          </cell>
          <cell r="Q111">
            <v>56.43</v>
          </cell>
          <cell r="R111">
            <v>0</v>
          </cell>
          <cell r="S111">
            <v>1029.52</v>
          </cell>
          <cell r="X111">
            <v>42.23</v>
          </cell>
          <cell r="AC111" t="str">
            <v>20140101LGUM_417</v>
          </cell>
        </row>
        <row r="112">
          <cell r="B112" t="str">
            <v>Feb 2015</v>
          </cell>
          <cell r="C112" t="str">
            <v>RLS</v>
          </cell>
          <cell r="D112" t="str">
            <v>LGUM_419</v>
          </cell>
          <cell r="E112">
            <v>119</v>
          </cell>
          <cell r="G112">
            <v>8403</v>
          </cell>
          <cell r="K112">
            <v>0</v>
          </cell>
          <cell r="L112">
            <v>2947.63</v>
          </cell>
          <cell r="M112">
            <v>2947.6299999999997</v>
          </cell>
          <cell r="O112">
            <v>10.5</v>
          </cell>
          <cell r="Q112">
            <v>171.57</v>
          </cell>
          <cell r="R112">
            <v>0</v>
          </cell>
          <cell r="S112">
            <v>3129.7</v>
          </cell>
          <cell r="X112">
            <v>196.35</v>
          </cell>
          <cell r="AC112" t="str">
            <v>20140101LGUM_419</v>
          </cell>
        </row>
        <row r="113">
          <cell r="B113" t="str">
            <v>Feb 2015</v>
          </cell>
          <cell r="C113" t="str">
            <v>LS</v>
          </cell>
          <cell r="D113" t="str">
            <v>LGUM_420</v>
          </cell>
          <cell r="E113">
            <v>55</v>
          </cell>
          <cell r="G113">
            <v>3749</v>
          </cell>
          <cell r="K113">
            <v>0</v>
          </cell>
          <cell r="L113">
            <v>1643.95</v>
          </cell>
          <cell r="M113">
            <v>1643.9499999999998</v>
          </cell>
          <cell r="O113">
            <v>4.7300000000000004</v>
          </cell>
          <cell r="Q113">
            <v>95.64</v>
          </cell>
          <cell r="R113">
            <v>0</v>
          </cell>
          <cell r="S113">
            <v>1744.32</v>
          </cell>
          <cell r="X113">
            <v>90.75</v>
          </cell>
          <cell r="AC113" t="str">
            <v>20140101LGUM_420</v>
          </cell>
        </row>
        <row r="114">
          <cell r="B114" t="str">
            <v>Feb 2015</v>
          </cell>
          <cell r="C114" t="str">
            <v>LS</v>
          </cell>
          <cell r="D114" t="str">
            <v>LGUM_421</v>
          </cell>
          <cell r="E114">
            <v>184</v>
          </cell>
          <cell r="G114">
            <v>20021</v>
          </cell>
          <cell r="K114">
            <v>0</v>
          </cell>
          <cell r="L114">
            <v>6046.24</v>
          </cell>
          <cell r="M114">
            <v>6046.2400000000007</v>
          </cell>
          <cell r="O114">
            <v>24.81</v>
          </cell>
          <cell r="Q114">
            <v>352.05</v>
          </cell>
          <cell r="R114">
            <v>0</v>
          </cell>
          <cell r="S114">
            <v>6423.1</v>
          </cell>
          <cell r="X114">
            <v>491.28</v>
          </cell>
          <cell r="AC114" t="str">
            <v>20140101LGUM_421</v>
          </cell>
        </row>
        <row r="115">
          <cell r="B115" t="str">
            <v>Feb 2015</v>
          </cell>
          <cell r="C115" t="str">
            <v>LS</v>
          </cell>
          <cell r="D115" t="str">
            <v>LGUM_422</v>
          </cell>
          <cell r="E115">
            <v>416</v>
          </cell>
          <cell r="G115">
            <v>74058</v>
          </cell>
          <cell r="K115">
            <v>54.860000000000582</v>
          </cell>
          <cell r="L115">
            <v>16025.1</v>
          </cell>
          <cell r="M115">
            <v>16025.100000000002</v>
          </cell>
          <cell r="O115">
            <v>91.31</v>
          </cell>
          <cell r="Q115">
            <v>934.58</v>
          </cell>
          <cell r="R115">
            <v>0</v>
          </cell>
          <cell r="S115">
            <v>17050.990000000002</v>
          </cell>
          <cell r="X115">
            <v>1780.48</v>
          </cell>
          <cell r="AC115" t="str">
            <v>20140101LGUM_422</v>
          </cell>
        </row>
        <row r="116">
          <cell r="B116" t="str">
            <v>Feb 2015</v>
          </cell>
          <cell r="C116" t="str">
            <v>LS</v>
          </cell>
          <cell r="D116" t="str">
            <v>LGUM_423</v>
          </cell>
          <cell r="E116">
            <v>20</v>
          </cell>
          <cell r="G116">
            <v>1354</v>
          </cell>
          <cell r="K116">
            <v>0</v>
          </cell>
          <cell r="L116">
            <v>527</v>
          </cell>
          <cell r="M116">
            <v>527</v>
          </cell>
          <cell r="O116">
            <v>1.7</v>
          </cell>
          <cell r="Q116">
            <v>30.64</v>
          </cell>
          <cell r="R116">
            <v>0</v>
          </cell>
          <cell r="S116">
            <v>559.34</v>
          </cell>
          <cell r="X116">
            <v>33</v>
          </cell>
          <cell r="AC116" t="str">
            <v>20140101LGUM_423</v>
          </cell>
        </row>
        <row r="117">
          <cell r="B117" t="str">
            <v>Feb 2015</v>
          </cell>
          <cell r="C117" t="str">
            <v>LS</v>
          </cell>
          <cell r="D117" t="str">
            <v>LGUM_424</v>
          </cell>
          <cell r="E117">
            <v>137</v>
          </cell>
          <cell r="G117">
            <v>14746</v>
          </cell>
          <cell r="K117">
            <v>46.529999999999745</v>
          </cell>
          <cell r="L117">
            <v>3944.18</v>
          </cell>
          <cell r="M117">
            <v>3944.1800000000003</v>
          </cell>
          <cell r="O117">
            <v>18.100000000000001</v>
          </cell>
          <cell r="Q117">
            <v>229.77</v>
          </cell>
          <cell r="R117">
            <v>0</v>
          </cell>
          <cell r="S117">
            <v>4192.05</v>
          </cell>
          <cell r="X117">
            <v>545.26</v>
          </cell>
          <cell r="AC117" t="str">
            <v>20140101LGUM_424</v>
          </cell>
        </row>
        <row r="118">
          <cell r="B118" t="str">
            <v>Feb 2015</v>
          </cell>
          <cell r="C118" t="str">
            <v>LS</v>
          </cell>
          <cell r="D118" t="str">
            <v>LGUM_425</v>
          </cell>
          <cell r="E118">
            <v>27</v>
          </cell>
          <cell r="G118">
            <v>4747</v>
          </cell>
          <cell r="K118">
            <v>0</v>
          </cell>
          <cell r="L118">
            <v>918.81</v>
          </cell>
          <cell r="M118">
            <v>918.81</v>
          </cell>
          <cell r="O118">
            <v>5.32</v>
          </cell>
          <cell r="Q118">
            <v>53.52</v>
          </cell>
          <cell r="R118">
            <v>0</v>
          </cell>
          <cell r="S118">
            <v>977.65</v>
          </cell>
          <cell r="X118">
            <v>115.56</v>
          </cell>
          <cell r="AC118" t="str">
            <v>20140101LGUM_425</v>
          </cell>
        </row>
        <row r="119">
          <cell r="B119" t="str">
            <v>Feb 2015</v>
          </cell>
          <cell r="C119" t="str">
            <v>RLS</v>
          </cell>
          <cell r="D119" t="str">
            <v>LGUM_426</v>
          </cell>
          <cell r="E119">
            <v>40</v>
          </cell>
          <cell r="G119">
            <v>1236</v>
          </cell>
          <cell r="K119">
            <v>1.2789769243681803E-13</v>
          </cell>
          <cell r="L119">
            <v>1328.8000000000002</v>
          </cell>
          <cell r="M119">
            <v>1328.8</v>
          </cell>
          <cell r="O119">
            <v>1.54</v>
          </cell>
          <cell r="Q119">
            <v>78.400000000000006</v>
          </cell>
          <cell r="R119">
            <v>0</v>
          </cell>
          <cell r="S119">
            <v>1430.1</v>
          </cell>
          <cell r="X119">
            <v>30</v>
          </cell>
          <cell r="AC119" t="str">
            <v>20140101LGUM_426</v>
          </cell>
        </row>
        <row r="120">
          <cell r="B120" t="str">
            <v>Feb 2015</v>
          </cell>
          <cell r="C120" t="str">
            <v>LS</v>
          </cell>
          <cell r="D120" t="str">
            <v>LGUM_427</v>
          </cell>
          <cell r="E120">
            <v>53</v>
          </cell>
          <cell r="G120">
            <v>1639</v>
          </cell>
          <cell r="K120">
            <v>1.2789769243681803E-13</v>
          </cell>
          <cell r="L120">
            <v>1865.6000000000001</v>
          </cell>
          <cell r="M120">
            <v>1865.6000000000001</v>
          </cell>
          <cell r="O120">
            <v>2.04</v>
          </cell>
          <cell r="Q120">
            <v>111.27</v>
          </cell>
          <cell r="R120">
            <v>0</v>
          </cell>
          <cell r="S120">
            <v>2029.77</v>
          </cell>
          <cell r="X120">
            <v>39.75</v>
          </cell>
          <cell r="AC120" t="str">
            <v>20140101LGUM_427</v>
          </cell>
        </row>
        <row r="121">
          <cell r="B121" t="str">
            <v>Feb 2015</v>
          </cell>
          <cell r="C121" t="str">
            <v>RLS</v>
          </cell>
          <cell r="D121" t="str">
            <v>LGUM_428</v>
          </cell>
          <cell r="E121">
            <v>260</v>
          </cell>
          <cell r="G121">
            <v>11368</v>
          </cell>
          <cell r="K121">
            <v>70.53000000000111</v>
          </cell>
          <cell r="L121">
            <v>8933.93</v>
          </cell>
          <cell r="M121">
            <v>8933.93</v>
          </cell>
          <cell r="O121">
            <v>14.22</v>
          </cell>
          <cell r="Q121">
            <v>534.42999999999995</v>
          </cell>
          <cell r="R121">
            <v>0</v>
          </cell>
          <cell r="S121">
            <v>9748.85</v>
          </cell>
          <cell r="X121">
            <v>275.60000000000002</v>
          </cell>
          <cell r="AC121" t="str">
            <v>20140101LGUM_428</v>
          </cell>
        </row>
        <row r="122">
          <cell r="B122" t="str">
            <v>Feb 2015</v>
          </cell>
          <cell r="C122" t="str">
            <v>LS</v>
          </cell>
          <cell r="D122" t="str">
            <v>LGUM_429</v>
          </cell>
          <cell r="E122">
            <v>218</v>
          </cell>
          <cell r="G122">
            <v>9526</v>
          </cell>
          <cell r="K122">
            <v>0</v>
          </cell>
          <cell r="L122">
            <v>7863.26</v>
          </cell>
          <cell r="M122">
            <v>7863.2599999999993</v>
          </cell>
          <cell r="O122">
            <v>9.32</v>
          </cell>
          <cell r="Q122">
            <v>491.87</v>
          </cell>
          <cell r="R122">
            <v>0</v>
          </cell>
          <cell r="S122">
            <v>9003.58</v>
          </cell>
          <cell r="X122">
            <v>231.08</v>
          </cell>
          <cell r="AC122" t="str">
            <v>20140101LGUM_429</v>
          </cell>
        </row>
        <row r="123">
          <cell r="B123" t="str">
            <v>Feb 2015</v>
          </cell>
          <cell r="C123" t="str">
            <v>RLS</v>
          </cell>
          <cell r="D123" t="str">
            <v>LGUM_430</v>
          </cell>
          <cell r="E123">
            <v>13</v>
          </cell>
          <cell r="G123">
            <v>387</v>
          </cell>
          <cell r="K123">
            <v>0</v>
          </cell>
          <cell r="L123">
            <v>419.38</v>
          </cell>
          <cell r="M123">
            <v>419.38</v>
          </cell>
          <cell r="O123">
            <v>0.48</v>
          </cell>
          <cell r="Q123">
            <v>24.35</v>
          </cell>
          <cell r="R123">
            <v>0</v>
          </cell>
          <cell r="S123">
            <v>444.21</v>
          </cell>
          <cell r="X123">
            <v>9.75</v>
          </cell>
          <cell r="AC123" t="str">
            <v>20140101LGUM_430</v>
          </cell>
        </row>
        <row r="124">
          <cell r="B124" t="str">
            <v>Feb 2015</v>
          </cell>
          <cell r="C124" t="str">
            <v>LS</v>
          </cell>
          <cell r="D124" t="str">
            <v>LGUM_431</v>
          </cell>
          <cell r="E124">
            <v>45</v>
          </cell>
          <cell r="G124">
            <v>1393</v>
          </cell>
          <cell r="K124">
            <v>0</v>
          </cell>
          <cell r="L124">
            <v>1481.85</v>
          </cell>
          <cell r="M124">
            <v>1481.85</v>
          </cell>
          <cell r="O124">
            <v>1.76</v>
          </cell>
          <cell r="Q124">
            <v>95.69</v>
          </cell>
          <cell r="R124">
            <v>0</v>
          </cell>
          <cell r="S124">
            <v>1745.28</v>
          </cell>
          <cell r="X124">
            <v>33.75</v>
          </cell>
          <cell r="AC124" t="str">
            <v>20140101LGUM_431</v>
          </cell>
        </row>
        <row r="125">
          <cell r="B125" t="str">
            <v>Feb 2015</v>
          </cell>
          <cell r="C125" t="str">
            <v>RLS</v>
          </cell>
          <cell r="D125" t="str">
            <v>LGUM_432</v>
          </cell>
          <cell r="E125">
            <v>10</v>
          </cell>
          <cell r="G125">
            <v>439</v>
          </cell>
          <cell r="K125">
            <v>-2.9753977059954195E-14</v>
          </cell>
          <cell r="L125">
            <v>343.29999999999995</v>
          </cell>
          <cell r="M125">
            <v>343.3</v>
          </cell>
          <cell r="O125">
            <v>0.55000000000000004</v>
          </cell>
          <cell r="Q125">
            <v>20.149999999999999</v>
          </cell>
          <cell r="R125">
            <v>0</v>
          </cell>
          <cell r="S125">
            <v>367.47</v>
          </cell>
          <cell r="X125">
            <v>10.6</v>
          </cell>
          <cell r="AC125" t="str">
            <v>20140101LGUM_432</v>
          </cell>
        </row>
        <row r="126">
          <cell r="B126" t="str">
            <v>Feb 2015</v>
          </cell>
          <cell r="C126" t="str">
            <v>LS</v>
          </cell>
          <cell r="D126" t="str">
            <v>LGUM_433</v>
          </cell>
          <cell r="E126">
            <v>204</v>
          </cell>
          <cell r="G126">
            <v>8653</v>
          </cell>
          <cell r="K126">
            <v>-34.990000000000236</v>
          </cell>
          <cell r="L126">
            <v>7102.9699999999993</v>
          </cell>
          <cell r="M126">
            <v>7102.9699999999993</v>
          </cell>
          <cell r="O126">
            <v>10.26</v>
          </cell>
          <cell r="Q126">
            <v>466.21</v>
          </cell>
          <cell r="R126">
            <v>0</v>
          </cell>
          <cell r="S126">
            <v>8512.1299999999992</v>
          </cell>
          <cell r="X126">
            <v>216.24</v>
          </cell>
          <cell r="AC126" t="str">
            <v>20140101LGUM_433</v>
          </cell>
        </row>
        <row r="127">
          <cell r="B127" t="str">
            <v>Feb 2015</v>
          </cell>
          <cell r="C127" t="str">
            <v>LS</v>
          </cell>
          <cell r="D127" t="str">
            <v>LGUM_439</v>
          </cell>
          <cell r="E127">
            <v>0</v>
          </cell>
          <cell r="G127">
            <v>0</v>
          </cell>
          <cell r="K127">
            <v>0</v>
          </cell>
          <cell r="L127">
            <v>0</v>
          </cell>
          <cell r="M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X127">
            <v>0</v>
          </cell>
          <cell r="AC127" t="str">
            <v>20140101LGUM_439</v>
          </cell>
        </row>
        <row r="128">
          <cell r="B128" t="str">
            <v>Feb 2015</v>
          </cell>
          <cell r="C128" t="str">
            <v>LS</v>
          </cell>
          <cell r="D128" t="str">
            <v>LGUM_440</v>
          </cell>
          <cell r="E128">
            <v>2</v>
          </cell>
          <cell r="G128">
            <v>216</v>
          </cell>
          <cell r="K128">
            <v>0</v>
          </cell>
          <cell r="L128">
            <v>36.56</v>
          </cell>
          <cell r="M128">
            <v>36.56</v>
          </cell>
          <cell r="O128">
            <v>0.27</v>
          </cell>
          <cell r="Q128">
            <v>2.14</v>
          </cell>
          <cell r="R128">
            <v>0</v>
          </cell>
          <cell r="S128">
            <v>38.97</v>
          </cell>
          <cell r="X128">
            <v>5.34</v>
          </cell>
          <cell r="AC128" t="str">
            <v>20140101LGUM_440</v>
          </cell>
        </row>
        <row r="129">
          <cell r="B129" t="str">
            <v>Feb 2015</v>
          </cell>
          <cell r="C129" t="str">
            <v>LS</v>
          </cell>
          <cell r="D129" t="str">
            <v>LGUM_441</v>
          </cell>
          <cell r="E129">
            <v>35</v>
          </cell>
          <cell r="G129">
            <v>6183</v>
          </cell>
          <cell r="K129">
            <v>0</v>
          </cell>
          <cell r="L129">
            <v>781.2</v>
          </cell>
          <cell r="M129">
            <v>781.19999999999993</v>
          </cell>
          <cell r="O129">
            <v>7.72</v>
          </cell>
          <cell r="Q129">
            <v>45.76</v>
          </cell>
          <cell r="R129">
            <v>0</v>
          </cell>
          <cell r="S129">
            <v>834.68</v>
          </cell>
          <cell r="X129">
            <v>149.80000000000001</v>
          </cell>
          <cell r="AC129" t="str">
            <v>20140101LGUM_441</v>
          </cell>
        </row>
        <row r="130">
          <cell r="B130" t="str">
            <v>Feb 2015</v>
          </cell>
          <cell r="C130" t="str">
            <v>LS</v>
          </cell>
          <cell r="D130" t="str">
            <v>LGUM_444</v>
          </cell>
          <cell r="E130">
            <v>0</v>
          </cell>
          <cell r="G130">
            <v>0</v>
          </cell>
          <cell r="K130">
            <v>0</v>
          </cell>
          <cell r="L130">
            <v>0</v>
          </cell>
          <cell r="M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X130">
            <v>0</v>
          </cell>
          <cell r="AC130" t="str">
            <v>20140101LGUM_444</v>
          </cell>
        </row>
        <row r="131">
          <cell r="B131" t="str">
            <v>Feb 2015</v>
          </cell>
          <cell r="C131" t="str">
            <v>LS</v>
          </cell>
          <cell r="D131" t="str">
            <v>LGUM_445</v>
          </cell>
          <cell r="E131">
            <v>0</v>
          </cell>
          <cell r="G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X131">
            <v>0</v>
          </cell>
          <cell r="AC131" t="str">
            <v>20140101LGUM_445</v>
          </cell>
        </row>
        <row r="132">
          <cell r="B132" t="str">
            <v>Feb 2015</v>
          </cell>
          <cell r="C132" t="str">
            <v>LS</v>
          </cell>
          <cell r="D132" t="str">
            <v>LGUM_452</v>
          </cell>
          <cell r="E132">
            <v>3704</v>
          </cell>
          <cell r="G132">
            <v>251687</v>
          </cell>
          <cell r="K132">
            <v>-137.39999999999941</v>
          </cell>
          <cell r="L132">
            <v>47347.88</v>
          </cell>
          <cell r="M132">
            <v>47347.88</v>
          </cell>
          <cell r="O132">
            <v>313.47000000000003</v>
          </cell>
          <cell r="Q132">
            <v>2827.33</v>
          </cell>
          <cell r="R132">
            <v>0</v>
          </cell>
          <cell r="S132">
            <v>51537.440000000002</v>
          </cell>
          <cell r="X132">
            <v>6111.6</v>
          </cell>
          <cell r="AC132" t="str">
            <v>20140101LGUM_452</v>
          </cell>
        </row>
        <row r="133">
          <cell r="B133" t="str">
            <v>Feb 2015</v>
          </cell>
          <cell r="C133" t="str">
            <v>LS</v>
          </cell>
          <cell r="D133" t="str">
            <v>LGUM_453</v>
          </cell>
          <cell r="E133">
            <v>3204</v>
          </cell>
          <cell r="G133">
            <v>348806</v>
          </cell>
          <cell r="K133">
            <v>37.41000000000281</v>
          </cell>
          <cell r="L133">
            <v>48353.73</v>
          </cell>
          <cell r="M133">
            <v>48353.73</v>
          </cell>
          <cell r="O133">
            <v>431.87</v>
          </cell>
          <cell r="Q133">
            <v>2892.23</v>
          </cell>
          <cell r="R133">
            <v>0</v>
          </cell>
          <cell r="S133">
            <v>52803.22</v>
          </cell>
          <cell r="X133">
            <v>12751.92</v>
          </cell>
          <cell r="AC133" t="str">
            <v>20140101LGUM_453</v>
          </cell>
        </row>
        <row r="134">
          <cell r="B134" t="str">
            <v>Feb 2015</v>
          </cell>
          <cell r="C134" t="str">
            <v>LS</v>
          </cell>
          <cell r="D134" t="str">
            <v>LGUM_454</v>
          </cell>
          <cell r="E134">
            <v>3535</v>
          </cell>
          <cell r="G134">
            <v>624045</v>
          </cell>
          <cell r="K134">
            <v>-99.370000000006257</v>
          </cell>
          <cell r="L134">
            <v>61338.929999999993</v>
          </cell>
          <cell r="M134">
            <v>61338.930000000008</v>
          </cell>
          <cell r="O134">
            <v>764.48</v>
          </cell>
          <cell r="Q134">
            <v>3757.53</v>
          </cell>
          <cell r="R134">
            <v>0</v>
          </cell>
          <cell r="S134">
            <v>68588.100000000006</v>
          </cell>
          <cell r="X134">
            <v>15129.8</v>
          </cell>
          <cell r="AC134" t="str">
            <v>20140101LGUM_454</v>
          </cell>
        </row>
        <row r="135">
          <cell r="B135" t="str">
            <v>Feb 2015</v>
          </cell>
          <cell r="C135" t="str">
            <v>LS</v>
          </cell>
          <cell r="D135" t="str">
            <v>LGUM_455</v>
          </cell>
          <cell r="E135">
            <v>401</v>
          </cell>
          <cell r="G135">
            <v>27509</v>
          </cell>
          <cell r="K135">
            <v>-5.9699999999999989</v>
          </cell>
          <cell r="L135">
            <v>5515.8</v>
          </cell>
          <cell r="M135">
            <v>5515.7999999999993</v>
          </cell>
          <cell r="O135">
            <v>34.08</v>
          </cell>
          <cell r="Q135">
            <v>332.72</v>
          </cell>
          <cell r="R135">
            <v>0</v>
          </cell>
          <cell r="S135">
            <v>6084.32</v>
          </cell>
          <cell r="X135">
            <v>661.65</v>
          </cell>
          <cell r="AC135" t="str">
            <v>20140101LGUM_455</v>
          </cell>
        </row>
        <row r="136">
          <cell r="B136" t="str">
            <v>Feb 2015</v>
          </cell>
          <cell r="C136" t="str">
            <v>LS</v>
          </cell>
          <cell r="D136" t="str">
            <v>LGUM_456</v>
          </cell>
          <cell r="E136">
            <v>12791</v>
          </cell>
          <cell r="G136">
            <v>2269297</v>
          </cell>
          <cell r="K136">
            <v>-1224.5999999999822</v>
          </cell>
          <cell r="L136">
            <v>231699.51</v>
          </cell>
          <cell r="M136">
            <v>231699.51</v>
          </cell>
          <cell r="O136">
            <v>2777.05</v>
          </cell>
          <cell r="Q136">
            <v>14039.42</v>
          </cell>
          <cell r="R136">
            <v>0</v>
          </cell>
          <cell r="S136">
            <v>255986.38</v>
          </cell>
          <cell r="X136">
            <v>54745.48</v>
          </cell>
          <cell r="AC136" t="str">
            <v>20140101LGUM_456</v>
          </cell>
        </row>
        <row r="137">
          <cell r="B137" t="str">
            <v>Feb 2015</v>
          </cell>
          <cell r="C137" t="str">
            <v>LS</v>
          </cell>
          <cell r="D137" t="str">
            <v>LGUM_457</v>
          </cell>
          <cell r="E137">
            <v>3377</v>
          </cell>
          <cell r="G137">
            <v>147961</v>
          </cell>
          <cell r="K137">
            <v>-315.82000000000426</v>
          </cell>
          <cell r="L137">
            <v>36358.399999999994</v>
          </cell>
          <cell r="M137">
            <v>36358.399999999994</v>
          </cell>
          <cell r="O137">
            <v>183.3</v>
          </cell>
          <cell r="Q137">
            <v>2204.85</v>
          </cell>
          <cell r="R137">
            <v>0</v>
          </cell>
          <cell r="S137">
            <v>40344.67</v>
          </cell>
          <cell r="X137">
            <v>3579.62</v>
          </cell>
          <cell r="AC137" t="str">
            <v>20140101LGUM_457</v>
          </cell>
        </row>
        <row r="138">
          <cell r="B138" t="str">
            <v>Feb 2015</v>
          </cell>
          <cell r="C138" t="str">
            <v>RLS</v>
          </cell>
          <cell r="D138" t="str">
            <v>LGUM_458</v>
          </cell>
          <cell r="E138">
            <v>4</v>
          </cell>
          <cell r="G138">
            <v>309</v>
          </cell>
          <cell r="K138">
            <v>0</v>
          </cell>
          <cell r="L138">
            <v>44.52</v>
          </cell>
          <cell r="M138">
            <v>44.519999999999996</v>
          </cell>
          <cell r="O138">
            <v>0.39</v>
          </cell>
          <cell r="Q138">
            <v>2.6</v>
          </cell>
          <cell r="R138">
            <v>0</v>
          </cell>
          <cell r="S138">
            <v>47.51</v>
          </cell>
          <cell r="X138">
            <v>15.08</v>
          </cell>
          <cell r="AC138" t="str">
            <v>20140101LGUM_458</v>
          </cell>
        </row>
        <row r="139">
          <cell r="B139" t="str">
            <v>Feb 2015</v>
          </cell>
          <cell r="C139" t="str">
            <v>LS</v>
          </cell>
          <cell r="D139" t="str">
            <v>LGUM_470</v>
          </cell>
          <cell r="E139">
            <v>30</v>
          </cell>
          <cell r="G139">
            <v>1728</v>
          </cell>
          <cell r="K139">
            <v>7.1054273576010019E-15</v>
          </cell>
          <cell r="L139">
            <v>383.7</v>
          </cell>
          <cell r="M139">
            <v>383.7</v>
          </cell>
          <cell r="O139">
            <v>2.0299999999999998</v>
          </cell>
          <cell r="Q139">
            <v>22.78</v>
          </cell>
          <cell r="R139">
            <v>0</v>
          </cell>
          <cell r="S139">
            <v>414.69</v>
          </cell>
          <cell r="X139">
            <v>41.1</v>
          </cell>
          <cell r="AC139" t="str">
            <v>20140101LGUM_470</v>
          </cell>
        </row>
        <row r="140">
          <cell r="B140" t="str">
            <v>Feb 2015</v>
          </cell>
          <cell r="C140" t="str">
            <v>RLS</v>
          </cell>
          <cell r="D140" t="str">
            <v>LGUM_471</v>
          </cell>
          <cell r="E140">
            <v>2</v>
          </cell>
          <cell r="G140">
            <v>113</v>
          </cell>
          <cell r="K140">
            <v>0</v>
          </cell>
          <cell r="L140">
            <v>30.14</v>
          </cell>
          <cell r="M140">
            <v>30.14</v>
          </cell>
          <cell r="O140">
            <v>0.14000000000000001</v>
          </cell>
          <cell r="Q140">
            <v>1.76</v>
          </cell>
          <cell r="R140">
            <v>0</v>
          </cell>
          <cell r="S140">
            <v>32.04</v>
          </cell>
          <cell r="X140">
            <v>2.74</v>
          </cell>
          <cell r="AC140" t="str">
            <v>20140101LGUM_471</v>
          </cell>
        </row>
        <row r="141">
          <cell r="B141" t="str">
            <v>Feb 2015</v>
          </cell>
          <cell r="C141" t="str">
            <v>LS</v>
          </cell>
          <cell r="D141" t="str">
            <v>LGUM_473</v>
          </cell>
          <cell r="E141">
            <v>506</v>
          </cell>
          <cell r="G141">
            <v>68107</v>
          </cell>
          <cell r="K141">
            <v>79.079999999999274</v>
          </cell>
          <cell r="L141">
            <v>9531.16</v>
          </cell>
          <cell r="M141">
            <v>9531.1600000000017</v>
          </cell>
          <cell r="O141">
            <v>83.73</v>
          </cell>
          <cell r="Q141">
            <v>562.07000000000005</v>
          </cell>
          <cell r="R141">
            <v>0</v>
          </cell>
          <cell r="S141">
            <v>10257.18</v>
          </cell>
          <cell r="X141">
            <v>1609.08</v>
          </cell>
          <cell r="AC141" t="str">
            <v>20140101LGUM_473</v>
          </cell>
        </row>
        <row r="142">
          <cell r="B142" t="str">
            <v>Feb 2015</v>
          </cell>
          <cell r="C142" t="str">
            <v>RLS</v>
          </cell>
          <cell r="D142" t="str">
            <v>LGUM_474</v>
          </cell>
          <cell r="E142">
            <v>54</v>
          </cell>
          <cell r="G142">
            <v>7070</v>
          </cell>
          <cell r="K142">
            <v>-2.1671553440683056E-13</v>
          </cell>
          <cell r="L142">
            <v>1132.3799999999999</v>
          </cell>
          <cell r="M142">
            <v>1132.3799999999999</v>
          </cell>
          <cell r="O142">
            <v>8.9</v>
          </cell>
          <cell r="Q142">
            <v>67.81</v>
          </cell>
          <cell r="R142">
            <v>0</v>
          </cell>
          <cell r="S142">
            <v>1235.83</v>
          </cell>
          <cell r="X142">
            <v>171.72</v>
          </cell>
          <cell r="AC142" t="str">
            <v>20140101LGUM_474</v>
          </cell>
        </row>
        <row r="143">
          <cell r="B143" t="str">
            <v>Feb 2015</v>
          </cell>
          <cell r="C143" t="str">
            <v>RLS</v>
          </cell>
          <cell r="D143" t="str">
            <v>LGUM_475</v>
          </cell>
          <cell r="E143">
            <v>2</v>
          </cell>
          <cell r="G143">
            <v>268</v>
          </cell>
          <cell r="K143">
            <v>0</v>
          </cell>
          <cell r="L143">
            <v>56.84</v>
          </cell>
          <cell r="M143">
            <v>56.84</v>
          </cell>
          <cell r="O143">
            <v>0.34</v>
          </cell>
          <cell r="Q143">
            <v>3.32</v>
          </cell>
          <cell r="R143">
            <v>0</v>
          </cell>
          <cell r="S143">
            <v>60.5</v>
          </cell>
          <cell r="X143">
            <v>6.36</v>
          </cell>
          <cell r="AC143" t="str">
            <v>20140101LGUM_475</v>
          </cell>
        </row>
        <row r="144">
          <cell r="B144" t="str">
            <v>Feb 2015</v>
          </cell>
          <cell r="C144" t="str">
            <v>LS</v>
          </cell>
          <cell r="D144" t="str">
            <v>LGUM_476</v>
          </cell>
          <cell r="E144">
            <v>470</v>
          </cell>
          <cell r="G144">
            <v>183523</v>
          </cell>
          <cell r="K144">
            <v>-828.9599999999997</v>
          </cell>
          <cell r="L144">
            <v>17783.04</v>
          </cell>
          <cell r="M144">
            <v>17783.04</v>
          </cell>
          <cell r="O144">
            <v>216.44</v>
          </cell>
          <cell r="Q144">
            <v>1050.83</v>
          </cell>
          <cell r="R144">
            <v>0</v>
          </cell>
          <cell r="S144">
            <v>19181.95</v>
          </cell>
          <cell r="X144">
            <v>4610.7</v>
          </cell>
          <cell r="AC144" t="str">
            <v>20140101LGUM_476</v>
          </cell>
        </row>
        <row r="145">
          <cell r="B145" t="str">
            <v>Feb 2015</v>
          </cell>
          <cell r="C145" t="str">
            <v>RLS</v>
          </cell>
          <cell r="D145" t="str">
            <v>LGUM_477</v>
          </cell>
          <cell r="E145">
            <v>59</v>
          </cell>
          <cell r="G145">
            <v>23813</v>
          </cell>
          <cell r="K145">
            <v>-1.6342482922482304E-13</v>
          </cell>
          <cell r="L145">
            <v>2524.02</v>
          </cell>
          <cell r="M145">
            <v>2524.0200000000004</v>
          </cell>
          <cell r="O145">
            <v>29.79</v>
          </cell>
          <cell r="Q145">
            <v>150.08000000000001</v>
          </cell>
          <cell r="R145">
            <v>0</v>
          </cell>
          <cell r="S145">
            <v>2737.82</v>
          </cell>
          <cell r="X145">
            <v>578.79</v>
          </cell>
          <cell r="AC145" t="str">
            <v>20140101LGUM_477</v>
          </cell>
        </row>
        <row r="146">
          <cell r="B146" t="str">
            <v>Feb 2015</v>
          </cell>
          <cell r="C146" t="str">
            <v>LS</v>
          </cell>
          <cell r="D146" t="str">
            <v>LGUM_479</v>
          </cell>
          <cell r="E146">
            <v>0</v>
          </cell>
          <cell r="G146">
            <v>0</v>
          </cell>
          <cell r="K146">
            <v>0</v>
          </cell>
          <cell r="L146">
            <v>0</v>
          </cell>
          <cell r="M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X146">
            <v>0</v>
          </cell>
          <cell r="AC146" t="str">
            <v>20140101LGUM_479</v>
          </cell>
        </row>
        <row r="147">
          <cell r="B147" t="str">
            <v>Feb 2015</v>
          </cell>
          <cell r="C147" t="str">
            <v>LS</v>
          </cell>
          <cell r="D147" t="str">
            <v>LGUM_480</v>
          </cell>
          <cell r="E147">
            <v>20</v>
          </cell>
          <cell r="G147">
            <v>1082</v>
          </cell>
          <cell r="K147">
            <v>0</v>
          </cell>
          <cell r="L147">
            <v>476.6</v>
          </cell>
          <cell r="M147">
            <v>476.6</v>
          </cell>
          <cell r="O147">
            <v>1.36</v>
          </cell>
          <cell r="Q147">
            <v>27.72</v>
          </cell>
          <cell r="R147">
            <v>0</v>
          </cell>
          <cell r="S147">
            <v>505.68</v>
          </cell>
          <cell r="X147">
            <v>27.4</v>
          </cell>
          <cell r="AC147" t="str">
            <v>20140101LGUM_480</v>
          </cell>
        </row>
        <row r="148">
          <cell r="B148" t="str">
            <v>Feb 2015</v>
          </cell>
          <cell r="C148" t="str">
            <v>LS</v>
          </cell>
          <cell r="D148" t="str">
            <v>LGUM_481</v>
          </cell>
          <cell r="E148">
            <v>4</v>
          </cell>
          <cell r="G148">
            <v>529</v>
          </cell>
          <cell r="K148">
            <v>0</v>
          </cell>
          <cell r="L148">
            <v>81.84</v>
          </cell>
          <cell r="M148">
            <v>81.84</v>
          </cell>
          <cell r="O148">
            <v>0.66</v>
          </cell>
          <cell r="Q148">
            <v>4.78</v>
          </cell>
          <cell r="R148">
            <v>0</v>
          </cell>
          <cell r="S148">
            <v>87.28</v>
          </cell>
          <cell r="X148">
            <v>12.72</v>
          </cell>
          <cell r="AC148" t="str">
            <v>20140101LGUM_481</v>
          </cell>
        </row>
        <row r="149">
          <cell r="B149" t="str">
            <v>Feb 2015</v>
          </cell>
          <cell r="C149" t="str">
            <v>LS</v>
          </cell>
          <cell r="D149" t="str">
            <v>LGUM_482</v>
          </cell>
          <cell r="E149">
            <v>52</v>
          </cell>
          <cell r="G149">
            <v>6977</v>
          </cell>
          <cell r="K149">
            <v>33.339999999999918</v>
          </cell>
          <cell r="L149">
            <v>1604.26</v>
          </cell>
          <cell r="M149">
            <v>1604.26</v>
          </cell>
          <cell r="O149">
            <v>8.75</v>
          </cell>
          <cell r="Q149">
            <v>93.56</v>
          </cell>
          <cell r="R149">
            <v>0</v>
          </cell>
          <cell r="S149">
            <v>1706.57</v>
          </cell>
          <cell r="X149">
            <v>165.36</v>
          </cell>
          <cell r="AC149" t="str">
            <v>20140101LGUM_482</v>
          </cell>
        </row>
        <row r="150">
          <cell r="B150" t="str">
            <v>Feb 2015</v>
          </cell>
          <cell r="C150" t="str">
            <v>LS</v>
          </cell>
          <cell r="D150" t="str">
            <v>LGUM_483</v>
          </cell>
          <cell r="E150">
            <v>2</v>
          </cell>
          <cell r="G150">
            <v>802</v>
          </cell>
          <cell r="K150">
            <v>0</v>
          </cell>
          <cell r="L150">
            <v>85.12</v>
          </cell>
          <cell r="M150">
            <v>85.12</v>
          </cell>
          <cell r="O150">
            <v>1</v>
          </cell>
          <cell r="Q150">
            <v>4.99</v>
          </cell>
          <cell r="R150">
            <v>0</v>
          </cell>
          <cell r="S150">
            <v>91.11</v>
          </cell>
          <cell r="X150">
            <v>19.62</v>
          </cell>
          <cell r="AC150" t="str">
            <v>20140101LGUM_483</v>
          </cell>
        </row>
        <row r="151">
          <cell r="B151" t="str">
            <v>Feb 2015</v>
          </cell>
          <cell r="C151" t="str">
            <v>LS</v>
          </cell>
          <cell r="D151" t="str">
            <v>LGUM_484</v>
          </cell>
          <cell r="E151">
            <v>13</v>
          </cell>
          <cell r="G151">
            <v>5199</v>
          </cell>
          <cell r="K151">
            <v>0</v>
          </cell>
          <cell r="L151">
            <v>680.03</v>
          </cell>
          <cell r="M151">
            <v>680.03</v>
          </cell>
          <cell r="O151">
            <v>6.5</v>
          </cell>
          <cell r="Q151">
            <v>39.81</v>
          </cell>
          <cell r="R151">
            <v>0</v>
          </cell>
          <cell r="S151">
            <v>726.34</v>
          </cell>
          <cell r="X151">
            <v>127.53</v>
          </cell>
          <cell r="AC151" t="str">
            <v>20140101LGUM_484</v>
          </cell>
        </row>
        <row r="152">
          <cell r="B152" t="str">
            <v>Mar 2015</v>
          </cell>
          <cell r="C152" t="str">
            <v>RLS</v>
          </cell>
          <cell r="D152" t="str">
            <v>LGUM_201</v>
          </cell>
          <cell r="E152">
            <v>76</v>
          </cell>
          <cell r="G152">
            <v>3212</v>
          </cell>
          <cell r="K152">
            <v>-7.0499999999999758</v>
          </cell>
          <cell r="L152">
            <v>611.59</v>
          </cell>
          <cell r="M152">
            <v>611.59</v>
          </cell>
          <cell r="O152">
            <v>3.59</v>
          </cell>
          <cell r="Q152">
            <v>37.94</v>
          </cell>
          <cell r="R152">
            <v>0</v>
          </cell>
          <cell r="S152">
            <v>688.14</v>
          </cell>
          <cell r="X152">
            <v>82.84</v>
          </cell>
          <cell r="AC152" t="str">
            <v>20140101LGUM_201</v>
          </cell>
        </row>
        <row r="153">
          <cell r="B153" t="str">
            <v>Mar 2015</v>
          </cell>
          <cell r="C153" t="str">
            <v>RLS</v>
          </cell>
          <cell r="D153" t="str">
            <v>LGUM_203</v>
          </cell>
          <cell r="E153">
            <v>4944</v>
          </cell>
          <cell r="G153">
            <v>522219</v>
          </cell>
          <cell r="K153">
            <v>-93.480000000000587</v>
          </cell>
          <cell r="L153">
            <v>54092.759999999995</v>
          </cell>
          <cell r="M153">
            <v>54092.759999999995</v>
          </cell>
          <cell r="O153">
            <v>597.92999999999995</v>
          </cell>
          <cell r="Q153">
            <v>3207.08</v>
          </cell>
          <cell r="R153">
            <v>0</v>
          </cell>
          <cell r="S153">
            <v>58393.89</v>
          </cell>
          <cell r="X153">
            <v>13398.24</v>
          </cell>
          <cell r="AC153" t="str">
            <v>20140101LGUM_203</v>
          </cell>
        </row>
        <row r="154">
          <cell r="B154" t="str">
            <v>Mar 2015</v>
          </cell>
          <cell r="C154" t="str">
            <v>RLS</v>
          </cell>
          <cell r="D154" t="str">
            <v>LGUM_204</v>
          </cell>
          <cell r="E154">
            <v>5964</v>
          </cell>
          <cell r="G154">
            <v>970890</v>
          </cell>
          <cell r="K154">
            <v>-171.13000000000113</v>
          </cell>
          <cell r="L154">
            <v>80402.509999999995</v>
          </cell>
          <cell r="M154">
            <v>80402.509999999995</v>
          </cell>
          <cell r="O154">
            <v>1127.2</v>
          </cell>
          <cell r="Q154">
            <v>4783.9399999999996</v>
          </cell>
          <cell r="R154">
            <v>0</v>
          </cell>
          <cell r="S154">
            <v>87077.06</v>
          </cell>
          <cell r="X154">
            <v>25048.799999999999</v>
          </cell>
          <cell r="AC154" t="str">
            <v>20140101LGUM_204</v>
          </cell>
        </row>
        <row r="155">
          <cell r="B155" t="str">
            <v>Mar 2015</v>
          </cell>
          <cell r="C155" t="str">
            <v>RLS</v>
          </cell>
          <cell r="D155" t="str">
            <v>LGUM_206</v>
          </cell>
          <cell r="E155">
            <v>73</v>
          </cell>
          <cell r="G155">
            <v>3145</v>
          </cell>
          <cell r="K155">
            <v>0</v>
          </cell>
          <cell r="L155">
            <v>908.85</v>
          </cell>
          <cell r="M155">
            <v>908.85</v>
          </cell>
          <cell r="O155">
            <v>3.45</v>
          </cell>
          <cell r="Q155">
            <v>53.09</v>
          </cell>
          <cell r="R155">
            <v>0</v>
          </cell>
          <cell r="S155">
            <v>965.39</v>
          </cell>
          <cell r="X155">
            <v>79.569999999999993</v>
          </cell>
          <cell r="AC155" t="str">
            <v>20140101LGUM_206</v>
          </cell>
        </row>
        <row r="156">
          <cell r="B156" t="str">
            <v>Mar 2015</v>
          </cell>
          <cell r="C156" t="str">
            <v>RLS</v>
          </cell>
          <cell r="D156" t="str">
            <v>LGUM_207</v>
          </cell>
          <cell r="E156">
            <v>757</v>
          </cell>
          <cell r="G156">
            <v>124283</v>
          </cell>
          <cell r="K156">
            <v>-19.400000000000546</v>
          </cell>
          <cell r="L156">
            <v>11744.380000000001</v>
          </cell>
          <cell r="M156">
            <v>11744.38</v>
          </cell>
          <cell r="O156">
            <v>138.16999999999999</v>
          </cell>
          <cell r="Q156">
            <v>723.28</v>
          </cell>
          <cell r="R156">
            <v>0</v>
          </cell>
          <cell r="S156">
            <v>13164.62</v>
          </cell>
          <cell r="X156">
            <v>3179.4</v>
          </cell>
          <cell r="AC156" t="str">
            <v>20140101LGUM_207</v>
          </cell>
        </row>
        <row r="157">
          <cell r="B157" t="str">
            <v>Mar 2015</v>
          </cell>
          <cell r="C157" t="str">
            <v>RLS</v>
          </cell>
          <cell r="D157" t="str">
            <v>LGUM_208</v>
          </cell>
          <cell r="E157">
            <v>1534</v>
          </cell>
          <cell r="G157">
            <v>111740</v>
          </cell>
          <cell r="K157">
            <v>-14.139999999999418</v>
          </cell>
          <cell r="L157">
            <v>21830.02</v>
          </cell>
          <cell r="M157">
            <v>21830.02</v>
          </cell>
          <cell r="O157">
            <v>124.75</v>
          </cell>
          <cell r="Q157">
            <v>1277.1300000000001</v>
          </cell>
          <cell r="R157">
            <v>0</v>
          </cell>
          <cell r="S157">
            <v>23231.9</v>
          </cell>
          <cell r="X157">
            <v>2929.94</v>
          </cell>
          <cell r="AC157" t="str">
            <v>20140101LGUM_208</v>
          </cell>
        </row>
        <row r="158">
          <cell r="B158" t="str">
            <v>Mar 2015</v>
          </cell>
          <cell r="C158" t="str">
            <v>RLS</v>
          </cell>
          <cell r="D158" t="str">
            <v>LGUM_209</v>
          </cell>
          <cell r="E158">
            <v>43</v>
          </cell>
          <cell r="G158">
            <v>16986</v>
          </cell>
          <cell r="K158">
            <v>0</v>
          </cell>
          <cell r="L158">
            <v>1190.67</v>
          </cell>
          <cell r="M158">
            <v>1190.67</v>
          </cell>
          <cell r="O158">
            <v>18.93</v>
          </cell>
          <cell r="Q158">
            <v>73.38</v>
          </cell>
          <cell r="R158">
            <v>0</v>
          </cell>
          <cell r="S158">
            <v>1334.48</v>
          </cell>
          <cell r="X158">
            <v>437.31</v>
          </cell>
          <cell r="AC158" t="str">
            <v>20140101LGUM_209</v>
          </cell>
        </row>
        <row r="159">
          <cell r="B159" t="str">
            <v>Mar 2015</v>
          </cell>
          <cell r="C159" t="str">
            <v>RLS</v>
          </cell>
          <cell r="D159" t="str">
            <v>LGUM_210</v>
          </cell>
          <cell r="E159">
            <v>353</v>
          </cell>
          <cell r="G159">
            <v>137598</v>
          </cell>
          <cell r="K159">
            <v>-7.9580786405131221E-13</v>
          </cell>
          <cell r="L159">
            <v>10198.17</v>
          </cell>
          <cell r="M159">
            <v>10198.17</v>
          </cell>
          <cell r="O159">
            <v>153.13</v>
          </cell>
          <cell r="Q159">
            <v>613.99</v>
          </cell>
          <cell r="R159">
            <v>0</v>
          </cell>
          <cell r="S159">
            <v>11167.17</v>
          </cell>
          <cell r="X159">
            <v>3590.01</v>
          </cell>
          <cell r="AC159" t="str">
            <v>20140101LGUM_210</v>
          </cell>
        </row>
        <row r="160">
          <cell r="B160" t="str">
            <v>Mar 2015</v>
          </cell>
          <cell r="C160" t="str">
            <v>RLS</v>
          </cell>
          <cell r="D160" t="str">
            <v>LGUM_252</v>
          </cell>
          <cell r="E160">
            <v>4665</v>
          </cell>
          <cell r="G160">
            <v>346181</v>
          </cell>
          <cell r="K160">
            <v>-159.89000000000146</v>
          </cell>
          <cell r="L160">
            <v>44484.160000000003</v>
          </cell>
          <cell r="M160">
            <v>44484.159999999996</v>
          </cell>
          <cell r="O160">
            <v>395.77</v>
          </cell>
          <cell r="Q160">
            <v>2695.35</v>
          </cell>
          <cell r="R160">
            <v>0</v>
          </cell>
          <cell r="S160">
            <v>49102.02</v>
          </cell>
          <cell r="X160">
            <v>8910.15</v>
          </cell>
          <cell r="AC160" t="str">
            <v>20140101LGUM_252</v>
          </cell>
        </row>
        <row r="161">
          <cell r="B161" t="str">
            <v>Mar 2015</v>
          </cell>
          <cell r="C161" t="str">
            <v>RLS</v>
          </cell>
          <cell r="D161" t="str">
            <v>LGUM_266</v>
          </cell>
          <cell r="E161">
            <v>3076</v>
          </cell>
          <cell r="G161">
            <v>337781</v>
          </cell>
          <cell r="K161">
            <v>-25.519999999989523</v>
          </cell>
          <cell r="L161">
            <v>84072.320000000007</v>
          </cell>
          <cell r="M161">
            <v>84072.320000000007</v>
          </cell>
          <cell r="O161">
            <v>390.31</v>
          </cell>
          <cell r="Q161">
            <v>4909.78</v>
          </cell>
          <cell r="R161">
            <v>0</v>
          </cell>
          <cell r="S161">
            <v>89372.41</v>
          </cell>
          <cell r="X161">
            <v>8612.7999999999993</v>
          </cell>
          <cell r="AC161" t="str">
            <v>20140101LGUM_266</v>
          </cell>
        </row>
        <row r="162">
          <cell r="B162" t="str">
            <v>Mar 2015</v>
          </cell>
          <cell r="C162" t="str">
            <v>RLS</v>
          </cell>
          <cell r="D162" t="str">
            <v>LGUM_267</v>
          </cell>
          <cell r="E162">
            <v>2768</v>
          </cell>
          <cell r="G162">
            <v>481712</v>
          </cell>
          <cell r="K162">
            <v>-125.5999999999936</v>
          </cell>
          <cell r="L162">
            <v>86789.6</v>
          </cell>
          <cell r="M162">
            <v>86789.6</v>
          </cell>
          <cell r="O162">
            <v>543.51</v>
          </cell>
          <cell r="Q162">
            <v>5080.05</v>
          </cell>
          <cell r="R162">
            <v>0</v>
          </cell>
          <cell r="S162">
            <v>92415.22</v>
          </cell>
          <cell r="X162">
            <v>12317.6</v>
          </cell>
          <cell r="AC162" t="str">
            <v>20140101LGUM_267</v>
          </cell>
        </row>
        <row r="163">
          <cell r="B163" t="str">
            <v>Mar 2015</v>
          </cell>
          <cell r="C163" t="str">
            <v>RLS</v>
          </cell>
          <cell r="D163" t="str">
            <v>LGUM_274</v>
          </cell>
          <cell r="E163">
            <v>17487</v>
          </cell>
          <cell r="G163">
            <v>885485</v>
          </cell>
          <cell r="K163">
            <v>-127.84000000003027</v>
          </cell>
          <cell r="L163">
            <v>300473.69</v>
          </cell>
          <cell r="M163">
            <v>300473.69</v>
          </cell>
          <cell r="O163">
            <v>979.82</v>
          </cell>
          <cell r="Q163">
            <v>17541.89</v>
          </cell>
          <cell r="R163">
            <v>0</v>
          </cell>
          <cell r="S163">
            <v>319008.77</v>
          </cell>
          <cell r="X163">
            <v>22208.49</v>
          </cell>
          <cell r="AC163" t="str">
            <v>20140101LGUM_274</v>
          </cell>
        </row>
        <row r="164">
          <cell r="B164" t="str">
            <v>Mar 2015</v>
          </cell>
          <cell r="C164" t="str">
            <v>RLS</v>
          </cell>
          <cell r="D164" t="str">
            <v>LGUM_275</v>
          </cell>
          <cell r="E164">
            <v>583</v>
          </cell>
          <cell r="G164">
            <v>42193</v>
          </cell>
          <cell r="K164">
            <v>0</v>
          </cell>
          <cell r="L164">
            <v>14510.87</v>
          </cell>
          <cell r="M164">
            <v>14510.87</v>
          </cell>
          <cell r="O164">
            <v>47.98</v>
          </cell>
          <cell r="Q164">
            <v>846.6</v>
          </cell>
          <cell r="R164">
            <v>0</v>
          </cell>
          <cell r="S164">
            <v>15405.45</v>
          </cell>
          <cell r="X164">
            <v>1043.57</v>
          </cell>
          <cell r="AC164" t="str">
            <v>20140101LGUM_275</v>
          </cell>
        </row>
        <row r="165">
          <cell r="B165" t="str">
            <v>Mar 2015</v>
          </cell>
          <cell r="C165" t="str">
            <v>RLS</v>
          </cell>
          <cell r="D165" t="str">
            <v>LGUM_276</v>
          </cell>
          <cell r="E165">
            <v>1361</v>
          </cell>
          <cell r="G165">
            <v>52227</v>
          </cell>
          <cell r="K165">
            <v>-64.829999999998108</v>
          </cell>
          <cell r="L165">
            <v>19220.54</v>
          </cell>
          <cell r="M165">
            <v>19220.54</v>
          </cell>
          <cell r="O165">
            <v>57.72</v>
          </cell>
          <cell r="Q165">
            <v>1122.49</v>
          </cell>
          <cell r="R165">
            <v>0</v>
          </cell>
          <cell r="S165">
            <v>20400.75</v>
          </cell>
          <cell r="X165">
            <v>1197.68</v>
          </cell>
          <cell r="AC165" t="str">
            <v>20140101LGUM_276</v>
          </cell>
        </row>
        <row r="166">
          <cell r="B166" t="str">
            <v>Mar 2015</v>
          </cell>
          <cell r="C166" t="str">
            <v>RLS</v>
          </cell>
          <cell r="D166" t="str">
            <v>LGUM_277</v>
          </cell>
          <cell r="E166">
            <v>2617</v>
          </cell>
          <cell r="G166">
            <v>181434</v>
          </cell>
          <cell r="K166">
            <v>-536.75999999999942</v>
          </cell>
          <cell r="L166">
            <v>57429.79</v>
          </cell>
          <cell r="M166">
            <v>57429.79</v>
          </cell>
          <cell r="O166">
            <v>202.41</v>
          </cell>
          <cell r="Q166">
            <v>3356.19</v>
          </cell>
          <cell r="R166">
            <v>0</v>
          </cell>
          <cell r="S166">
            <v>61047.51</v>
          </cell>
          <cell r="X166">
            <v>4684.43</v>
          </cell>
          <cell r="AC166" t="str">
            <v>20140101LGUM_277</v>
          </cell>
        </row>
        <row r="167">
          <cell r="B167" t="str">
            <v>Mar 2015</v>
          </cell>
          <cell r="C167" t="str">
            <v>RLS</v>
          </cell>
          <cell r="D167" t="str">
            <v>LGUM_278</v>
          </cell>
          <cell r="E167">
            <v>19</v>
          </cell>
          <cell r="G167">
            <v>7472</v>
          </cell>
          <cell r="K167">
            <v>0</v>
          </cell>
          <cell r="L167">
            <v>1378.45</v>
          </cell>
          <cell r="M167">
            <v>1378.45</v>
          </cell>
          <cell r="O167">
            <v>8.33</v>
          </cell>
          <cell r="Q167">
            <v>80.67</v>
          </cell>
          <cell r="R167">
            <v>0</v>
          </cell>
          <cell r="S167">
            <v>1467.45</v>
          </cell>
          <cell r="X167">
            <v>186.96</v>
          </cell>
          <cell r="AC167" t="str">
            <v>20140101LGUM_278</v>
          </cell>
        </row>
        <row r="168">
          <cell r="B168" t="str">
            <v>Mar 2015</v>
          </cell>
          <cell r="C168" t="str">
            <v>RLS</v>
          </cell>
          <cell r="D168" t="str">
            <v>LGUM_279</v>
          </cell>
          <cell r="E168">
            <v>13</v>
          </cell>
          <cell r="G168">
            <v>5053</v>
          </cell>
          <cell r="K168">
            <v>0</v>
          </cell>
          <cell r="L168">
            <v>538.59</v>
          </cell>
          <cell r="M168">
            <v>538.58999999999992</v>
          </cell>
          <cell r="O168">
            <v>5.67</v>
          </cell>
          <cell r="Q168">
            <v>31.65</v>
          </cell>
          <cell r="R168">
            <v>0</v>
          </cell>
          <cell r="S168">
            <v>575.91</v>
          </cell>
          <cell r="X168">
            <v>127.92</v>
          </cell>
          <cell r="AC168" t="str">
            <v>20140101LGUM_279</v>
          </cell>
        </row>
        <row r="169">
          <cell r="B169" t="str">
            <v>Mar 2015</v>
          </cell>
          <cell r="C169" t="str">
            <v>RLS</v>
          </cell>
          <cell r="D169" t="str">
            <v>LGUM_280</v>
          </cell>
          <cell r="E169">
            <v>46</v>
          </cell>
          <cell r="G169">
            <v>1787</v>
          </cell>
          <cell r="K169">
            <v>0</v>
          </cell>
          <cell r="L169">
            <v>891.48</v>
          </cell>
          <cell r="M169">
            <v>891.4799999999999</v>
          </cell>
          <cell r="O169">
            <v>1.96</v>
          </cell>
          <cell r="Q169">
            <v>94.78</v>
          </cell>
          <cell r="R169">
            <v>0</v>
          </cell>
          <cell r="S169">
            <v>1723.28</v>
          </cell>
          <cell r="X169">
            <v>40.479999999999997</v>
          </cell>
          <cell r="AC169" t="str">
            <v>20140101LGUM_280</v>
          </cell>
        </row>
        <row r="170">
          <cell r="B170" t="str">
            <v>Mar 2015</v>
          </cell>
          <cell r="C170" t="str">
            <v>RLS</v>
          </cell>
          <cell r="D170" t="str">
            <v>LGUM_281</v>
          </cell>
          <cell r="E170">
            <v>281</v>
          </cell>
          <cell r="G170">
            <v>14268</v>
          </cell>
          <cell r="K170">
            <v>0</v>
          </cell>
          <cell r="L170">
            <v>5718.35</v>
          </cell>
          <cell r="M170">
            <v>5718.3499999999995</v>
          </cell>
          <cell r="O170">
            <v>15.98</v>
          </cell>
          <cell r="Q170">
            <v>587.78</v>
          </cell>
          <cell r="R170">
            <v>0</v>
          </cell>
          <cell r="S170">
            <v>10691.49</v>
          </cell>
          <cell r="X170">
            <v>356.87</v>
          </cell>
          <cell r="AC170" t="str">
            <v>20140101LGUM_281</v>
          </cell>
        </row>
        <row r="171">
          <cell r="B171" t="str">
            <v>Mar 2015</v>
          </cell>
          <cell r="C171" t="str">
            <v>RLS</v>
          </cell>
          <cell r="D171" t="str">
            <v>LGUM_282</v>
          </cell>
          <cell r="E171">
            <v>106</v>
          </cell>
          <cell r="G171">
            <v>4045</v>
          </cell>
          <cell r="K171">
            <v>0</v>
          </cell>
          <cell r="L171">
            <v>2070.1799999999998</v>
          </cell>
          <cell r="M171">
            <v>2070.1800000000003</v>
          </cell>
          <cell r="O171">
            <v>4.45</v>
          </cell>
          <cell r="Q171">
            <v>178.34</v>
          </cell>
          <cell r="R171">
            <v>0</v>
          </cell>
          <cell r="S171">
            <v>3242.58</v>
          </cell>
          <cell r="X171">
            <v>93.28</v>
          </cell>
          <cell r="AC171" t="str">
            <v>20140101LGUM_282</v>
          </cell>
        </row>
        <row r="172">
          <cell r="B172" t="str">
            <v>Mar 2015</v>
          </cell>
          <cell r="C172" t="str">
            <v>RLS</v>
          </cell>
          <cell r="D172" t="str">
            <v>LGUM_283</v>
          </cell>
          <cell r="E172">
            <v>82</v>
          </cell>
          <cell r="G172">
            <v>3970</v>
          </cell>
          <cell r="K172">
            <v>0</v>
          </cell>
          <cell r="L172">
            <v>1707.24</v>
          </cell>
          <cell r="M172">
            <v>1707.2399999999996</v>
          </cell>
          <cell r="O172">
            <v>4.37</v>
          </cell>
          <cell r="Q172">
            <v>174.57</v>
          </cell>
          <cell r="R172">
            <v>0</v>
          </cell>
          <cell r="S172">
            <v>3173.95</v>
          </cell>
          <cell r="X172">
            <v>104.14</v>
          </cell>
          <cell r="AC172" t="str">
            <v>20140101LGUM_283</v>
          </cell>
        </row>
        <row r="173">
          <cell r="B173" t="str">
            <v>Mar 2015</v>
          </cell>
          <cell r="C173" t="str">
            <v>RLS</v>
          </cell>
          <cell r="D173" t="str">
            <v>LGUM_314</v>
          </cell>
          <cell r="E173">
            <v>733</v>
          </cell>
          <cell r="G173">
            <v>76815</v>
          </cell>
          <cell r="K173">
            <v>-17.340000000000146</v>
          </cell>
          <cell r="L173">
            <v>14056.26</v>
          </cell>
          <cell r="M173">
            <v>14056.259999999998</v>
          </cell>
          <cell r="O173">
            <v>88.77</v>
          </cell>
          <cell r="Q173">
            <v>822.18</v>
          </cell>
          <cell r="R173">
            <v>0</v>
          </cell>
          <cell r="S173">
            <v>14967.21</v>
          </cell>
          <cell r="X173">
            <v>1986.43</v>
          </cell>
          <cell r="AC173" t="str">
            <v>20140101LGUM_314</v>
          </cell>
        </row>
        <row r="174">
          <cell r="B174" t="str">
            <v>Mar 2015</v>
          </cell>
          <cell r="C174" t="str">
            <v>RLS</v>
          </cell>
          <cell r="D174" t="str">
            <v>LGUM_315</v>
          </cell>
          <cell r="E174">
            <v>941</v>
          </cell>
          <cell r="G174">
            <v>153230</v>
          </cell>
          <cell r="K174">
            <v>0</v>
          </cell>
          <cell r="L174">
            <v>21595.95</v>
          </cell>
          <cell r="M174">
            <v>21595.949999999997</v>
          </cell>
          <cell r="O174">
            <v>179.81</v>
          </cell>
          <cell r="Q174">
            <v>1265.27</v>
          </cell>
          <cell r="R174">
            <v>0</v>
          </cell>
          <cell r="S174">
            <v>23041.03</v>
          </cell>
          <cell r="X174">
            <v>3952.2</v>
          </cell>
          <cell r="AC174" t="str">
            <v>20140101LGUM_315</v>
          </cell>
        </row>
        <row r="175">
          <cell r="B175" t="str">
            <v>Mar 2015</v>
          </cell>
          <cell r="C175" t="str">
            <v>RLS</v>
          </cell>
          <cell r="D175" t="str">
            <v>LGUM_318</v>
          </cell>
          <cell r="E175">
            <v>80</v>
          </cell>
          <cell r="G175">
            <v>5821</v>
          </cell>
          <cell r="K175">
            <v>-20.059999999999945</v>
          </cell>
          <cell r="L175">
            <v>1373.54</v>
          </cell>
          <cell r="M175">
            <v>1373.54</v>
          </cell>
          <cell r="O175">
            <v>6.72</v>
          </cell>
          <cell r="Q175">
            <v>80.27</v>
          </cell>
          <cell r="R175">
            <v>0</v>
          </cell>
          <cell r="S175">
            <v>1460.53</v>
          </cell>
          <cell r="X175">
            <v>152.80000000000001</v>
          </cell>
          <cell r="AC175" t="str">
            <v>20140101LGUM_318</v>
          </cell>
        </row>
        <row r="176">
          <cell r="B176" t="str">
            <v>Mar 2015</v>
          </cell>
          <cell r="C176" t="str">
            <v>RLS</v>
          </cell>
          <cell r="D176" t="str">
            <v>LGUM_347</v>
          </cell>
          <cell r="E176">
            <v>0</v>
          </cell>
          <cell r="G176">
            <v>0</v>
          </cell>
          <cell r="K176">
            <v>0</v>
          </cell>
          <cell r="L176">
            <v>0</v>
          </cell>
          <cell r="M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X176">
            <v>0</v>
          </cell>
          <cell r="AC176" t="str">
            <v>20140101LGUM_347</v>
          </cell>
        </row>
        <row r="177">
          <cell r="B177" t="str">
            <v>Mar 2015</v>
          </cell>
          <cell r="C177" t="str">
            <v>RLS</v>
          </cell>
          <cell r="D177" t="str">
            <v>LGUM_348</v>
          </cell>
          <cell r="E177">
            <v>47</v>
          </cell>
          <cell r="G177">
            <v>4931</v>
          </cell>
          <cell r="K177">
            <v>0</v>
          </cell>
          <cell r="L177">
            <v>616.64</v>
          </cell>
          <cell r="M177">
            <v>616.64</v>
          </cell>
          <cell r="O177">
            <v>5.54</v>
          </cell>
          <cell r="Q177">
            <v>36.19</v>
          </cell>
          <cell r="R177">
            <v>0</v>
          </cell>
          <cell r="S177">
            <v>658.37</v>
          </cell>
          <cell r="X177">
            <v>140.06</v>
          </cell>
          <cell r="AC177" t="str">
            <v>20140101LGUM_348</v>
          </cell>
        </row>
        <row r="178">
          <cell r="B178" t="str">
            <v>Mar 2015</v>
          </cell>
          <cell r="C178" t="str">
            <v>RLS</v>
          </cell>
          <cell r="D178" t="str">
            <v>LGUM_349</v>
          </cell>
          <cell r="E178">
            <v>17</v>
          </cell>
          <cell r="G178">
            <v>592</v>
          </cell>
          <cell r="K178">
            <v>0</v>
          </cell>
          <cell r="L178">
            <v>153.34</v>
          </cell>
          <cell r="M178">
            <v>153.33999999999997</v>
          </cell>
          <cell r="O178">
            <v>0.65</v>
          </cell>
          <cell r="Q178">
            <v>8.9600000000000009</v>
          </cell>
          <cell r="R178">
            <v>0</v>
          </cell>
          <cell r="S178">
            <v>162.94999999999999</v>
          </cell>
          <cell r="X178">
            <v>15.47</v>
          </cell>
          <cell r="AC178" t="str">
            <v>20140101LGUM_349</v>
          </cell>
        </row>
        <row r="179">
          <cell r="B179" t="str">
            <v>Mar 2015</v>
          </cell>
          <cell r="C179" t="str">
            <v>LS</v>
          </cell>
          <cell r="D179" t="str">
            <v>LGUM_400</v>
          </cell>
          <cell r="E179">
            <v>49</v>
          </cell>
          <cell r="G179">
            <v>903</v>
          </cell>
          <cell r="K179">
            <v>9.2370555648813024E-14</v>
          </cell>
          <cell r="L179">
            <v>1170.6099999999999</v>
          </cell>
          <cell r="M179">
            <v>1170.6099999999999</v>
          </cell>
          <cell r="O179">
            <v>0.99</v>
          </cell>
          <cell r="Q179">
            <v>71.290000000000006</v>
          </cell>
          <cell r="R179">
            <v>0</v>
          </cell>
          <cell r="S179">
            <v>1296.29</v>
          </cell>
          <cell r="X179">
            <v>49.98</v>
          </cell>
          <cell r="AC179" t="str">
            <v>20140101LGUM_400</v>
          </cell>
        </row>
        <row r="180">
          <cell r="B180" t="str">
            <v>Mar 2015</v>
          </cell>
          <cell r="C180" t="str">
            <v>LS</v>
          </cell>
          <cell r="D180" t="str">
            <v>LGUM_401</v>
          </cell>
          <cell r="E180">
            <v>8</v>
          </cell>
          <cell r="G180">
            <v>199</v>
          </cell>
          <cell r="K180">
            <v>-63.079999999999984</v>
          </cell>
          <cell r="L180">
            <v>136.12</v>
          </cell>
          <cell r="M180">
            <v>136.12</v>
          </cell>
          <cell r="O180">
            <v>0.22</v>
          </cell>
          <cell r="Q180">
            <v>7.94</v>
          </cell>
          <cell r="R180">
            <v>0</v>
          </cell>
          <cell r="S180">
            <v>144.28</v>
          </cell>
          <cell r="X180">
            <v>8.48</v>
          </cell>
          <cell r="AC180" t="str">
            <v>20140101LGUM_401</v>
          </cell>
        </row>
        <row r="181">
          <cell r="B181" t="str">
            <v>Mar 2015</v>
          </cell>
          <cell r="C181" t="str">
            <v>LS</v>
          </cell>
          <cell r="D181" t="str">
            <v>LGUM_412</v>
          </cell>
          <cell r="E181">
            <v>232</v>
          </cell>
          <cell r="G181">
            <v>6968</v>
          </cell>
          <cell r="K181">
            <v>-15.829999999999927</v>
          </cell>
          <cell r="L181">
            <v>4575.45</v>
          </cell>
          <cell r="M181">
            <v>4575.45</v>
          </cell>
          <cell r="O181">
            <v>7.71</v>
          </cell>
          <cell r="Q181">
            <v>266.62</v>
          </cell>
          <cell r="R181">
            <v>0</v>
          </cell>
          <cell r="S181">
            <v>4849.78</v>
          </cell>
          <cell r="X181">
            <v>174</v>
          </cell>
          <cell r="AC181" t="str">
            <v>20140101LGUM_412</v>
          </cell>
        </row>
        <row r="182">
          <cell r="B182" t="str">
            <v>Mar 2015</v>
          </cell>
          <cell r="C182" t="str">
            <v>LS</v>
          </cell>
          <cell r="D182" t="str">
            <v>LGUM_413</v>
          </cell>
          <cell r="E182">
            <v>2373</v>
          </cell>
          <cell r="G182">
            <v>105058</v>
          </cell>
          <cell r="K182">
            <v>4452.4399999999996</v>
          </cell>
          <cell r="L182">
            <v>53075.21</v>
          </cell>
          <cell r="M182">
            <v>53075.21</v>
          </cell>
          <cell r="O182">
            <v>104.83</v>
          </cell>
          <cell r="Q182">
            <v>2988.07</v>
          </cell>
          <cell r="R182">
            <v>0</v>
          </cell>
          <cell r="S182">
            <v>56179.42</v>
          </cell>
          <cell r="X182">
            <v>2515.38</v>
          </cell>
          <cell r="AC182" t="str">
            <v>20140101LGUM_413</v>
          </cell>
        </row>
        <row r="183">
          <cell r="B183" t="str">
            <v>Mar 2015</v>
          </cell>
          <cell r="C183" t="str">
            <v>LS</v>
          </cell>
          <cell r="D183" t="str">
            <v>LGUM_415</v>
          </cell>
          <cell r="E183">
            <v>39</v>
          </cell>
          <cell r="G183">
            <v>1113</v>
          </cell>
          <cell r="K183">
            <v>-10.090000000000032</v>
          </cell>
          <cell r="L183">
            <v>776.93</v>
          </cell>
          <cell r="M183">
            <v>776.93</v>
          </cell>
          <cell r="O183">
            <v>1.23</v>
          </cell>
          <cell r="Q183">
            <v>45.34</v>
          </cell>
          <cell r="R183">
            <v>0</v>
          </cell>
          <cell r="S183">
            <v>823.5</v>
          </cell>
          <cell r="X183">
            <v>29.25</v>
          </cell>
          <cell r="AC183" t="str">
            <v>20140101LGUM_415</v>
          </cell>
        </row>
        <row r="184">
          <cell r="B184" t="str">
            <v>Mar 2015</v>
          </cell>
          <cell r="C184" t="str">
            <v>LS</v>
          </cell>
          <cell r="D184" t="str">
            <v>LGUM_416</v>
          </cell>
          <cell r="E184">
            <v>1963</v>
          </cell>
          <cell r="G184">
            <v>80944</v>
          </cell>
          <cell r="K184">
            <v>-532.59000000000083</v>
          </cell>
          <cell r="L184">
            <v>43752.689999999995</v>
          </cell>
          <cell r="M184">
            <v>43752.689999999995</v>
          </cell>
          <cell r="O184">
            <v>89.39</v>
          </cell>
          <cell r="Q184">
            <v>2552.9699999999998</v>
          </cell>
          <cell r="R184">
            <v>0</v>
          </cell>
          <cell r="S184">
            <v>46414.6</v>
          </cell>
          <cell r="X184">
            <v>2080.7800000000002</v>
          </cell>
          <cell r="AC184" t="str">
            <v>20140101LGUM_416</v>
          </cell>
        </row>
        <row r="185">
          <cell r="B185" t="str">
            <v>Mar 2015</v>
          </cell>
          <cell r="C185" t="str">
            <v>RLS</v>
          </cell>
          <cell r="D185" t="str">
            <v>LGUM_417</v>
          </cell>
          <cell r="E185">
            <v>41</v>
          </cell>
          <cell r="G185">
            <v>1650</v>
          </cell>
          <cell r="K185">
            <v>0</v>
          </cell>
          <cell r="L185">
            <v>970.88</v>
          </cell>
          <cell r="M185">
            <v>970.88</v>
          </cell>
          <cell r="O185">
            <v>1.81</v>
          </cell>
          <cell r="Q185">
            <v>56.6</v>
          </cell>
          <cell r="R185">
            <v>0</v>
          </cell>
          <cell r="S185">
            <v>1029.29</v>
          </cell>
          <cell r="X185">
            <v>42.23</v>
          </cell>
          <cell r="AC185" t="str">
            <v>20140101LGUM_417</v>
          </cell>
        </row>
        <row r="186">
          <cell r="B186" t="str">
            <v>Mar 2015</v>
          </cell>
          <cell r="C186" t="str">
            <v>RLS</v>
          </cell>
          <cell r="D186" t="str">
            <v>LGUM_419</v>
          </cell>
          <cell r="E186">
            <v>119</v>
          </cell>
          <cell r="G186">
            <v>7567</v>
          </cell>
          <cell r="K186">
            <v>0</v>
          </cell>
          <cell r="L186">
            <v>2947.63</v>
          </cell>
          <cell r="M186">
            <v>2947.6299999999997</v>
          </cell>
          <cell r="O186">
            <v>8.32</v>
          </cell>
          <cell r="Q186">
            <v>172.04</v>
          </cell>
          <cell r="R186">
            <v>0</v>
          </cell>
          <cell r="S186">
            <v>3127.99</v>
          </cell>
          <cell r="X186">
            <v>196.35</v>
          </cell>
          <cell r="AC186" t="str">
            <v>20140101LGUM_419</v>
          </cell>
        </row>
        <row r="187">
          <cell r="B187" t="str">
            <v>Mar 2015</v>
          </cell>
          <cell r="C187" t="str">
            <v>LS</v>
          </cell>
          <cell r="D187" t="str">
            <v>LGUM_420</v>
          </cell>
          <cell r="E187">
            <v>58</v>
          </cell>
          <cell r="G187">
            <v>4048</v>
          </cell>
          <cell r="K187">
            <v>68.75</v>
          </cell>
          <cell r="L187">
            <v>1802.37</v>
          </cell>
          <cell r="M187">
            <v>1802.3700000000001</v>
          </cell>
          <cell r="O187">
            <v>4.46</v>
          </cell>
          <cell r="Q187">
            <v>105.14</v>
          </cell>
          <cell r="R187">
            <v>0</v>
          </cell>
          <cell r="S187">
            <v>1911.97</v>
          </cell>
          <cell r="X187">
            <v>95.7</v>
          </cell>
          <cell r="AC187" t="str">
            <v>20140101LGUM_420</v>
          </cell>
        </row>
        <row r="188">
          <cell r="B188" t="str">
            <v>Mar 2015</v>
          </cell>
          <cell r="C188" t="str">
            <v>LS</v>
          </cell>
          <cell r="D188" t="str">
            <v>LGUM_421</v>
          </cell>
          <cell r="E188">
            <v>191</v>
          </cell>
          <cell r="G188">
            <v>19969</v>
          </cell>
          <cell r="K188">
            <v>0</v>
          </cell>
          <cell r="L188">
            <v>6276.26</v>
          </cell>
          <cell r="M188">
            <v>6276.2599999999993</v>
          </cell>
          <cell r="O188">
            <v>22.07</v>
          </cell>
          <cell r="Q188">
            <v>366.57</v>
          </cell>
          <cell r="R188">
            <v>0</v>
          </cell>
          <cell r="S188">
            <v>6664.9</v>
          </cell>
          <cell r="X188">
            <v>509.97</v>
          </cell>
          <cell r="AC188" t="str">
            <v>20140101LGUM_421</v>
          </cell>
        </row>
        <row r="189">
          <cell r="B189" t="str">
            <v>Mar 2015</v>
          </cell>
          <cell r="C189" t="str">
            <v>LS</v>
          </cell>
          <cell r="D189" t="str">
            <v>LGUM_422</v>
          </cell>
          <cell r="E189">
            <v>460</v>
          </cell>
          <cell r="G189">
            <v>75336</v>
          </cell>
          <cell r="K189">
            <v>-511.18000000000029</v>
          </cell>
          <cell r="L189">
            <v>17148.22</v>
          </cell>
          <cell r="M189">
            <v>17148.219999999998</v>
          </cell>
          <cell r="O189">
            <v>83.31</v>
          </cell>
          <cell r="Q189">
            <v>1002.73</v>
          </cell>
          <cell r="R189">
            <v>0</v>
          </cell>
          <cell r="S189">
            <v>18234.259999999998</v>
          </cell>
          <cell r="X189">
            <v>1968.8</v>
          </cell>
          <cell r="AC189" t="str">
            <v>20140101LGUM_422</v>
          </cell>
        </row>
        <row r="190">
          <cell r="B190" t="str">
            <v>Mar 2015</v>
          </cell>
          <cell r="C190" t="str">
            <v>LS</v>
          </cell>
          <cell r="D190" t="str">
            <v>LGUM_423</v>
          </cell>
          <cell r="E190">
            <v>26</v>
          </cell>
          <cell r="G190">
            <v>1697</v>
          </cell>
          <cell r="K190">
            <v>0</v>
          </cell>
          <cell r="L190">
            <v>685.1</v>
          </cell>
          <cell r="M190">
            <v>685.1</v>
          </cell>
          <cell r="O190">
            <v>1.9</v>
          </cell>
          <cell r="Q190">
            <v>39.979999999999997</v>
          </cell>
          <cell r="R190">
            <v>0</v>
          </cell>
          <cell r="S190">
            <v>726.98</v>
          </cell>
          <cell r="X190">
            <v>42.9</v>
          </cell>
          <cell r="AC190" t="str">
            <v>20140101LGUM_423</v>
          </cell>
        </row>
        <row r="191">
          <cell r="B191" t="str">
            <v>Mar 2015</v>
          </cell>
          <cell r="C191" t="str">
            <v>LS</v>
          </cell>
          <cell r="D191" t="str">
            <v>LGUM_424</v>
          </cell>
          <cell r="E191">
            <v>901</v>
          </cell>
          <cell r="G191">
            <v>93542</v>
          </cell>
          <cell r="K191">
            <v>58.450000000000728</v>
          </cell>
          <cell r="L191">
            <v>25691.9</v>
          </cell>
          <cell r="M191">
            <v>25691.9</v>
          </cell>
          <cell r="O191">
            <v>108.99</v>
          </cell>
          <cell r="Q191">
            <v>1499.42</v>
          </cell>
          <cell r="R191">
            <v>0</v>
          </cell>
          <cell r="S191">
            <v>27300.31</v>
          </cell>
          <cell r="X191">
            <v>3585.98</v>
          </cell>
          <cell r="AC191" t="str">
            <v>20140101LGUM_424</v>
          </cell>
        </row>
        <row r="192">
          <cell r="B192" t="str">
            <v>Mar 2015</v>
          </cell>
          <cell r="C192" t="str">
            <v>LS</v>
          </cell>
          <cell r="D192" t="str">
            <v>LGUM_425</v>
          </cell>
          <cell r="E192">
            <v>39</v>
          </cell>
          <cell r="G192">
            <v>6511</v>
          </cell>
          <cell r="K192">
            <v>0</v>
          </cell>
          <cell r="L192">
            <v>1327.17</v>
          </cell>
          <cell r="M192">
            <v>1327.17</v>
          </cell>
          <cell r="O192">
            <v>7.4</v>
          </cell>
          <cell r="Q192">
            <v>77.58</v>
          </cell>
          <cell r="R192">
            <v>0</v>
          </cell>
          <cell r="S192">
            <v>1412.15</v>
          </cell>
          <cell r="X192">
            <v>166.92</v>
          </cell>
          <cell r="AC192" t="str">
            <v>20140101LGUM_425</v>
          </cell>
        </row>
        <row r="193">
          <cell r="B193" t="str">
            <v>Mar 2015</v>
          </cell>
          <cell r="C193" t="str">
            <v>RLS</v>
          </cell>
          <cell r="D193" t="str">
            <v>LGUM_426</v>
          </cell>
          <cell r="E193">
            <v>40</v>
          </cell>
          <cell r="G193">
            <v>1180</v>
          </cell>
          <cell r="K193">
            <v>1.2789769243681803E-13</v>
          </cell>
          <cell r="L193">
            <v>1328.8000000000002</v>
          </cell>
          <cell r="M193">
            <v>1328.8</v>
          </cell>
          <cell r="O193">
            <v>1.29</v>
          </cell>
          <cell r="Q193">
            <v>78.650000000000006</v>
          </cell>
          <cell r="R193">
            <v>0</v>
          </cell>
          <cell r="S193">
            <v>1430.1</v>
          </cell>
          <cell r="X193">
            <v>30</v>
          </cell>
          <cell r="AC193" t="str">
            <v>20140101LGUM_426</v>
          </cell>
        </row>
        <row r="194">
          <cell r="B194" t="str">
            <v>Mar 2015</v>
          </cell>
          <cell r="C194" t="str">
            <v>LS</v>
          </cell>
          <cell r="D194" t="str">
            <v>LGUM_427</v>
          </cell>
          <cell r="E194">
            <v>53</v>
          </cell>
          <cell r="G194">
            <v>1560</v>
          </cell>
          <cell r="K194">
            <v>1.2789769243681803E-13</v>
          </cell>
          <cell r="L194">
            <v>1865.6000000000001</v>
          </cell>
          <cell r="M194">
            <v>1865.6000000000001</v>
          </cell>
          <cell r="O194">
            <v>1.71</v>
          </cell>
          <cell r="Q194">
            <v>111.63</v>
          </cell>
          <cell r="R194">
            <v>0</v>
          </cell>
          <cell r="S194">
            <v>2029.8</v>
          </cell>
          <cell r="X194">
            <v>39.75</v>
          </cell>
          <cell r="AC194" t="str">
            <v>20140101LGUM_427</v>
          </cell>
        </row>
        <row r="195">
          <cell r="B195" t="str">
            <v>Mar 2015</v>
          </cell>
          <cell r="C195" t="str">
            <v>RLS</v>
          </cell>
          <cell r="D195" t="str">
            <v>LGUM_428</v>
          </cell>
          <cell r="E195">
            <v>270</v>
          </cell>
          <cell r="G195">
            <v>11161</v>
          </cell>
          <cell r="K195">
            <v>4.5474735088646412E-13</v>
          </cell>
          <cell r="L195">
            <v>9204.2999999999993</v>
          </cell>
          <cell r="M195">
            <v>9204.2999999999993</v>
          </cell>
          <cell r="O195">
            <v>12.28</v>
          </cell>
          <cell r="Q195">
            <v>551.9</v>
          </cell>
          <cell r="R195">
            <v>0</v>
          </cell>
          <cell r="S195">
            <v>10034.75</v>
          </cell>
          <cell r="X195">
            <v>286.2</v>
          </cell>
          <cell r="AC195" t="str">
            <v>20140101LGUM_428</v>
          </cell>
        </row>
        <row r="196">
          <cell r="B196" t="str">
            <v>Mar 2015</v>
          </cell>
          <cell r="C196" t="str">
            <v>LS</v>
          </cell>
          <cell r="D196" t="str">
            <v>LGUM_429</v>
          </cell>
          <cell r="E196">
            <v>205</v>
          </cell>
          <cell r="G196">
            <v>8218</v>
          </cell>
          <cell r="K196">
            <v>0</v>
          </cell>
          <cell r="L196">
            <v>7394.35</v>
          </cell>
          <cell r="M196">
            <v>7394.3500000000013</v>
          </cell>
          <cell r="O196">
            <v>9.2799999999999994</v>
          </cell>
          <cell r="Q196">
            <v>467.78</v>
          </cell>
          <cell r="R196">
            <v>0</v>
          </cell>
          <cell r="S196">
            <v>8510.5400000000009</v>
          </cell>
          <cell r="X196">
            <v>217.3</v>
          </cell>
          <cell r="AC196" t="str">
            <v>20140101LGUM_429</v>
          </cell>
        </row>
        <row r="197">
          <cell r="B197" t="str">
            <v>Mar 2015</v>
          </cell>
          <cell r="C197" t="str">
            <v>RLS</v>
          </cell>
          <cell r="D197" t="str">
            <v>LGUM_430</v>
          </cell>
          <cell r="E197">
            <v>13</v>
          </cell>
          <cell r="G197">
            <v>379</v>
          </cell>
          <cell r="K197">
            <v>0</v>
          </cell>
          <cell r="L197">
            <v>419.38</v>
          </cell>
          <cell r="M197">
            <v>419.38</v>
          </cell>
          <cell r="O197">
            <v>0.43</v>
          </cell>
          <cell r="Q197">
            <v>24.43</v>
          </cell>
          <cell r="R197">
            <v>0</v>
          </cell>
          <cell r="S197">
            <v>444.24</v>
          </cell>
          <cell r="X197">
            <v>9.75</v>
          </cell>
          <cell r="AC197" t="str">
            <v>20140101LGUM_430</v>
          </cell>
        </row>
        <row r="198">
          <cell r="B198" t="str">
            <v>Mar 2015</v>
          </cell>
          <cell r="C198" t="str">
            <v>LS</v>
          </cell>
          <cell r="D198" t="str">
            <v>LGUM_431</v>
          </cell>
          <cell r="E198">
            <v>45</v>
          </cell>
          <cell r="G198">
            <v>1356</v>
          </cell>
          <cell r="K198">
            <v>0</v>
          </cell>
          <cell r="L198">
            <v>1481.85</v>
          </cell>
          <cell r="M198">
            <v>1481.85</v>
          </cell>
          <cell r="O198">
            <v>1.49</v>
          </cell>
          <cell r="Q198">
            <v>96</v>
          </cell>
          <cell r="R198">
            <v>0</v>
          </cell>
          <cell r="S198">
            <v>1745.32</v>
          </cell>
          <cell r="X198">
            <v>33.75</v>
          </cell>
          <cell r="AC198" t="str">
            <v>20140101LGUM_431</v>
          </cell>
        </row>
        <row r="199">
          <cell r="B199" t="str">
            <v>Mar 2015</v>
          </cell>
          <cell r="C199" t="str">
            <v>RLS</v>
          </cell>
          <cell r="D199" t="str">
            <v>LGUM_432</v>
          </cell>
          <cell r="E199">
            <v>10</v>
          </cell>
          <cell r="G199">
            <v>443</v>
          </cell>
          <cell r="K199">
            <v>-2.9753977059954195E-14</v>
          </cell>
          <cell r="L199">
            <v>343.29999999999995</v>
          </cell>
          <cell r="M199">
            <v>343.3</v>
          </cell>
          <cell r="O199">
            <v>0.49</v>
          </cell>
          <cell r="Q199">
            <v>20.21</v>
          </cell>
          <cell r="R199">
            <v>0</v>
          </cell>
          <cell r="S199">
            <v>367.47</v>
          </cell>
          <cell r="X199">
            <v>10.6</v>
          </cell>
          <cell r="AC199" t="str">
            <v>20140101LGUM_432</v>
          </cell>
        </row>
        <row r="200">
          <cell r="B200" t="str">
            <v>Mar 2015</v>
          </cell>
          <cell r="C200" t="str">
            <v>LS</v>
          </cell>
          <cell r="D200" t="str">
            <v>LGUM_433</v>
          </cell>
          <cell r="E200">
            <v>198</v>
          </cell>
          <cell r="G200">
            <v>7780</v>
          </cell>
          <cell r="K200">
            <v>0</v>
          </cell>
          <cell r="L200">
            <v>6928.02</v>
          </cell>
          <cell r="M200">
            <v>6928.02</v>
          </cell>
          <cell r="O200">
            <v>8.58</v>
          </cell>
          <cell r="Q200">
            <v>457.96</v>
          </cell>
          <cell r="R200">
            <v>0</v>
          </cell>
          <cell r="S200">
            <v>8327.25</v>
          </cell>
          <cell r="X200">
            <v>209.88</v>
          </cell>
          <cell r="AC200" t="str">
            <v>20140101LGUM_433</v>
          </cell>
        </row>
        <row r="201">
          <cell r="B201" t="str">
            <v>Mar 2015</v>
          </cell>
          <cell r="C201" t="str">
            <v>LS</v>
          </cell>
          <cell r="D201" t="str">
            <v>LGUM_439</v>
          </cell>
          <cell r="E201">
            <v>0</v>
          </cell>
          <cell r="G201">
            <v>0</v>
          </cell>
          <cell r="K201">
            <v>0</v>
          </cell>
          <cell r="L201">
            <v>0</v>
          </cell>
          <cell r="M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X201">
            <v>0</v>
          </cell>
          <cell r="AC201" t="str">
            <v>20140101LGUM_439</v>
          </cell>
        </row>
        <row r="202">
          <cell r="B202" t="str">
            <v>Mar 2015</v>
          </cell>
          <cell r="C202" t="str">
            <v>LS</v>
          </cell>
          <cell r="D202" t="str">
            <v>LGUM_440</v>
          </cell>
          <cell r="E202">
            <v>2</v>
          </cell>
          <cell r="G202">
            <v>215</v>
          </cell>
          <cell r="K202">
            <v>0</v>
          </cell>
          <cell r="L202">
            <v>36.56</v>
          </cell>
          <cell r="M202">
            <v>36.559999999999995</v>
          </cell>
          <cell r="O202">
            <v>0.24</v>
          </cell>
          <cell r="Q202">
            <v>2.14</v>
          </cell>
          <cell r="R202">
            <v>0</v>
          </cell>
          <cell r="S202">
            <v>38.94</v>
          </cell>
          <cell r="X202">
            <v>5.34</v>
          </cell>
          <cell r="AC202" t="str">
            <v>20140101LGUM_440</v>
          </cell>
        </row>
        <row r="203">
          <cell r="B203" t="str">
            <v>Mar 2015</v>
          </cell>
          <cell r="C203" t="str">
            <v>LS</v>
          </cell>
          <cell r="D203" t="str">
            <v>LGUM_441</v>
          </cell>
          <cell r="E203">
            <v>45</v>
          </cell>
          <cell r="G203">
            <v>6517</v>
          </cell>
          <cell r="K203">
            <v>-133.91999999999996</v>
          </cell>
          <cell r="L203">
            <v>870.48</v>
          </cell>
          <cell r="M203">
            <v>870.4799999999999</v>
          </cell>
          <cell r="O203">
            <v>7.24</v>
          </cell>
          <cell r="Q203">
            <v>51.08</v>
          </cell>
          <cell r="R203">
            <v>0</v>
          </cell>
          <cell r="S203">
            <v>928.8</v>
          </cell>
          <cell r="X203">
            <v>192.6</v>
          </cell>
          <cell r="AC203" t="str">
            <v>20140101LGUM_441</v>
          </cell>
        </row>
        <row r="204">
          <cell r="B204" t="str">
            <v>Mar 2015</v>
          </cell>
          <cell r="C204" t="str">
            <v>LS</v>
          </cell>
          <cell r="D204" t="str">
            <v>LGUM_444</v>
          </cell>
          <cell r="E204">
            <v>0</v>
          </cell>
          <cell r="G204">
            <v>0</v>
          </cell>
          <cell r="K204">
            <v>0</v>
          </cell>
          <cell r="L204">
            <v>0</v>
          </cell>
          <cell r="M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X204">
            <v>0</v>
          </cell>
          <cell r="AC204" t="str">
            <v>20140101LGUM_444</v>
          </cell>
        </row>
        <row r="205">
          <cell r="B205" t="str">
            <v>Mar 2015</v>
          </cell>
          <cell r="C205" t="str">
            <v>LS</v>
          </cell>
          <cell r="D205" t="str">
            <v>LGUM_445</v>
          </cell>
          <cell r="E205">
            <v>0</v>
          </cell>
          <cell r="G205">
            <v>0</v>
          </cell>
          <cell r="K205">
            <v>0</v>
          </cell>
          <cell r="L205">
            <v>0</v>
          </cell>
          <cell r="M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X205">
            <v>0</v>
          </cell>
          <cell r="AC205" t="str">
            <v>20140101LGUM_445</v>
          </cell>
        </row>
        <row r="206">
          <cell r="B206" t="str">
            <v>Mar 2015</v>
          </cell>
          <cell r="C206" t="str">
            <v>LS</v>
          </cell>
          <cell r="D206" t="str">
            <v>LGUM_452</v>
          </cell>
          <cell r="E206">
            <v>9695</v>
          </cell>
          <cell r="G206">
            <v>620968</v>
          </cell>
          <cell r="K206">
            <v>-12.039999999999964</v>
          </cell>
          <cell r="L206">
            <v>124277.86</v>
          </cell>
          <cell r="M206">
            <v>124277.86000000002</v>
          </cell>
          <cell r="O206">
            <v>712.38</v>
          </cell>
          <cell r="Q206">
            <v>7334.17</v>
          </cell>
          <cell r="R206">
            <v>0</v>
          </cell>
          <cell r="S206">
            <v>133493.20000000001</v>
          </cell>
          <cell r="X206">
            <v>15996.75</v>
          </cell>
          <cell r="AC206" t="str">
            <v>20140101LGUM_452</v>
          </cell>
        </row>
        <row r="207">
          <cell r="B207" t="str">
            <v>Mar 2015</v>
          </cell>
          <cell r="C207" t="str">
            <v>LS</v>
          </cell>
          <cell r="D207" t="str">
            <v>LGUM_453</v>
          </cell>
          <cell r="E207">
            <v>16172</v>
          </cell>
          <cell r="G207">
            <v>1680552</v>
          </cell>
          <cell r="K207">
            <v>205.0199999999918</v>
          </cell>
          <cell r="L207">
            <v>244078.78</v>
          </cell>
          <cell r="M207">
            <v>244078.78</v>
          </cell>
          <cell r="O207">
            <v>1952.15</v>
          </cell>
          <cell r="Q207">
            <v>14362.84</v>
          </cell>
          <cell r="R207">
            <v>0</v>
          </cell>
          <cell r="S207">
            <v>261538.96</v>
          </cell>
          <cell r="X207">
            <v>64364.56</v>
          </cell>
          <cell r="AC207" t="str">
            <v>20140101LGUM_453</v>
          </cell>
        </row>
        <row r="208">
          <cell r="B208" t="str">
            <v>Mar 2015</v>
          </cell>
          <cell r="C208" t="str">
            <v>LS</v>
          </cell>
          <cell r="D208" t="str">
            <v>LGUM_454</v>
          </cell>
          <cell r="E208">
            <v>7592</v>
          </cell>
          <cell r="G208">
            <v>1256096</v>
          </cell>
          <cell r="K208">
            <v>-474.2900000000036</v>
          </cell>
          <cell r="L208">
            <v>131474.66999999998</v>
          </cell>
          <cell r="M208">
            <v>131474.67000000001</v>
          </cell>
          <cell r="O208">
            <v>1433.87</v>
          </cell>
          <cell r="Q208">
            <v>7894.31</v>
          </cell>
          <cell r="R208">
            <v>0</v>
          </cell>
          <cell r="S208">
            <v>143700.73000000001</v>
          </cell>
          <cell r="X208">
            <v>32493.759999999998</v>
          </cell>
          <cell r="AC208" t="str">
            <v>20140101LGUM_454</v>
          </cell>
        </row>
        <row r="209">
          <cell r="B209" t="str">
            <v>Mar 2015</v>
          </cell>
          <cell r="C209" t="str">
            <v>LS</v>
          </cell>
          <cell r="D209" t="str">
            <v>LGUM_455</v>
          </cell>
          <cell r="E209">
            <v>426</v>
          </cell>
          <cell r="G209">
            <v>27211</v>
          </cell>
          <cell r="K209">
            <v>-33.610000000000042</v>
          </cell>
          <cell r="L209">
            <v>5832.4100000000008</v>
          </cell>
          <cell r="M209">
            <v>5832.41</v>
          </cell>
          <cell r="O209">
            <v>30</v>
          </cell>
          <cell r="Q209">
            <v>354.42</v>
          </cell>
          <cell r="R209">
            <v>0</v>
          </cell>
          <cell r="S209">
            <v>6429.23</v>
          </cell>
          <cell r="X209">
            <v>702.9</v>
          </cell>
          <cell r="AC209" t="str">
            <v>20140101LGUM_455</v>
          </cell>
        </row>
        <row r="210">
          <cell r="B210" t="str">
            <v>Mar 2015</v>
          </cell>
          <cell r="C210" t="str">
            <v>LS</v>
          </cell>
          <cell r="D210" t="str">
            <v>LGUM_456</v>
          </cell>
          <cell r="E210">
            <v>13491</v>
          </cell>
          <cell r="G210">
            <v>2243268</v>
          </cell>
          <cell r="K210">
            <v>-1627.8499999999949</v>
          </cell>
          <cell r="L210">
            <v>244043.25999999998</v>
          </cell>
          <cell r="M210">
            <v>244043.25999999998</v>
          </cell>
          <cell r="O210">
            <v>2482.15</v>
          </cell>
          <cell r="Q210">
            <v>14807.6</v>
          </cell>
          <cell r="R210">
            <v>0</v>
          </cell>
          <cell r="S210">
            <v>269320.74</v>
          </cell>
          <cell r="X210">
            <v>57741.48</v>
          </cell>
          <cell r="AC210" t="str">
            <v>20140101LGUM_456</v>
          </cell>
        </row>
        <row r="211">
          <cell r="B211" t="str">
            <v>Mar 2015</v>
          </cell>
          <cell r="C211" t="str">
            <v>LS</v>
          </cell>
          <cell r="D211" t="str">
            <v>LGUM_457</v>
          </cell>
          <cell r="E211">
            <v>3589</v>
          </cell>
          <cell r="G211">
            <v>148573</v>
          </cell>
          <cell r="K211">
            <v>-200.22999999999774</v>
          </cell>
          <cell r="L211">
            <v>38776.310000000005</v>
          </cell>
          <cell r="M211">
            <v>38776.31</v>
          </cell>
          <cell r="O211">
            <v>166.93</v>
          </cell>
          <cell r="Q211">
            <v>2353.2199999999998</v>
          </cell>
          <cell r="R211">
            <v>0</v>
          </cell>
          <cell r="S211">
            <v>42995.13</v>
          </cell>
          <cell r="X211">
            <v>3804.34</v>
          </cell>
          <cell r="AC211" t="str">
            <v>20140101LGUM_457</v>
          </cell>
        </row>
        <row r="212">
          <cell r="B212" t="str">
            <v>Mar 2015</v>
          </cell>
          <cell r="C212" t="str">
            <v>RLS</v>
          </cell>
          <cell r="D212" t="str">
            <v>LGUM_458</v>
          </cell>
          <cell r="E212">
            <v>6</v>
          </cell>
          <cell r="G212">
            <v>456</v>
          </cell>
          <cell r="K212">
            <v>0</v>
          </cell>
          <cell r="L212">
            <v>66.78</v>
          </cell>
          <cell r="M212">
            <v>66.78</v>
          </cell>
          <cell r="O212">
            <v>0.51</v>
          </cell>
          <cell r="Q212">
            <v>3.9</v>
          </cell>
          <cell r="R212">
            <v>0</v>
          </cell>
          <cell r="S212">
            <v>71.19</v>
          </cell>
          <cell r="X212">
            <v>22.62</v>
          </cell>
          <cell r="AC212" t="str">
            <v>20140101LGUM_458</v>
          </cell>
        </row>
        <row r="213">
          <cell r="B213" t="str">
            <v>Mar 2015</v>
          </cell>
          <cell r="C213" t="str">
            <v>LS</v>
          </cell>
          <cell r="D213" t="str">
            <v>LGUM_470</v>
          </cell>
          <cell r="E213">
            <v>30</v>
          </cell>
          <cell r="G213">
            <v>1571</v>
          </cell>
          <cell r="K213">
            <v>-6.8199999999999887</v>
          </cell>
          <cell r="L213">
            <v>376.88</v>
          </cell>
          <cell r="M213">
            <v>376.88</v>
          </cell>
          <cell r="O213">
            <v>1.72</v>
          </cell>
          <cell r="Q213">
            <v>22.34</v>
          </cell>
          <cell r="R213">
            <v>0</v>
          </cell>
          <cell r="S213">
            <v>405.06</v>
          </cell>
          <cell r="X213">
            <v>41.1</v>
          </cell>
          <cell r="AC213" t="str">
            <v>20140101LGUM_470</v>
          </cell>
        </row>
        <row r="214">
          <cell r="B214" t="str">
            <v>Mar 2015</v>
          </cell>
          <cell r="C214" t="str">
            <v>RLS</v>
          </cell>
          <cell r="D214" t="str">
            <v>LGUM_471</v>
          </cell>
          <cell r="E214">
            <v>2</v>
          </cell>
          <cell r="G214">
            <v>110</v>
          </cell>
          <cell r="K214">
            <v>0</v>
          </cell>
          <cell r="L214">
            <v>30.14</v>
          </cell>
          <cell r="M214">
            <v>30.140000000000004</v>
          </cell>
          <cell r="O214">
            <v>0.12</v>
          </cell>
          <cell r="Q214">
            <v>1.76</v>
          </cell>
          <cell r="R214">
            <v>0</v>
          </cell>
          <cell r="S214">
            <v>32.020000000000003</v>
          </cell>
          <cell r="X214">
            <v>2.74</v>
          </cell>
          <cell r="AC214" t="str">
            <v>20140101LGUM_471</v>
          </cell>
        </row>
        <row r="215">
          <cell r="B215" t="str">
            <v>Mar 2015</v>
          </cell>
          <cell r="C215" t="str">
            <v>LS</v>
          </cell>
          <cell r="D215" t="str">
            <v>LGUM_473</v>
          </cell>
          <cell r="E215">
            <v>542</v>
          </cell>
          <cell r="G215">
            <v>69316</v>
          </cell>
          <cell r="K215">
            <v>170.60999999999993</v>
          </cell>
          <cell r="L215">
            <v>10295.17</v>
          </cell>
          <cell r="M215">
            <v>10295.17</v>
          </cell>
          <cell r="O215">
            <v>76.73</v>
          </cell>
          <cell r="Q215">
            <v>608.26</v>
          </cell>
          <cell r="R215">
            <v>0</v>
          </cell>
          <cell r="S215">
            <v>11060.38</v>
          </cell>
          <cell r="X215">
            <v>1723.56</v>
          </cell>
          <cell r="AC215" t="str">
            <v>20140101LGUM_473</v>
          </cell>
        </row>
        <row r="216">
          <cell r="B216" t="str">
            <v>Mar 2015</v>
          </cell>
          <cell r="C216" t="str">
            <v>RLS</v>
          </cell>
          <cell r="D216" t="str">
            <v>LGUM_474</v>
          </cell>
          <cell r="E216">
            <v>52</v>
          </cell>
          <cell r="G216">
            <v>6543</v>
          </cell>
          <cell r="K216">
            <v>0</v>
          </cell>
          <cell r="L216">
            <v>1090.44</v>
          </cell>
          <cell r="M216">
            <v>1090.44</v>
          </cell>
          <cell r="O216">
            <v>7.23</v>
          </cell>
          <cell r="Q216">
            <v>65.48</v>
          </cell>
          <cell r="R216">
            <v>0</v>
          </cell>
          <cell r="S216">
            <v>1189.8900000000001</v>
          </cell>
          <cell r="X216">
            <v>165.36</v>
          </cell>
          <cell r="AC216" t="str">
            <v>20140101LGUM_474</v>
          </cell>
        </row>
        <row r="217">
          <cell r="B217" t="str">
            <v>Mar 2015</v>
          </cell>
          <cell r="C217" t="str">
            <v>RLS</v>
          </cell>
          <cell r="D217" t="str">
            <v>LGUM_475</v>
          </cell>
          <cell r="E217">
            <v>2</v>
          </cell>
          <cell r="G217">
            <v>233</v>
          </cell>
          <cell r="K217">
            <v>0</v>
          </cell>
          <cell r="L217">
            <v>56.84</v>
          </cell>
          <cell r="M217">
            <v>56.84</v>
          </cell>
          <cell r="O217">
            <v>0.26</v>
          </cell>
          <cell r="Q217">
            <v>3.32</v>
          </cell>
          <cell r="R217">
            <v>0</v>
          </cell>
          <cell r="S217">
            <v>60.42</v>
          </cell>
          <cell r="X217">
            <v>6.36</v>
          </cell>
          <cell r="AC217" t="str">
            <v>20140101LGUM_475</v>
          </cell>
        </row>
        <row r="218">
          <cell r="B218" t="str">
            <v>Mar 2015</v>
          </cell>
          <cell r="C218" t="str">
            <v>LS</v>
          </cell>
          <cell r="D218" t="str">
            <v>LGUM_476</v>
          </cell>
          <cell r="E218">
            <v>505</v>
          </cell>
          <cell r="G218">
            <v>197444</v>
          </cell>
          <cell r="K218">
            <v>505.91999999999928</v>
          </cell>
          <cell r="L218">
            <v>20503.919999999998</v>
          </cell>
          <cell r="M218">
            <v>20503.919999999998</v>
          </cell>
          <cell r="O218">
            <v>221.09</v>
          </cell>
          <cell r="Q218">
            <v>1213.82</v>
          </cell>
          <cell r="R218">
            <v>0</v>
          </cell>
          <cell r="S218">
            <v>22078.71</v>
          </cell>
          <cell r="X218">
            <v>4954.05</v>
          </cell>
          <cell r="AC218" t="str">
            <v>20140101LGUM_476</v>
          </cell>
        </row>
        <row r="219">
          <cell r="B219" t="str">
            <v>Mar 2015</v>
          </cell>
          <cell r="C219" t="str">
            <v>RLS</v>
          </cell>
          <cell r="D219" t="str">
            <v>LGUM_477</v>
          </cell>
          <cell r="E219">
            <v>63</v>
          </cell>
          <cell r="G219">
            <v>24218</v>
          </cell>
          <cell r="K219">
            <v>2.9132252166164108E-13</v>
          </cell>
          <cell r="L219">
            <v>2695.1400000000003</v>
          </cell>
          <cell r="M219">
            <v>2695.14</v>
          </cell>
          <cell r="O219">
            <v>26.76</v>
          </cell>
          <cell r="Q219">
            <v>160.37</v>
          </cell>
          <cell r="R219">
            <v>0</v>
          </cell>
          <cell r="S219">
            <v>2916.2</v>
          </cell>
          <cell r="X219">
            <v>618.03</v>
          </cell>
          <cell r="AC219" t="str">
            <v>20140101LGUM_477</v>
          </cell>
        </row>
        <row r="220">
          <cell r="B220" t="str">
            <v>Mar 2015</v>
          </cell>
          <cell r="C220" t="str">
            <v>LS</v>
          </cell>
          <cell r="D220" t="str">
            <v>LGUM_479</v>
          </cell>
          <cell r="E220">
            <v>0</v>
          </cell>
          <cell r="G220">
            <v>0</v>
          </cell>
          <cell r="K220">
            <v>0</v>
          </cell>
          <cell r="L220">
            <v>0</v>
          </cell>
          <cell r="M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X220">
            <v>0</v>
          </cell>
          <cell r="AC220" t="str">
            <v>20140101LGUM_479</v>
          </cell>
        </row>
        <row r="221">
          <cell r="B221" t="str">
            <v>Mar 2015</v>
          </cell>
          <cell r="C221" t="str">
            <v>LS</v>
          </cell>
          <cell r="D221" t="str">
            <v>LGUM_480</v>
          </cell>
          <cell r="E221">
            <v>20</v>
          </cell>
          <cell r="G221">
            <v>988</v>
          </cell>
          <cell r="K221">
            <v>0</v>
          </cell>
          <cell r="L221">
            <v>476.6</v>
          </cell>
          <cell r="M221">
            <v>476.6</v>
          </cell>
          <cell r="O221">
            <v>1.0900000000000001</v>
          </cell>
          <cell r="Q221">
            <v>27.8</v>
          </cell>
          <cell r="R221">
            <v>0</v>
          </cell>
          <cell r="S221">
            <v>505.49</v>
          </cell>
          <cell r="X221">
            <v>27.4</v>
          </cell>
          <cell r="AC221" t="str">
            <v>20140101LGUM_480</v>
          </cell>
        </row>
        <row r="222">
          <cell r="B222" t="str">
            <v>Mar 2015</v>
          </cell>
          <cell r="C222" t="str">
            <v>LS</v>
          </cell>
          <cell r="D222" t="str">
            <v>LGUM_481</v>
          </cell>
          <cell r="E222">
            <v>4</v>
          </cell>
          <cell r="G222">
            <v>522</v>
          </cell>
          <cell r="K222">
            <v>0</v>
          </cell>
          <cell r="L222">
            <v>81.84</v>
          </cell>
          <cell r="M222">
            <v>81.839999999999989</v>
          </cell>
          <cell r="O222">
            <v>0.56999999999999995</v>
          </cell>
          <cell r="Q222">
            <v>4.8</v>
          </cell>
          <cell r="R222">
            <v>0</v>
          </cell>
          <cell r="S222">
            <v>87.21</v>
          </cell>
          <cell r="X222">
            <v>12.72</v>
          </cell>
          <cell r="AC222" t="str">
            <v>20140101LGUM_481</v>
          </cell>
        </row>
        <row r="223">
          <cell r="B223" t="str">
            <v>Mar 2015</v>
          </cell>
          <cell r="C223" t="str">
            <v>LS</v>
          </cell>
          <cell r="D223" t="str">
            <v>LGUM_482</v>
          </cell>
          <cell r="E223">
            <v>54</v>
          </cell>
          <cell r="G223">
            <v>6861</v>
          </cell>
          <cell r="K223">
            <v>0</v>
          </cell>
          <cell r="L223">
            <v>1631.34</v>
          </cell>
          <cell r="M223">
            <v>1631.34</v>
          </cell>
          <cell r="O223">
            <v>7.58</v>
          </cell>
          <cell r="Q223">
            <v>95.41</v>
          </cell>
          <cell r="R223">
            <v>0</v>
          </cell>
          <cell r="S223">
            <v>1734.33</v>
          </cell>
          <cell r="X223">
            <v>171.72</v>
          </cell>
          <cell r="AC223" t="str">
            <v>20140101LGUM_482</v>
          </cell>
        </row>
        <row r="224">
          <cell r="B224" t="str">
            <v>Mar 2015</v>
          </cell>
          <cell r="C224" t="str">
            <v>LS</v>
          </cell>
          <cell r="D224" t="str">
            <v>LGUM_483</v>
          </cell>
          <cell r="E224">
            <v>2</v>
          </cell>
          <cell r="G224">
            <v>766</v>
          </cell>
          <cell r="K224">
            <v>0</v>
          </cell>
          <cell r="L224">
            <v>85.12</v>
          </cell>
          <cell r="M224">
            <v>85.11999999999999</v>
          </cell>
          <cell r="O224">
            <v>0.84</v>
          </cell>
          <cell r="Q224">
            <v>5</v>
          </cell>
          <cell r="R224">
            <v>0</v>
          </cell>
          <cell r="S224">
            <v>90.96</v>
          </cell>
          <cell r="X224">
            <v>19.62</v>
          </cell>
          <cell r="AC224" t="str">
            <v>20140101LGUM_483</v>
          </cell>
        </row>
        <row r="225">
          <cell r="B225" t="str">
            <v>Mar 2015</v>
          </cell>
          <cell r="C225" t="str">
            <v>LS</v>
          </cell>
          <cell r="D225" t="str">
            <v>LGUM_484</v>
          </cell>
          <cell r="E225">
            <v>13</v>
          </cell>
          <cell r="G225">
            <v>4978</v>
          </cell>
          <cell r="K225">
            <v>0</v>
          </cell>
          <cell r="L225">
            <v>680.03</v>
          </cell>
          <cell r="M225">
            <v>680.03</v>
          </cell>
          <cell r="O225">
            <v>5.47</v>
          </cell>
          <cell r="Q225">
            <v>39.9</v>
          </cell>
          <cell r="R225">
            <v>0</v>
          </cell>
          <cell r="S225">
            <v>725.4</v>
          </cell>
          <cell r="X225">
            <v>127.53</v>
          </cell>
          <cell r="AC225" t="str">
            <v>20140101LGUM_484</v>
          </cell>
        </row>
        <row r="226">
          <cell r="B226" t="str">
            <v>Apr 2015</v>
          </cell>
          <cell r="C226" t="str">
            <v>RLS</v>
          </cell>
          <cell r="D226" t="str">
            <v>LGUM_201</v>
          </cell>
          <cell r="E226">
            <v>75</v>
          </cell>
          <cell r="G226">
            <v>3060</v>
          </cell>
          <cell r="K226">
            <v>-5.0799999999999486</v>
          </cell>
          <cell r="L226">
            <v>605.42000000000007</v>
          </cell>
          <cell r="M226">
            <v>605.41999999999996</v>
          </cell>
          <cell r="O226">
            <v>6.89</v>
          </cell>
          <cell r="Q226">
            <v>37.85</v>
          </cell>
          <cell r="R226">
            <v>0</v>
          </cell>
          <cell r="S226">
            <v>685.18</v>
          </cell>
          <cell r="X226">
            <v>81.75</v>
          </cell>
          <cell r="AC226" t="str">
            <v>20140101LGUM_201</v>
          </cell>
        </row>
        <row r="227">
          <cell r="B227" t="str">
            <v>Apr 2015</v>
          </cell>
          <cell r="C227" t="str">
            <v>RLS</v>
          </cell>
          <cell r="D227" t="str">
            <v>LGUM_203</v>
          </cell>
          <cell r="E227">
            <v>3535</v>
          </cell>
          <cell r="G227">
            <v>327469</v>
          </cell>
          <cell r="K227">
            <v>-166.21999999999565</v>
          </cell>
          <cell r="L227">
            <v>38577.380000000005</v>
          </cell>
          <cell r="M227">
            <v>38577.379999999997</v>
          </cell>
          <cell r="O227">
            <v>728.97</v>
          </cell>
          <cell r="Q227">
            <v>2332.2199999999998</v>
          </cell>
          <cell r="R227">
            <v>0</v>
          </cell>
          <cell r="S227">
            <v>42123.49</v>
          </cell>
          <cell r="X227">
            <v>9579.85</v>
          </cell>
          <cell r="AC227" t="str">
            <v>20140101LGUM_203</v>
          </cell>
        </row>
        <row r="228">
          <cell r="B228" t="str">
            <v>Apr 2015</v>
          </cell>
          <cell r="C228" t="str">
            <v>RLS</v>
          </cell>
          <cell r="D228" t="str">
            <v>LGUM_204</v>
          </cell>
          <cell r="E228">
            <v>3585</v>
          </cell>
          <cell r="G228">
            <v>505936</v>
          </cell>
          <cell r="K228">
            <v>-292.69999999999504</v>
          </cell>
          <cell r="L228">
            <v>48140.65</v>
          </cell>
          <cell r="M228">
            <v>48140.649999999994</v>
          </cell>
          <cell r="O228">
            <v>1129.42</v>
          </cell>
          <cell r="Q228">
            <v>2929.31</v>
          </cell>
          <cell r="R228">
            <v>0</v>
          </cell>
          <cell r="S228">
            <v>52930.64</v>
          </cell>
          <cell r="X228">
            <v>15057</v>
          </cell>
          <cell r="AC228" t="str">
            <v>20140101LGUM_204</v>
          </cell>
        </row>
        <row r="229">
          <cell r="B229" t="str">
            <v>Apr 2015</v>
          </cell>
          <cell r="C229" t="str">
            <v>RLS</v>
          </cell>
          <cell r="D229" t="str">
            <v>LGUM_206</v>
          </cell>
          <cell r="E229">
            <v>73</v>
          </cell>
          <cell r="G229">
            <v>2976</v>
          </cell>
          <cell r="K229">
            <v>0</v>
          </cell>
          <cell r="L229">
            <v>908.85</v>
          </cell>
          <cell r="M229">
            <v>908.84999999999991</v>
          </cell>
          <cell r="O229">
            <v>6.67</v>
          </cell>
          <cell r="Q229">
            <v>53.66</v>
          </cell>
          <cell r="R229">
            <v>0</v>
          </cell>
          <cell r="S229">
            <v>969.18</v>
          </cell>
          <cell r="X229">
            <v>79.569999999999993</v>
          </cell>
          <cell r="AC229" t="str">
            <v>20140101LGUM_206</v>
          </cell>
        </row>
        <row r="230">
          <cell r="B230" t="str">
            <v>Apr 2015</v>
          </cell>
          <cell r="C230" t="str">
            <v>RLS</v>
          </cell>
          <cell r="D230" t="str">
            <v>LGUM_207</v>
          </cell>
          <cell r="E230">
            <v>732</v>
          </cell>
          <cell r="G230">
            <v>108453</v>
          </cell>
          <cell r="K230">
            <v>-78.230000000001269</v>
          </cell>
          <cell r="L230">
            <v>11297.05</v>
          </cell>
          <cell r="M230">
            <v>11297.05</v>
          </cell>
          <cell r="O230">
            <v>235.66</v>
          </cell>
          <cell r="Q230">
            <v>707.54</v>
          </cell>
          <cell r="R230">
            <v>0</v>
          </cell>
          <cell r="S230">
            <v>12790.67</v>
          </cell>
          <cell r="X230">
            <v>3074.4</v>
          </cell>
          <cell r="AC230" t="str">
            <v>20140101LGUM_207</v>
          </cell>
        </row>
        <row r="231">
          <cell r="B231" t="str">
            <v>Apr 2015</v>
          </cell>
          <cell r="C231" t="str">
            <v>RLS</v>
          </cell>
          <cell r="D231" t="str">
            <v>LGUM_208</v>
          </cell>
          <cell r="E231">
            <v>1387</v>
          </cell>
          <cell r="G231">
            <v>92367</v>
          </cell>
          <cell r="K231">
            <v>-70.659999999999854</v>
          </cell>
          <cell r="L231">
            <v>19680.22</v>
          </cell>
          <cell r="M231">
            <v>19680.22</v>
          </cell>
          <cell r="O231">
            <v>206.36</v>
          </cell>
          <cell r="Q231">
            <v>1165.17</v>
          </cell>
          <cell r="R231">
            <v>0</v>
          </cell>
          <cell r="S231">
            <v>21051.75</v>
          </cell>
          <cell r="X231">
            <v>2649.17</v>
          </cell>
          <cell r="AC231" t="str">
            <v>20140101LGUM_208</v>
          </cell>
        </row>
        <row r="232">
          <cell r="B232" t="str">
            <v>Apr 2015</v>
          </cell>
          <cell r="C232" t="str">
            <v>RLS</v>
          </cell>
          <cell r="D232" t="str">
            <v>LGUM_209</v>
          </cell>
          <cell r="E232">
            <v>41</v>
          </cell>
          <cell r="G232">
            <v>14638</v>
          </cell>
          <cell r="K232">
            <v>5.6843418860808015E-14</v>
          </cell>
          <cell r="L232">
            <v>1135.29</v>
          </cell>
          <cell r="M232">
            <v>1135.29</v>
          </cell>
          <cell r="O232">
            <v>31.92</v>
          </cell>
          <cell r="Q232">
            <v>71.290000000000006</v>
          </cell>
          <cell r="R232">
            <v>0</v>
          </cell>
          <cell r="S232">
            <v>1287.94</v>
          </cell>
          <cell r="X232">
            <v>416.97</v>
          </cell>
          <cell r="AC232" t="str">
            <v>20140101LGUM_209</v>
          </cell>
        </row>
        <row r="233">
          <cell r="B233" t="str">
            <v>Apr 2015</v>
          </cell>
          <cell r="C233" t="str">
            <v>RLS</v>
          </cell>
          <cell r="D233" t="str">
            <v>LGUM_210</v>
          </cell>
          <cell r="E233">
            <v>339</v>
          </cell>
          <cell r="G233">
            <v>118272</v>
          </cell>
          <cell r="K233">
            <v>-161.23999999999853</v>
          </cell>
          <cell r="L233">
            <v>9632.4700000000012</v>
          </cell>
          <cell r="M233">
            <v>9632.4700000000012</v>
          </cell>
          <cell r="O233">
            <v>259.07</v>
          </cell>
          <cell r="Q233">
            <v>590.85</v>
          </cell>
          <cell r="R233">
            <v>0</v>
          </cell>
          <cell r="S233">
            <v>10676.03</v>
          </cell>
          <cell r="X233">
            <v>3447.63</v>
          </cell>
          <cell r="AC233" t="str">
            <v>20140101LGUM_210</v>
          </cell>
        </row>
        <row r="234">
          <cell r="B234" t="str">
            <v>Apr 2015</v>
          </cell>
          <cell r="C234" t="str">
            <v>RLS</v>
          </cell>
          <cell r="D234" t="str">
            <v>LGUM_252</v>
          </cell>
          <cell r="E234">
            <v>3824</v>
          </cell>
          <cell r="G234">
            <v>256509</v>
          </cell>
          <cell r="K234">
            <v>-120.97999999999865</v>
          </cell>
          <cell r="L234">
            <v>36474.700000000004</v>
          </cell>
          <cell r="M234">
            <v>36474.700000000004</v>
          </cell>
          <cell r="O234">
            <v>542.12</v>
          </cell>
          <cell r="Q234">
            <v>2254.2800000000002</v>
          </cell>
          <cell r="R234">
            <v>0</v>
          </cell>
          <cell r="S234">
            <v>40751.480000000003</v>
          </cell>
          <cell r="X234">
            <v>7303.84</v>
          </cell>
          <cell r="AC234" t="str">
            <v>20140101LGUM_252</v>
          </cell>
        </row>
        <row r="235">
          <cell r="B235" t="str">
            <v>Apr 2015</v>
          </cell>
          <cell r="C235" t="str">
            <v>RLS</v>
          </cell>
          <cell r="D235" t="str">
            <v>LGUM_266</v>
          </cell>
          <cell r="E235">
            <v>2060</v>
          </cell>
          <cell r="G235">
            <v>200776</v>
          </cell>
          <cell r="K235">
            <v>0</v>
          </cell>
          <cell r="L235">
            <v>56320.4</v>
          </cell>
          <cell r="M235">
            <v>56320.4</v>
          </cell>
          <cell r="O235">
            <v>436.5</v>
          </cell>
          <cell r="Q235">
            <v>3324.85</v>
          </cell>
          <cell r="R235">
            <v>0</v>
          </cell>
          <cell r="S235">
            <v>60081.75</v>
          </cell>
          <cell r="X235">
            <v>5768</v>
          </cell>
          <cell r="AC235" t="str">
            <v>20140101LGUM_266</v>
          </cell>
        </row>
        <row r="236">
          <cell r="B236" t="str">
            <v>Apr 2015</v>
          </cell>
          <cell r="C236" t="str">
            <v>RLS</v>
          </cell>
          <cell r="D236" t="str">
            <v>LGUM_267</v>
          </cell>
          <cell r="E236">
            <v>2315</v>
          </cell>
          <cell r="G236">
            <v>370098</v>
          </cell>
          <cell r="K236">
            <v>-29.759999999997088</v>
          </cell>
          <cell r="L236">
            <v>72661.240000000005</v>
          </cell>
          <cell r="M236">
            <v>72661.239999999991</v>
          </cell>
          <cell r="O236">
            <v>818.32</v>
          </cell>
          <cell r="Q236">
            <v>4305.0600000000004</v>
          </cell>
          <cell r="R236">
            <v>0</v>
          </cell>
          <cell r="S236">
            <v>77786.679999999993</v>
          </cell>
          <cell r="X236">
            <v>10301.75</v>
          </cell>
          <cell r="AC236" t="str">
            <v>20140101LGUM_267</v>
          </cell>
        </row>
        <row r="237">
          <cell r="B237" t="str">
            <v>Apr 2015</v>
          </cell>
          <cell r="C237" t="str">
            <v>RLS</v>
          </cell>
          <cell r="D237" t="str">
            <v>LGUM_274</v>
          </cell>
          <cell r="E237">
            <v>17182</v>
          </cell>
          <cell r="G237">
            <v>815740</v>
          </cell>
          <cell r="K237">
            <v>-527.89000000001863</v>
          </cell>
          <cell r="L237">
            <v>294830.69</v>
          </cell>
          <cell r="M237">
            <v>294830.69</v>
          </cell>
          <cell r="O237">
            <v>1809.04</v>
          </cell>
          <cell r="Q237">
            <v>17380.02</v>
          </cell>
          <cell r="R237">
            <v>0</v>
          </cell>
          <cell r="S237">
            <v>314033.12</v>
          </cell>
          <cell r="X237">
            <v>21821.14</v>
          </cell>
          <cell r="AC237" t="str">
            <v>20140101LGUM_274</v>
          </cell>
        </row>
        <row r="238">
          <cell r="B238" t="str">
            <v>Apr 2015</v>
          </cell>
          <cell r="C238" t="str">
            <v>RLS</v>
          </cell>
          <cell r="D238" t="str">
            <v>LGUM_275</v>
          </cell>
          <cell r="E238">
            <v>559</v>
          </cell>
          <cell r="G238">
            <v>36420</v>
          </cell>
          <cell r="K238">
            <v>0</v>
          </cell>
          <cell r="L238">
            <v>13913.51</v>
          </cell>
          <cell r="M238">
            <v>13913.51</v>
          </cell>
          <cell r="O238">
            <v>75.150000000000006</v>
          </cell>
          <cell r="Q238">
            <v>818.95</v>
          </cell>
          <cell r="R238">
            <v>0</v>
          </cell>
          <cell r="S238">
            <v>14807.61</v>
          </cell>
          <cell r="X238">
            <v>1000.61</v>
          </cell>
          <cell r="AC238" t="str">
            <v>20140101LGUM_275</v>
          </cell>
        </row>
        <row r="239">
          <cell r="B239" t="str">
            <v>Apr 2015</v>
          </cell>
          <cell r="C239" t="str">
            <v>RLS</v>
          </cell>
          <cell r="D239" t="str">
            <v>LGUM_276</v>
          </cell>
          <cell r="E239">
            <v>1338</v>
          </cell>
          <cell r="G239">
            <v>48073</v>
          </cell>
          <cell r="K239">
            <v>-18.889999999999418</v>
          </cell>
          <cell r="L239">
            <v>18940.57</v>
          </cell>
          <cell r="M239">
            <v>18940.57</v>
          </cell>
          <cell r="O239">
            <v>107.01</v>
          </cell>
          <cell r="Q239">
            <v>1117.4100000000001</v>
          </cell>
          <cell r="R239">
            <v>0</v>
          </cell>
          <cell r="S239">
            <v>20164.990000000002</v>
          </cell>
          <cell r="X239">
            <v>1177.44</v>
          </cell>
          <cell r="AC239" t="str">
            <v>20140101LGUM_276</v>
          </cell>
        </row>
        <row r="240">
          <cell r="B240" t="str">
            <v>Apr 2015</v>
          </cell>
          <cell r="C240" t="str">
            <v>RLS</v>
          </cell>
          <cell r="D240" t="str">
            <v>LGUM_277</v>
          </cell>
          <cell r="E240">
            <v>2330</v>
          </cell>
          <cell r="G240">
            <v>151051</v>
          </cell>
          <cell r="K240">
            <v>-55.139999999996796</v>
          </cell>
          <cell r="L240">
            <v>51554.36</v>
          </cell>
          <cell r="M240">
            <v>51554.36</v>
          </cell>
          <cell r="O240">
            <v>337.27</v>
          </cell>
          <cell r="Q240">
            <v>3044.44</v>
          </cell>
          <cell r="R240">
            <v>0</v>
          </cell>
          <cell r="S240">
            <v>54995.19</v>
          </cell>
          <cell r="X240">
            <v>4170.7</v>
          </cell>
          <cell r="AC240" t="str">
            <v>20140101LGUM_277</v>
          </cell>
        </row>
        <row r="241">
          <cell r="B241" t="str">
            <v>Apr 2015</v>
          </cell>
          <cell r="C241" t="str">
            <v>RLS</v>
          </cell>
          <cell r="D241" t="str">
            <v>LGUM_278</v>
          </cell>
          <cell r="E241">
            <v>17</v>
          </cell>
          <cell r="G241">
            <v>6033</v>
          </cell>
          <cell r="K241">
            <v>0</v>
          </cell>
          <cell r="L241">
            <v>1233.3499999999999</v>
          </cell>
          <cell r="M241">
            <v>1233.3500000000001</v>
          </cell>
          <cell r="O241">
            <v>13.52</v>
          </cell>
          <cell r="Q241">
            <v>73.069999999999993</v>
          </cell>
          <cell r="R241">
            <v>0</v>
          </cell>
          <cell r="S241">
            <v>1319.94</v>
          </cell>
          <cell r="X241">
            <v>167.28</v>
          </cell>
          <cell r="AC241" t="str">
            <v>20140101LGUM_278</v>
          </cell>
        </row>
        <row r="242">
          <cell r="B242" t="str">
            <v>Apr 2015</v>
          </cell>
          <cell r="C242" t="str">
            <v>RLS</v>
          </cell>
          <cell r="D242" t="str">
            <v>LGUM_279</v>
          </cell>
          <cell r="E242">
            <v>11</v>
          </cell>
          <cell r="G242">
            <v>3909</v>
          </cell>
          <cell r="K242">
            <v>0</v>
          </cell>
          <cell r="L242">
            <v>455.73</v>
          </cell>
          <cell r="M242">
            <v>455.72999999999996</v>
          </cell>
          <cell r="O242">
            <v>8.76</v>
          </cell>
          <cell r="Q242">
            <v>27.22</v>
          </cell>
          <cell r="R242">
            <v>0</v>
          </cell>
          <cell r="S242">
            <v>491.71</v>
          </cell>
          <cell r="X242">
            <v>108.24</v>
          </cell>
          <cell r="AC242" t="str">
            <v>20140101LGUM_279</v>
          </cell>
        </row>
        <row r="243">
          <cell r="B243" t="str">
            <v>Apr 2015</v>
          </cell>
          <cell r="C243" t="str">
            <v>RLS</v>
          </cell>
          <cell r="D243" t="str">
            <v>LGUM_280</v>
          </cell>
          <cell r="E243">
            <v>46</v>
          </cell>
          <cell r="G243">
            <v>1715</v>
          </cell>
          <cell r="K243">
            <v>0</v>
          </cell>
          <cell r="L243">
            <v>891.48</v>
          </cell>
          <cell r="M243">
            <v>891.4799999999999</v>
          </cell>
          <cell r="O243">
            <v>3.83</v>
          </cell>
          <cell r="Q243">
            <v>95.55</v>
          </cell>
          <cell r="R243">
            <v>0</v>
          </cell>
          <cell r="S243">
            <v>1725.92</v>
          </cell>
          <cell r="X243">
            <v>40.479999999999997</v>
          </cell>
          <cell r="AC243" t="str">
            <v>20140101LGUM_280</v>
          </cell>
        </row>
        <row r="244">
          <cell r="B244" t="str">
            <v>Apr 2015</v>
          </cell>
          <cell r="C244" t="str">
            <v>RLS</v>
          </cell>
          <cell r="D244" t="str">
            <v>LGUM_281</v>
          </cell>
          <cell r="E244">
            <v>245</v>
          </cell>
          <cell r="G244">
            <v>11577</v>
          </cell>
          <cell r="K244">
            <v>0</v>
          </cell>
          <cell r="L244">
            <v>4985.75</v>
          </cell>
          <cell r="M244">
            <v>4985.75</v>
          </cell>
          <cell r="O244">
            <v>25.94</v>
          </cell>
          <cell r="Q244">
            <v>515</v>
          </cell>
          <cell r="R244">
            <v>0</v>
          </cell>
          <cell r="S244">
            <v>9303.51</v>
          </cell>
          <cell r="X244">
            <v>311.14999999999998</v>
          </cell>
          <cell r="AC244" t="str">
            <v>20140101LGUM_281</v>
          </cell>
        </row>
        <row r="245">
          <cell r="B245" t="str">
            <v>Apr 2015</v>
          </cell>
          <cell r="C245" t="str">
            <v>RLS</v>
          </cell>
          <cell r="D245" t="str">
            <v>LGUM_282</v>
          </cell>
          <cell r="E245">
            <v>106</v>
          </cell>
          <cell r="G245">
            <v>3803</v>
          </cell>
          <cell r="K245">
            <v>0</v>
          </cell>
          <cell r="L245">
            <v>2070.1799999999998</v>
          </cell>
          <cell r="M245">
            <v>2070.1800000000003</v>
          </cell>
          <cell r="O245">
            <v>8.52</v>
          </cell>
          <cell r="Q245">
            <v>179.8</v>
          </cell>
          <cell r="R245">
            <v>0</v>
          </cell>
          <cell r="S245">
            <v>3248.11</v>
          </cell>
          <cell r="X245">
            <v>93.28</v>
          </cell>
          <cell r="AC245" t="str">
            <v>20140101LGUM_282</v>
          </cell>
        </row>
        <row r="246">
          <cell r="B246" t="str">
            <v>Apr 2015</v>
          </cell>
          <cell r="C246" t="str">
            <v>RLS</v>
          </cell>
          <cell r="D246" t="str">
            <v>LGUM_283</v>
          </cell>
          <cell r="E246">
            <v>82</v>
          </cell>
          <cell r="G246">
            <v>3897</v>
          </cell>
          <cell r="K246">
            <v>0</v>
          </cell>
          <cell r="L246">
            <v>1707.24</v>
          </cell>
          <cell r="M246">
            <v>1707.2399999999996</v>
          </cell>
          <cell r="O246">
            <v>8.7200000000000006</v>
          </cell>
          <cell r="Q246">
            <v>176.01</v>
          </cell>
          <cell r="R246">
            <v>0</v>
          </cell>
          <cell r="S246">
            <v>3179.74</v>
          </cell>
          <cell r="X246">
            <v>104.14</v>
          </cell>
          <cell r="AC246" t="str">
            <v>20140101LGUM_283</v>
          </cell>
        </row>
        <row r="247">
          <cell r="B247" t="str">
            <v>Apr 2015</v>
          </cell>
          <cell r="C247" t="str">
            <v>RLS</v>
          </cell>
          <cell r="D247" t="str">
            <v>LGUM_314</v>
          </cell>
          <cell r="E247">
            <v>485</v>
          </cell>
          <cell r="G247">
            <v>43961</v>
          </cell>
          <cell r="K247">
            <v>-15.360000000000582</v>
          </cell>
          <cell r="L247">
            <v>9296.64</v>
          </cell>
          <cell r="M247">
            <v>9296.6400000000012</v>
          </cell>
          <cell r="O247">
            <v>96.23</v>
          </cell>
          <cell r="Q247">
            <v>550.25</v>
          </cell>
          <cell r="R247">
            <v>0</v>
          </cell>
          <cell r="S247">
            <v>9943.1200000000008</v>
          </cell>
          <cell r="X247">
            <v>1314.35</v>
          </cell>
          <cell r="AC247" t="str">
            <v>20140101LGUM_314</v>
          </cell>
        </row>
        <row r="248">
          <cell r="B248" t="str">
            <v>Apr 2015</v>
          </cell>
          <cell r="C248" t="str">
            <v>RLS</v>
          </cell>
          <cell r="D248" t="str">
            <v>LGUM_315</v>
          </cell>
          <cell r="E248">
            <v>488</v>
          </cell>
          <cell r="G248">
            <v>68206</v>
          </cell>
          <cell r="K248">
            <v>-25.25</v>
          </cell>
          <cell r="L248">
            <v>11174.35</v>
          </cell>
          <cell r="M248">
            <v>11174.35</v>
          </cell>
          <cell r="O248">
            <v>152.58000000000001</v>
          </cell>
          <cell r="Q248">
            <v>663.75</v>
          </cell>
          <cell r="R248">
            <v>0</v>
          </cell>
          <cell r="S248">
            <v>11990.68</v>
          </cell>
          <cell r="X248">
            <v>2049.6</v>
          </cell>
          <cell r="AC248" t="str">
            <v>20140101LGUM_315</v>
          </cell>
        </row>
        <row r="249">
          <cell r="B249" t="str">
            <v>Apr 2015</v>
          </cell>
          <cell r="C249" t="str">
            <v>RLS</v>
          </cell>
          <cell r="D249" t="str">
            <v>LGUM_318</v>
          </cell>
          <cell r="E249">
            <v>50</v>
          </cell>
          <cell r="G249">
            <v>3172</v>
          </cell>
          <cell r="K249">
            <v>0</v>
          </cell>
          <cell r="L249">
            <v>871</v>
          </cell>
          <cell r="M249">
            <v>871</v>
          </cell>
          <cell r="O249">
            <v>7.09</v>
          </cell>
          <cell r="Q249">
            <v>51.46</v>
          </cell>
          <cell r="R249">
            <v>0</v>
          </cell>
          <cell r="S249">
            <v>929.55</v>
          </cell>
          <cell r="X249">
            <v>95.5</v>
          </cell>
          <cell r="AC249" t="str">
            <v>20140101LGUM_318</v>
          </cell>
        </row>
        <row r="250">
          <cell r="B250" t="str">
            <v>Apr 2015</v>
          </cell>
          <cell r="C250" t="str">
            <v>RLS</v>
          </cell>
          <cell r="D250" t="str">
            <v>LGUM_347</v>
          </cell>
          <cell r="E250">
            <v>0</v>
          </cell>
          <cell r="G250">
            <v>0</v>
          </cell>
          <cell r="K250">
            <v>0</v>
          </cell>
          <cell r="L250">
            <v>0</v>
          </cell>
          <cell r="M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X250">
            <v>0</v>
          </cell>
          <cell r="AC250" t="str">
            <v>20140101LGUM_347</v>
          </cell>
        </row>
        <row r="251">
          <cell r="B251" t="str">
            <v>Apr 2015</v>
          </cell>
          <cell r="C251" t="str">
            <v>RLS</v>
          </cell>
          <cell r="D251" t="str">
            <v>LGUM_348</v>
          </cell>
          <cell r="E251">
            <v>39</v>
          </cell>
          <cell r="G251">
            <v>3535</v>
          </cell>
          <cell r="K251">
            <v>0</v>
          </cell>
          <cell r="L251">
            <v>511.68</v>
          </cell>
          <cell r="M251">
            <v>511.67999999999995</v>
          </cell>
          <cell r="O251">
            <v>7.92</v>
          </cell>
          <cell r="Q251">
            <v>30.44</v>
          </cell>
          <cell r="R251">
            <v>0</v>
          </cell>
          <cell r="S251">
            <v>550.04</v>
          </cell>
          <cell r="X251">
            <v>116.22</v>
          </cell>
          <cell r="AC251" t="str">
            <v>20140101LGUM_348</v>
          </cell>
        </row>
        <row r="252">
          <cell r="B252" t="str">
            <v>Apr 2015</v>
          </cell>
          <cell r="C252" t="str">
            <v>RLS</v>
          </cell>
          <cell r="D252" t="str">
            <v>LGUM_349</v>
          </cell>
          <cell r="E252">
            <v>17</v>
          </cell>
          <cell r="G252">
            <v>514</v>
          </cell>
          <cell r="K252">
            <v>0</v>
          </cell>
          <cell r="L252">
            <v>153.34</v>
          </cell>
          <cell r="M252">
            <v>153.34</v>
          </cell>
          <cell r="O252">
            <v>1.1499999999999999</v>
          </cell>
          <cell r="Q252">
            <v>9.0500000000000007</v>
          </cell>
          <cell r="R252">
            <v>0</v>
          </cell>
          <cell r="S252">
            <v>163.54</v>
          </cell>
          <cell r="X252">
            <v>15.47</v>
          </cell>
          <cell r="AC252" t="str">
            <v>20140101LGUM_349</v>
          </cell>
        </row>
        <row r="253">
          <cell r="B253" t="str">
            <v>Apr 2015</v>
          </cell>
          <cell r="C253" t="str">
            <v>LS</v>
          </cell>
          <cell r="D253" t="str">
            <v>LGUM_400</v>
          </cell>
          <cell r="E253">
            <v>49</v>
          </cell>
          <cell r="G253">
            <v>801</v>
          </cell>
          <cell r="K253">
            <v>9.2370555648813024E-14</v>
          </cell>
          <cell r="L253">
            <v>1170.6099999999999</v>
          </cell>
          <cell r="M253">
            <v>1170.6100000000001</v>
          </cell>
          <cell r="O253">
            <v>1.8</v>
          </cell>
          <cell r="Q253">
            <v>71.83</v>
          </cell>
          <cell r="R253">
            <v>0</v>
          </cell>
          <cell r="S253">
            <v>1297.6400000000001</v>
          </cell>
          <cell r="X253">
            <v>49.98</v>
          </cell>
          <cell r="AC253" t="str">
            <v>20140101LGUM_400</v>
          </cell>
        </row>
        <row r="254">
          <cell r="B254" t="str">
            <v>Apr 2015</v>
          </cell>
          <cell r="C254" t="str">
            <v>LS</v>
          </cell>
          <cell r="D254" t="str">
            <v>LGUM_401</v>
          </cell>
          <cell r="E254">
            <v>8</v>
          </cell>
          <cell r="G254">
            <v>254</v>
          </cell>
          <cell r="K254">
            <v>0</v>
          </cell>
          <cell r="L254">
            <v>199.2</v>
          </cell>
          <cell r="M254">
            <v>199.20000000000002</v>
          </cell>
          <cell r="O254">
            <v>0.56000000000000005</v>
          </cell>
          <cell r="Q254">
            <v>11.7</v>
          </cell>
          <cell r="R254">
            <v>0</v>
          </cell>
          <cell r="S254">
            <v>211.46</v>
          </cell>
          <cell r="X254">
            <v>8.48</v>
          </cell>
          <cell r="AC254" t="str">
            <v>20140101LGUM_401</v>
          </cell>
        </row>
        <row r="255">
          <cell r="B255" t="str">
            <v>Apr 2015</v>
          </cell>
          <cell r="C255" t="str">
            <v>LS</v>
          </cell>
          <cell r="D255" t="str">
            <v>LGUM_412</v>
          </cell>
          <cell r="E255">
            <v>224</v>
          </cell>
          <cell r="G255">
            <v>5849</v>
          </cell>
          <cell r="K255">
            <v>-95</v>
          </cell>
          <cell r="L255">
            <v>4337.96</v>
          </cell>
          <cell r="M255">
            <v>4337.96</v>
          </cell>
          <cell r="O255">
            <v>13.06</v>
          </cell>
          <cell r="Q255">
            <v>254.89</v>
          </cell>
          <cell r="R255">
            <v>0</v>
          </cell>
          <cell r="S255">
            <v>4605.91</v>
          </cell>
          <cell r="X255">
            <v>168</v>
          </cell>
          <cell r="AC255" t="str">
            <v>20140101LGUM_412</v>
          </cell>
        </row>
        <row r="256">
          <cell r="B256" t="str">
            <v>Apr 2015</v>
          </cell>
          <cell r="C256" t="str">
            <v>LS</v>
          </cell>
          <cell r="D256" t="str">
            <v>LGUM_413</v>
          </cell>
          <cell r="E256">
            <v>2348</v>
          </cell>
          <cell r="G256">
            <v>95102</v>
          </cell>
          <cell r="K256">
            <v>2496.4100000000012</v>
          </cell>
          <cell r="L256">
            <v>50606.93</v>
          </cell>
          <cell r="M256">
            <v>50606.930000000008</v>
          </cell>
          <cell r="O256">
            <v>212.81</v>
          </cell>
          <cell r="Q256">
            <v>2979.21</v>
          </cell>
          <cell r="R256">
            <v>0</v>
          </cell>
          <cell r="S256">
            <v>53810.26</v>
          </cell>
          <cell r="X256">
            <v>2488.88</v>
          </cell>
          <cell r="AC256" t="str">
            <v>20140101LGUM_413</v>
          </cell>
        </row>
        <row r="257">
          <cell r="B257" t="str">
            <v>Apr 2015</v>
          </cell>
          <cell r="C257" t="str">
            <v>LS</v>
          </cell>
          <cell r="D257" t="str">
            <v>LGUM_415</v>
          </cell>
          <cell r="E257">
            <v>150</v>
          </cell>
          <cell r="G257">
            <v>4249</v>
          </cell>
          <cell r="K257">
            <v>-161.44000000000005</v>
          </cell>
          <cell r="L257">
            <v>2865.56</v>
          </cell>
          <cell r="M257">
            <v>2865.56</v>
          </cell>
          <cell r="O257">
            <v>4</v>
          </cell>
          <cell r="Q257">
            <v>159.06</v>
          </cell>
          <cell r="R257">
            <v>0</v>
          </cell>
          <cell r="S257">
            <v>3028.62</v>
          </cell>
          <cell r="X257">
            <v>112.5</v>
          </cell>
          <cell r="AC257" t="str">
            <v>20140101LGUM_415</v>
          </cell>
        </row>
        <row r="258">
          <cell r="B258" t="str">
            <v>Apr 2015</v>
          </cell>
          <cell r="C258" t="str">
            <v>LS</v>
          </cell>
          <cell r="D258" t="str">
            <v>LGUM_416</v>
          </cell>
          <cell r="E258">
            <v>1911</v>
          </cell>
          <cell r="G258">
            <v>73639</v>
          </cell>
          <cell r="K258">
            <v>-12.780000000003202</v>
          </cell>
          <cell r="L258">
            <v>43099.38</v>
          </cell>
          <cell r="M258">
            <v>43099.37999999999</v>
          </cell>
          <cell r="O258">
            <v>165.13</v>
          </cell>
          <cell r="Q258">
            <v>2536.5300000000002</v>
          </cell>
          <cell r="R258">
            <v>0</v>
          </cell>
          <cell r="S258">
            <v>45820.59</v>
          </cell>
          <cell r="X258">
            <v>2025.66</v>
          </cell>
          <cell r="AC258" t="str">
            <v>20140101LGUM_416</v>
          </cell>
        </row>
        <row r="259">
          <cell r="B259" t="str">
            <v>Apr 2015</v>
          </cell>
          <cell r="C259" t="str">
            <v>RLS</v>
          </cell>
          <cell r="D259" t="str">
            <v>LGUM_417</v>
          </cell>
          <cell r="E259">
            <v>41</v>
          </cell>
          <cell r="G259">
            <v>1573</v>
          </cell>
          <cell r="K259">
            <v>0</v>
          </cell>
          <cell r="L259">
            <v>970.88</v>
          </cell>
          <cell r="M259">
            <v>970.88</v>
          </cell>
          <cell r="O259">
            <v>3.52</v>
          </cell>
          <cell r="Q259">
            <v>57.12</v>
          </cell>
          <cell r="R259">
            <v>0</v>
          </cell>
          <cell r="S259">
            <v>1031.52</v>
          </cell>
          <cell r="X259">
            <v>42.23</v>
          </cell>
          <cell r="AC259" t="str">
            <v>20140101LGUM_417</v>
          </cell>
        </row>
        <row r="260">
          <cell r="B260" t="str">
            <v>Apr 2015</v>
          </cell>
          <cell r="C260" t="str">
            <v>RLS</v>
          </cell>
          <cell r="D260" t="str">
            <v>LGUM_419</v>
          </cell>
          <cell r="E260">
            <v>59</v>
          </cell>
          <cell r="G260">
            <v>2818</v>
          </cell>
          <cell r="K260">
            <v>-68.340000000000146</v>
          </cell>
          <cell r="L260">
            <v>1393.09</v>
          </cell>
          <cell r="M260">
            <v>1393.0900000000001</v>
          </cell>
          <cell r="O260">
            <v>13.59</v>
          </cell>
          <cell r="Q260">
            <v>88.23</v>
          </cell>
          <cell r="R260">
            <v>0</v>
          </cell>
          <cell r="S260">
            <v>1494.91</v>
          </cell>
          <cell r="X260">
            <v>97.35</v>
          </cell>
          <cell r="AC260" t="str">
            <v>20140101LGUM_419</v>
          </cell>
        </row>
        <row r="261">
          <cell r="B261" t="str">
            <v>Apr 2015</v>
          </cell>
          <cell r="C261" t="str">
            <v>LS</v>
          </cell>
          <cell r="D261" t="str">
            <v>LGUM_420</v>
          </cell>
          <cell r="E261">
            <v>58</v>
          </cell>
          <cell r="G261">
            <v>3404</v>
          </cell>
          <cell r="K261">
            <v>0</v>
          </cell>
          <cell r="L261">
            <v>1733.62</v>
          </cell>
          <cell r="M261">
            <v>1733.62</v>
          </cell>
          <cell r="O261">
            <v>7.65</v>
          </cell>
          <cell r="Q261">
            <v>102.04</v>
          </cell>
          <cell r="R261">
            <v>0</v>
          </cell>
          <cell r="S261">
            <v>1843.31</v>
          </cell>
          <cell r="X261">
            <v>95.7</v>
          </cell>
          <cell r="AC261" t="str">
            <v>20140101LGUM_420</v>
          </cell>
        </row>
        <row r="262">
          <cell r="B262" t="str">
            <v>Apr 2015</v>
          </cell>
          <cell r="C262" t="str">
            <v>LS</v>
          </cell>
          <cell r="D262" t="str">
            <v>LGUM_421</v>
          </cell>
          <cell r="E262">
            <v>188</v>
          </cell>
          <cell r="G262">
            <v>17899</v>
          </cell>
          <cell r="K262">
            <v>0</v>
          </cell>
          <cell r="L262">
            <v>6177.68</v>
          </cell>
          <cell r="M262">
            <v>6177.68</v>
          </cell>
          <cell r="O262">
            <v>39.86</v>
          </cell>
          <cell r="Q262">
            <v>364.39</v>
          </cell>
          <cell r="R262">
            <v>0</v>
          </cell>
          <cell r="S262">
            <v>6581.93</v>
          </cell>
          <cell r="X262">
            <v>501.96</v>
          </cell>
          <cell r="AC262" t="str">
            <v>20140101LGUM_421</v>
          </cell>
        </row>
        <row r="263">
          <cell r="B263" t="str">
            <v>Apr 2015</v>
          </cell>
          <cell r="C263" t="str">
            <v>LS</v>
          </cell>
          <cell r="D263" t="str">
            <v>LGUM_422</v>
          </cell>
          <cell r="E263">
            <v>433</v>
          </cell>
          <cell r="G263">
            <v>67944</v>
          </cell>
          <cell r="K263">
            <v>0</v>
          </cell>
          <cell r="L263">
            <v>16622.87</v>
          </cell>
          <cell r="M263">
            <v>16622.870000000003</v>
          </cell>
          <cell r="O263">
            <v>150.88</v>
          </cell>
          <cell r="Q263">
            <v>982.9</v>
          </cell>
          <cell r="R263">
            <v>0</v>
          </cell>
          <cell r="S263">
            <v>17756.650000000001</v>
          </cell>
          <cell r="X263">
            <v>1853.24</v>
          </cell>
          <cell r="AC263" t="str">
            <v>20140101LGUM_422</v>
          </cell>
        </row>
        <row r="264">
          <cell r="B264" t="str">
            <v>Apr 2015</v>
          </cell>
          <cell r="C264" t="str">
            <v>LS</v>
          </cell>
          <cell r="D264" t="str">
            <v>LGUM_423</v>
          </cell>
          <cell r="E264">
            <v>23</v>
          </cell>
          <cell r="G264">
            <v>1309</v>
          </cell>
          <cell r="K264">
            <v>0</v>
          </cell>
          <cell r="L264">
            <v>606.04999999999995</v>
          </cell>
          <cell r="M264">
            <v>606.04999999999995</v>
          </cell>
          <cell r="O264">
            <v>2.91</v>
          </cell>
          <cell r="Q264">
            <v>35.68</v>
          </cell>
          <cell r="R264">
            <v>0</v>
          </cell>
          <cell r="S264">
            <v>644.64</v>
          </cell>
          <cell r="X264">
            <v>37.950000000000003</v>
          </cell>
          <cell r="AC264" t="str">
            <v>20140101LGUM_423</v>
          </cell>
        </row>
        <row r="265">
          <cell r="B265" t="str">
            <v>Apr 2015</v>
          </cell>
          <cell r="C265" t="str">
            <v>LS</v>
          </cell>
          <cell r="D265" t="str">
            <v>LGUM_424</v>
          </cell>
          <cell r="E265">
            <v>523</v>
          </cell>
          <cell r="G265">
            <v>46736</v>
          </cell>
          <cell r="K265">
            <v>54.049999999999272</v>
          </cell>
          <cell r="L265">
            <v>14933.4</v>
          </cell>
          <cell r="M265">
            <v>14933.400000000001</v>
          </cell>
          <cell r="O265">
            <v>104.51</v>
          </cell>
          <cell r="Q265">
            <v>881.21</v>
          </cell>
          <cell r="R265">
            <v>0</v>
          </cell>
          <cell r="S265">
            <v>15919.12</v>
          </cell>
          <cell r="X265">
            <v>2081.54</v>
          </cell>
          <cell r="AC265" t="str">
            <v>20140101LGUM_424</v>
          </cell>
        </row>
        <row r="266">
          <cell r="B266" t="str">
            <v>Apr 2015</v>
          </cell>
          <cell r="C266" t="str">
            <v>LS</v>
          </cell>
          <cell r="D266" t="str">
            <v>LGUM_425</v>
          </cell>
          <cell r="E266">
            <v>32</v>
          </cell>
          <cell r="G266">
            <v>4819</v>
          </cell>
          <cell r="K266">
            <v>0</v>
          </cell>
          <cell r="L266">
            <v>1088.96</v>
          </cell>
          <cell r="M266">
            <v>1088.96</v>
          </cell>
          <cell r="O266">
            <v>10.25</v>
          </cell>
          <cell r="Q266">
            <v>64.38</v>
          </cell>
          <cell r="R266">
            <v>0</v>
          </cell>
          <cell r="S266">
            <v>1163.5899999999999</v>
          </cell>
          <cell r="X266">
            <v>136.96</v>
          </cell>
          <cell r="AC266" t="str">
            <v>20140101LGUM_425</v>
          </cell>
        </row>
        <row r="267">
          <cell r="B267" t="str">
            <v>Apr 2015</v>
          </cell>
          <cell r="C267" t="str">
            <v>RLS</v>
          </cell>
          <cell r="D267" t="str">
            <v>LGUM_426</v>
          </cell>
          <cell r="E267">
            <v>34</v>
          </cell>
          <cell r="G267">
            <v>968</v>
          </cell>
          <cell r="K267">
            <v>0</v>
          </cell>
          <cell r="L267">
            <v>1129.48</v>
          </cell>
          <cell r="M267">
            <v>1129.48</v>
          </cell>
          <cell r="O267">
            <v>2.17</v>
          </cell>
          <cell r="Q267">
            <v>66.31</v>
          </cell>
          <cell r="R267">
            <v>0</v>
          </cell>
          <cell r="S267">
            <v>1197.96</v>
          </cell>
          <cell r="X267">
            <v>25.5</v>
          </cell>
          <cell r="AC267" t="str">
            <v>20140101LGUM_426</v>
          </cell>
        </row>
        <row r="268">
          <cell r="B268" t="str">
            <v>Apr 2015</v>
          </cell>
          <cell r="C268" t="str">
            <v>LS</v>
          </cell>
          <cell r="D268" t="str">
            <v>LGUM_427</v>
          </cell>
          <cell r="E268">
            <v>53</v>
          </cell>
          <cell r="G268">
            <v>1482</v>
          </cell>
          <cell r="K268">
            <v>1.2789769243681803E-13</v>
          </cell>
          <cell r="L268">
            <v>1865.6000000000001</v>
          </cell>
          <cell r="M268">
            <v>1865.6000000000001</v>
          </cell>
          <cell r="O268">
            <v>3.32</v>
          </cell>
          <cell r="Q268">
            <v>112.51</v>
          </cell>
          <cell r="R268">
            <v>0</v>
          </cell>
          <cell r="S268">
            <v>2032.29</v>
          </cell>
          <cell r="X268">
            <v>39.75</v>
          </cell>
          <cell r="AC268" t="str">
            <v>20140101LGUM_427</v>
          </cell>
        </row>
        <row r="269">
          <cell r="B269" t="str">
            <v>Apr 2015</v>
          </cell>
          <cell r="C269" t="str">
            <v>RLS</v>
          </cell>
          <cell r="D269" t="str">
            <v>LGUM_428</v>
          </cell>
          <cell r="E269">
            <v>276</v>
          </cell>
          <cell r="G269">
            <v>10956</v>
          </cell>
          <cell r="K269">
            <v>-7.9580786405131221E-13</v>
          </cell>
          <cell r="L269">
            <v>9408.84</v>
          </cell>
          <cell r="M269">
            <v>9408.840000000002</v>
          </cell>
          <cell r="O269">
            <v>24.57</v>
          </cell>
          <cell r="Q269">
            <v>569.66</v>
          </cell>
          <cell r="R269">
            <v>0</v>
          </cell>
          <cell r="S269">
            <v>10290.700000000001</v>
          </cell>
          <cell r="X269">
            <v>292.56</v>
          </cell>
          <cell r="AC269" t="str">
            <v>20140101LGUM_428</v>
          </cell>
        </row>
        <row r="270">
          <cell r="B270" t="str">
            <v>Apr 2015</v>
          </cell>
          <cell r="C270" t="str">
            <v>LS</v>
          </cell>
          <cell r="D270" t="str">
            <v>LGUM_429</v>
          </cell>
          <cell r="E270">
            <v>205</v>
          </cell>
          <cell r="G270">
            <v>7750</v>
          </cell>
          <cell r="K270">
            <v>0</v>
          </cell>
          <cell r="L270">
            <v>7394.35</v>
          </cell>
          <cell r="M270">
            <v>7394.3499999999995</v>
          </cell>
          <cell r="O270">
            <v>15.67</v>
          </cell>
          <cell r="Q270">
            <v>471.06</v>
          </cell>
          <cell r="R270">
            <v>0</v>
          </cell>
          <cell r="S270">
            <v>8520.2099999999991</v>
          </cell>
          <cell r="X270">
            <v>217.3</v>
          </cell>
          <cell r="AC270" t="str">
            <v>20140101LGUM_429</v>
          </cell>
        </row>
        <row r="271">
          <cell r="B271" t="str">
            <v>Apr 2015</v>
          </cell>
          <cell r="C271" t="str">
            <v>RLS</v>
          </cell>
          <cell r="D271" t="str">
            <v>LGUM_430</v>
          </cell>
          <cell r="E271">
            <v>13</v>
          </cell>
          <cell r="G271">
            <v>328</v>
          </cell>
          <cell r="K271">
            <v>0</v>
          </cell>
          <cell r="L271">
            <v>419.38</v>
          </cell>
          <cell r="M271">
            <v>419.38</v>
          </cell>
          <cell r="O271">
            <v>0.74</v>
          </cell>
          <cell r="Q271">
            <v>24.61</v>
          </cell>
          <cell r="R271">
            <v>0</v>
          </cell>
          <cell r="S271">
            <v>444.73</v>
          </cell>
          <cell r="X271">
            <v>9.75</v>
          </cell>
          <cell r="AC271" t="str">
            <v>20140101LGUM_430</v>
          </cell>
        </row>
        <row r="272">
          <cell r="B272" t="str">
            <v>Apr 2015</v>
          </cell>
          <cell r="C272" t="str">
            <v>LS</v>
          </cell>
          <cell r="D272" t="str">
            <v>LGUM_431</v>
          </cell>
          <cell r="E272">
            <v>51</v>
          </cell>
          <cell r="G272">
            <v>1333</v>
          </cell>
          <cell r="K272">
            <v>-92.19999999999996</v>
          </cell>
          <cell r="L272">
            <v>1587.23</v>
          </cell>
          <cell r="M272">
            <v>1587.23</v>
          </cell>
          <cell r="O272">
            <v>2.97</v>
          </cell>
          <cell r="Q272">
            <v>103.61</v>
          </cell>
          <cell r="R272">
            <v>0</v>
          </cell>
          <cell r="S272">
            <v>1871.73</v>
          </cell>
          <cell r="X272">
            <v>38.25</v>
          </cell>
          <cell r="AC272" t="str">
            <v>20140101LGUM_431</v>
          </cell>
        </row>
        <row r="273">
          <cell r="B273" t="str">
            <v>Apr 2015</v>
          </cell>
          <cell r="C273" t="str">
            <v>RLS</v>
          </cell>
          <cell r="D273" t="str">
            <v>LGUM_432</v>
          </cell>
          <cell r="E273">
            <v>10</v>
          </cell>
          <cell r="G273">
            <v>383</v>
          </cell>
          <cell r="K273">
            <v>-2.9753977059954195E-14</v>
          </cell>
          <cell r="L273">
            <v>343.29999999999995</v>
          </cell>
          <cell r="M273">
            <v>343.29999999999995</v>
          </cell>
          <cell r="O273">
            <v>0.86</v>
          </cell>
          <cell r="Q273">
            <v>20.37</v>
          </cell>
          <cell r="R273">
            <v>0</v>
          </cell>
          <cell r="S273">
            <v>368</v>
          </cell>
          <cell r="X273">
            <v>10.6</v>
          </cell>
          <cell r="AC273" t="str">
            <v>20140101LGUM_432</v>
          </cell>
        </row>
        <row r="274">
          <cell r="B274" t="str">
            <v>Apr 2015</v>
          </cell>
          <cell r="C274" t="str">
            <v>LS</v>
          </cell>
          <cell r="D274" t="str">
            <v>LGUM_433</v>
          </cell>
          <cell r="E274">
            <v>198</v>
          </cell>
          <cell r="G274">
            <v>7663</v>
          </cell>
          <cell r="K274">
            <v>0</v>
          </cell>
          <cell r="L274">
            <v>6928.02</v>
          </cell>
          <cell r="M274">
            <v>6928.02</v>
          </cell>
          <cell r="O274">
            <v>16.98</v>
          </cell>
          <cell r="Q274">
            <v>461.57</v>
          </cell>
          <cell r="R274">
            <v>0</v>
          </cell>
          <cell r="S274">
            <v>8339.26</v>
          </cell>
          <cell r="X274">
            <v>209.88</v>
          </cell>
          <cell r="AC274" t="str">
            <v>20140101LGUM_433</v>
          </cell>
        </row>
        <row r="275">
          <cell r="B275" t="str">
            <v>Apr 2015</v>
          </cell>
          <cell r="C275" t="str">
            <v>LS</v>
          </cell>
          <cell r="D275" t="str">
            <v>LGUM_439</v>
          </cell>
          <cell r="E275">
            <v>0</v>
          </cell>
          <cell r="G275">
            <v>0</v>
          </cell>
          <cell r="K275">
            <v>0</v>
          </cell>
          <cell r="L275">
            <v>0</v>
          </cell>
          <cell r="M275">
            <v>0</v>
          </cell>
          <cell r="O275">
            <v>0</v>
          </cell>
          <cell r="Q275">
            <v>0</v>
          </cell>
          <cell r="R275">
            <v>0</v>
          </cell>
          <cell r="S275">
            <v>0</v>
          </cell>
          <cell r="X275">
            <v>0</v>
          </cell>
          <cell r="AC275" t="str">
            <v>20140101LGUM_439</v>
          </cell>
        </row>
        <row r="276">
          <cell r="B276" t="str">
            <v>Apr 2015</v>
          </cell>
          <cell r="C276" t="str">
            <v>LS</v>
          </cell>
          <cell r="D276" t="str">
            <v>LGUM_440</v>
          </cell>
          <cell r="E276">
            <v>10</v>
          </cell>
          <cell r="G276">
            <v>991</v>
          </cell>
          <cell r="K276">
            <v>0</v>
          </cell>
          <cell r="L276">
            <v>182.8</v>
          </cell>
          <cell r="M276">
            <v>182.8</v>
          </cell>
          <cell r="O276">
            <v>2.2200000000000002</v>
          </cell>
          <cell r="Q276">
            <v>10.84</v>
          </cell>
          <cell r="R276">
            <v>0</v>
          </cell>
          <cell r="S276">
            <v>195.86</v>
          </cell>
          <cell r="X276">
            <v>26.7</v>
          </cell>
          <cell r="AC276" t="str">
            <v>20140101LGUM_440</v>
          </cell>
        </row>
        <row r="277">
          <cell r="B277" t="str">
            <v>Apr 2015</v>
          </cell>
          <cell r="C277" t="str">
            <v>LS</v>
          </cell>
          <cell r="D277" t="str">
            <v>LGUM_441</v>
          </cell>
          <cell r="E277">
            <v>39</v>
          </cell>
          <cell r="G277">
            <v>6171</v>
          </cell>
          <cell r="K277">
            <v>-8.9300000000000637</v>
          </cell>
          <cell r="L277">
            <v>861.55</v>
          </cell>
          <cell r="M277">
            <v>861.55000000000007</v>
          </cell>
          <cell r="O277">
            <v>13.83</v>
          </cell>
          <cell r="Q277">
            <v>51.33</v>
          </cell>
          <cell r="R277">
            <v>0</v>
          </cell>
          <cell r="S277">
            <v>926.71</v>
          </cell>
          <cell r="X277">
            <v>166.92</v>
          </cell>
          <cell r="AC277" t="str">
            <v>20140101LGUM_441</v>
          </cell>
        </row>
        <row r="278">
          <cell r="B278" t="str">
            <v>Apr 2015</v>
          </cell>
          <cell r="C278" t="str">
            <v>LS</v>
          </cell>
          <cell r="D278" t="str">
            <v>LGUM_444</v>
          </cell>
          <cell r="E278">
            <v>0</v>
          </cell>
          <cell r="G278">
            <v>0</v>
          </cell>
          <cell r="K278">
            <v>0</v>
          </cell>
          <cell r="L278">
            <v>0</v>
          </cell>
          <cell r="M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X278">
            <v>0</v>
          </cell>
          <cell r="AC278" t="str">
            <v>20140101LGUM_444</v>
          </cell>
        </row>
        <row r="279">
          <cell r="B279" t="str">
            <v>Apr 2015</v>
          </cell>
          <cell r="C279" t="str">
            <v>LS</v>
          </cell>
          <cell r="D279" t="str">
            <v>LGUM_445</v>
          </cell>
          <cell r="E279">
            <v>0</v>
          </cell>
          <cell r="G279">
            <v>0</v>
          </cell>
          <cell r="K279">
            <v>0</v>
          </cell>
          <cell r="L279">
            <v>0</v>
          </cell>
          <cell r="M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X279">
            <v>0</v>
          </cell>
          <cell r="AC279" t="str">
            <v>20140101LGUM_445</v>
          </cell>
        </row>
        <row r="280">
          <cell r="B280" t="str">
            <v>Apr 2015</v>
          </cell>
          <cell r="C280" t="str">
            <v>LS</v>
          </cell>
          <cell r="D280" t="str">
            <v>LGUM_452</v>
          </cell>
          <cell r="E280">
            <v>6725</v>
          </cell>
          <cell r="G280">
            <v>380104</v>
          </cell>
          <cell r="K280">
            <v>-121.44000000000415</v>
          </cell>
          <cell r="L280">
            <v>86093.06</v>
          </cell>
          <cell r="M280">
            <v>86093.06</v>
          </cell>
          <cell r="O280">
            <v>849.37</v>
          </cell>
          <cell r="Q280">
            <v>5161.9799999999996</v>
          </cell>
          <cell r="R280">
            <v>0</v>
          </cell>
          <cell r="S280">
            <v>93221.33</v>
          </cell>
          <cell r="X280">
            <v>11096.25</v>
          </cell>
          <cell r="AC280" t="str">
            <v>20140101LGUM_452</v>
          </cell>
        </row>
        <row r="281">
          <cell r="B281" t="str">
            <v>Apr 2015</v>
          </cell>
          <cell r="C281" t="str">
            <v>LS</v>
          </cell>
          <cell r="D281" t="str">
            <v>LGUM_453</v>
          </cell>
          <cell r="E281">
            <v>9707</v>
          </cell>
          <cell r="G281">
            <v>876663</v>
          </cell>
          <cell r="K281">
            <v>140.24000000001638</v>
          </cell>
          <cell r="L281">
            <v>146521.80000000002</v>
          </cell>
          <cell r="M281">
            <v>146521.80000000002</v>
          </cell>
          <cell r="O281">
            <v>1960.51</v>
          </cell>
          <cell r="Q281">
            <v>8769.7000000000007</v>
          </cell>
          <cell r="R281">
            <v>0</v>
          </cell>
          <cell r="S281">
            <v>158381.85</v>
          </cell>
          <cell r="X281">
            <v>38633.86</v>
          </cell>
          <cell r="AC281" t="str">
            <v>20140101LGUM_453</v>
          </cell>
        </row>
        <row r="282">
          <cell r="B282" t="str">
            <v>Apr 2015</v>
          </cell>
          <cell r="C282" t="str">
            <v>LS</v>
          </cell>
          <cell r="D282" t="str">
            <v>LGUM_454</v>
          </cell>
          <cell r="E282">
            <v>5564</v>
          </cell>
          <cell r="G282">
            <v>825915</v>
          </cell>
          <cell r="K282">
            <v>-252.95000000000528</v>
          </cell>
          <cell r="L282">
            <v>96449.37</v>
          </cell>
          <cell r="M282">
            <v>96449.369999999981</v>
          </cell>
          <cell r="O282">
            <v>1830.62</v>
          </cell>
          <cell r="Q282">
            <v>5925.09</v>
          </cell>
          <cell r="R282">
            <v>0</v>
          </cell>
          <cell r="S282">
            <v>107019.79</v>
          </cell>
          <cell r="X282">
            <v>23813.919999999998</v>
          </cell>
          <cell r="AC282" t="str">
            <v>20140101LGUM_454</v>
          </cell>
        </row>
        <row r="283">
          <cell r="B283" t="str">
            <v>Apr 2015</v>
          </cell>
          <cell r="C283" t="str">
            <v>LS</v>
          </cell>
          <cell r="D283" t="str">
            <v>LGUM_455</v>
          </cell>
          <cell r="E283">
            <v>412</v>
          </cell>
          <cell r="G283">
            <v>24166</v>
          </cell>
          <cell r="K283">
            <v>5.4001247917767614E-13</v>
          </cell>
          <cell r="L283">
            <v>5673.2400000000007</v>
          </cell>
          <cell r="M283">
            <v>5673.24</v>
          </cell>
          <cell r="O283">
            <v>53.67</v>
          </cell>
          <cell r="Q283">
            <v>347.35</v>
          </cell>
          <cell r="R283">
            <v>0</v>
          </cell>
          <cell r="S283">
            <v>6282.16</v>
          </cell>
          <cell r="X283">
            <v>679.8</v>
          </cell>
          <cell r="AC283" t="str">
            <v>20140101LGUM_455</v>
          </cell>
        </row>
        <row r="284">
          <cell r="B284" t="str">
            <v>Apr 2015</v>
          </cell>
          <cell r="C284" t="str">
            <v>LS</v>
          </cell>
          <cell r="D284" t="str">
            <v>LGUM_456</v>
          </cell>
          <cell r="E284">
            <v>13331</v>
          </cell>
          <cell r="G284">
            <v>2033442</v>
          </cell>
          <cell r="K284">
            <v>-909.78999999999905</v>
          </cell>
          <cell r="L284">
            <v>241847.72</v>
          </cell>
          <cell r="M284">
            <v>241847.71999999997</v>
          </cell>
          <cell r="O284">
            <v>4470.47</v>
          </cell>
          <cell r="Q284">
            <v>14844.59</v>
          </cell>
          <cell r="R284">
            <v>0</v>
          </cell>
          <cell r="S284">
            <v>268914.78999999998</v>
          </cell>
          <cell r="X284">
            <v>57056.68</v>
          </cell>
          <cell r="AC284" t="str">
            <v>20140101LGUM_456</v>
          </cell>
        </row>
        <row r="285">
          <cell r="B285" t="str">
            <v>Apr 2015</v>
          </cell>
          <cell r="C285" t="str">
            <v>LS</v>
          </cell>
          <cell r="D285" t="str">
            <v>LGUM_457</v>
          </cell>
          <cell r="E285">
            <v>3487</v>
          </cell>
          <cell r="G285">
            <v>132668</v>
          </cell>
          <cell r="K285">
            <v>-143.07999999999765</v>
          </cell>
          <cell r="L285">
            <v>37725.740000000005</v>
          </cell>
          <cell r="M285">
            <v>37725.740000000005</v>
          </cell>
          <cell r="O285">
            <v>297.41000000000003</v>
          </cell>
          <cell r="Q285">
            <v>2320.52</v>
          </cell>
          <cell r="R285">
            <v>0</v>
          </cell>
          <cell r="S285">
            <v>41999.19</v>
          </cell>
          <cell r="X285">
            <v>3696.22</v>
          </cell>
          <cell r="AC285" t="str">
            <v>20140101LGUM_457</v>
          </cell>
        </row>
        <row r="286">
          <cell r="B286" t="str">
            <v>Apr 2015</v>
          </cell>
          <cell r="C286" t="str">
            <v>RLS</v>
          </cell>
          <cell r="D286" t="str">
            <v>LGUM_458</v>
          </cell>
          <cell r="E286">
            <v>5</v>
          </cell>
          <cell r="G286">
            <v>328</v>
          </cell>
          <cell r="K286">
            <v>0</v>
          </cell>
          <cell r="L286">
            <v>55.65</v>
          </cell>
          <cell r="M286">
            <v>55.65</v>
          </cell>
          <cell r="O286">
            <v>0.73</v>
          </cell>
          <cell r="Q286">
            <v>3.3</v>
          </cell>
          <cell r="R286">
            <v>0</v>
          </cell>
          <cell r="S286">
            <v>59.68</v>
          </cell>
          <cell r="X286">
            <v>18.850000000000001</v>
          </cell>
          <cell r="AC286" t="str">
            <v>20140101LGUM_458</v>
          </cell>
        </row>
        <row r="287">
          <cell r="B287" t="str">
            <v>Apr 2015</v>
          </cell>
          <cell r="C287" t="str">
            <v>LS</v>
          </cell>
          <cell r="D287" t="str">
            <v>LGUM_470</v>
          </cell>
          <cell r="E287">
            <v>30</v>
          </cell>
          <cell r="G287">
            <v>1476</v>
          </cell>
          <cell r="K287">
            <v>0</v>
          </cell>
          <cell r="L287">
            <v>383.7</v>
          </cell>
          <cell r="M287">
            <v>383.7</v>
          </cell>
          <cell r="O287">
            <v>3.32</v>
          </cell>
          <cell r="Q287">
            <v>23</v>
          </cell>
          <cell r="R287">
            <v>0</v>
          </cell>
          <cell r="S287">
            <v>414.14</v>
          </cell>
          <cell r="X287">
            <v>41.1</v>
          </cell>
          <cell r="AC287" t="str">
            <v>20140101LGUM_470</v>
          </cell>
        </row>
        <row r="288">
          <cell r="B288" t="str">
            <v>Apr 2015</v>
          </cell>
          <cell r="C288" t="str">
            <v>RLS</v>
          </cell>
          <cell r="D288" t="str">
            <v>LGUM_471</v>
          </cell>
          <cell r="E288">
            <v>8</v>
          </cell>
          <cell r="G288">
            <v>380</v>
          </cell>
          <cell r="K288">
            <v>0</v>
          </cell>
          <cell r="L288">
            <v>120.56</v>
          </cell>
          <cell r="M288">
            <v>120.56000000000002</v>
          </cell>
          <cell r="O288">
            <v>0.85</v>
          </cell>
          <cell r="Q288">
            <v>7.11</v>
          </cell>
          <cell r="R288">
            <v>0</v>
          </cell>
          <cell r="S288">
            <v>128.52000000000001</v>
          </cell>
          <cell r="X288">
            <v>10.96</v>
          </cell>
          <cell r="AC288" t="str">
            <v>20140101LGUM_471</v>
          </cell>
        </row>
        <row r="289">
          <cell r="B289" t="str">
            <v>Apr 2015</v>
          </cell>
          <cell r="C289" t="str">
            <v>LS</v>
          </cell>
          <cell r="D289" t="str">
            <v>LGUM_473</v>
          </cell>
          <cell r="E289">
            <v>605</v>
          </cell>
          <cell r="G289">
            <v>67991</v>
          </cell>
          <cell r="K289">
            <v>-140.93999999999966</v>
          </cell>
          <cell r="L289">
            <v>11160.46</v>
          </cell>
          <cell r="M289">
            <v>11160.46</v>
          </cell>
          <cell r="O289">
            <v>142.12</v>
          </cell>
          <cell r="Q289">
            <v>653.91</v>
          </cell>
          <cell r="R289">
            <v>0</v>
          </cell>
          <cell r="S289">
            <v>12075.03</v>
          </cell>
          <cell r="X289">
            <v>1923.9</v>
          </cell>
          <cell r="AC289" t="str">
            <v>20140101LGUM_473</v>
          </cell>
        </row>
        <row r="290">
          <cell r="B290" t="str">
            <v>Apr 2015</v>
          </cell>
          <cell r="C290" t="str">
            <v>RLS</v>
          </cell>
          <cell r="D290" t="str">
            <v>LGUM_474</v>
          </cell>
          <cell r="E290">
            <v>56</v>
          </cell>
          <cell r="G290">
            <v>6310</v>
          </cell>
          <cell r="K290">
            <v>0</v>
          </cell>
          <cell r="L290">
            <v>1174.32</v>
          </cell>
          <cell r="M290">
            <v>1174.32</v>
          </cell>
          <cell r="O290">
            <v>13.87</v>
          </cell>
          <cell r="Q290">
            <v>71.14</v>
          </cell>
          <cell r="R290">
            <v>0</v>
          </cell>
          <cell r="S290">
            <v>1286.07</v>
          </cell>
          <cell r="X290">
            <v>178.08</v>
          </cell>
          <cell r="AC290" t="str">
            <v>20140101LGUM_474</v>
          </cell>
        </row>
        <row r="291">
          <cell r="B291" t="str">
            <v>Apr 2015</v>
          </cell>
          <cell r="C291" t="str">
            <v>RLS</v>
          </cell>
          <cell r="D291" t="str">
            <v>LGUM_475</v>
          </cell>
          <cell r="E291">
            <v>2</v>
          </cell>
          <cell r="G291">
            <v>219</v>
          </cell>
          <cell r="K291">
            <v>0</v>
          </cell>
          <cell r="L291">
            <v>56.84</v>
          </cell>
          <cell r="M291">
            <v>56.839999999999996</v>
          </cell>
          <cell r="O291">
            <v>0.49</v>
          </cell>
          <cell r="Q291">
            <v>3.36</v>
          </cell>
          <cell r="R291">
            <v>0</v>
          </cell>
          <cell r="S291">
            <v>60.69</v>
          </cell>
          <cell r="X291">
            <v>6.36</v>
          </cell>
          <cell r="AC291" t="str">
            <v>20140101LGUM_475</v>
          </cell>
        </row>
        <row r="292">
          <cell r="B292" t="str">
            <v>Apr 2015</v>
          </cell>
          <cell r="C292" t="str">
            <v>LS</v>
          </cell>
          <cell r="D292" t="str">
            <v>LGUM_476</v>
          </cell>
          <cell r="E292">
            <v>530</v>
          </cell>
          <cell r="G292">
            <v>186515</v>
          </cell>
          <cell r="K292">
            <v>-35.059999999999263</v>
          </cell>
          <cell r="L292">
            <v>20952.940000000002</v>
          </cell>
          <cell r="M292">
            <v>20952.940000000002</v>
          </cell>
          <cell r="O292">
            <v>393.3</v>
          </cell>
          <cell r="Q292">
            <v>1258.02</v>
          </cell>
          <cell r="R292">
            <v>0</v>
          </cell>
          <cell r="S292">
            <v>22740.02</v>
          </cell>
          <cell r="X292">
            <v>5199.3</v>
          </cell>
          <cell r="AC292" t="str">
            <v>20140101LGUM_476</v>
          </cell>
        </row>
        <row r="293">
          <cell r="B293" t="str">
            <v>Apr 2015</v>
          </cell>
          <cell r="C293" t="str">
            <v>RLS</v>
          </cell>
          <cell r="D293" t="str">
            <v>LGUM_477</v>
          </cell>
          <cell r="E293">
            <v>61</v>
          </cell>
          <cell r="G293">
            <v>21293</v>
          </cell>
          <cell r="K293">
            <v>2.9132252166164108E-13</v>
          </cell>
          <cell r="L293">
            <v>2609.5800000000004</v>
          </cell>
          <cell r="M293">
            <v>2609.5800000000004</v>
          </cell>
          <cell r="O293">
            <v>47.71</v>
          </cell>
          <cell r="Q293">
            <v>157.69999999999999</v>
          </cell>
          <cell r="R293">
            <v>0</v>
          </cell>
          <cell r="S293">
            <v>2848.92</v>
          </cell>
          <cell r="X293">
            <v>598.41</v>
          </cell>
          <cell r="AC293" t="str">
            <v>20140101LGUM_477</v>
          </cell>
        </row>
        <row r="294">
          <cell r="B294" t="str">
            <v>Apr 2015</v>
          </cell>
          <cell r="C294" t="str">
            <v>LS</v>
          </cell>
          <cell r="D294" t="str">
            <v>LGUM_479</v>
          </cell>
          <cell r="E294">
            <v>0</v>
          </cell>
          <cell r="G294">
            <v>0</v>
          </cell>
          <cell r="K294">
            <v>0</v>
          </cell>
          <cell r="L294">
            <v>0</v>
          </cell>
          <cell r="M294">
            <v>0</v>
          </cell>
          <cell r="O294">
            <v>0</v>
          </cell>
          <cell r="Q294">
            <v>0</v>
          </cell>
          <cell r="R294">
            <v>0</v>
          </cell>
          <cell r="S294">
            <v>0</v>
          </cell>
          <cell r="X294">
            <v>0</v>
          </cell>
          <cell r="AC294" t="str">
            <v>20140101LGUM_479</v>
          </cell>
        </row>
        <row r="295">
          <cell r="B295" t="str">
            <v>Apr 2015</v>
          </cell>
          <cell r="C295" t="str">
            <v>LS</v>
          </cell>
          <cell r="D295" t="str">
            <v>LGUM_480</v>
          </cell>
          <cell r="E295">
            <v>20</v>
          </cell>
          <cell r="G295">
            <v>931</v>
          </cell>
          <cell r="K295">
            <v>0</v>
          </cell>
          <cell r="L295">
            <v>476.6</v>
          </cell>
          <cell r="M295">
            <v>476.6</v>
          </cell>
          <cell r="O295">
            <v>2.08</v>
          </cell>
          <cell r="Q295">
            <v>28.05</v>
          </cell>
          <cell r="R295">
            <v>0</v>
          </cell>
          <cell r="S295">
            <v>506.73</v>
          </cell>
          <cell r="X295">
            <v>27.4</v>
          </cell>
          <cell r="AC295" t="str">
            <v>20140101LGUM_480</v>
          </cell>
        </row>
        <row r="296">
          <cell r="B296" t="str">
            <v>Apr 2015</v>
          </cell>
          <cell r="C296" t="str">
            <v>LS</v>
          </cell>
          <cell r="D296" t="str">
            <v>LGUM_481</v>
          </cell>
          <cell r="E296">
            <v>4</v>
          </cell>
          <cell r="G296">
            <v>475</v>
          </cell>
          <cell r="K296">
            <v>0</v>
          </cell>
          <cell r="L296">
            <v>81.84</v>
          </cell>
          <cell r="M296">
            <v>81.84</v>
          </cell>
          <cell r="O296">
            <v>1.06</v>
          </cell>
          <cell r="Q296">
            <v>4.8600000000000003</v>
          </cell>
          <cell r="R296">
            <v>0</v>
          </cell>
          <cell r="S296">
            <v>87.76</v>
          </cell>
          <cell r="X296">
            <v>12.72</v>
          </cell>
          <cell r="AC296" t="str">
            <v>20140101LGUM_481</v>
          </cell>
        </row>
        <row r="297">
          <cell r="B297" t="str">
            <v>Apr 2015</v>
          </cell>
          <cell r="C297" t="str">
            <v>LS</v>
          </cell>
          <cell r="D297" t="str">
            <v>LGUM_482</v>
          </cell>
          <cell r="E297">
            <v>70</v>
          </cell>
          <cell r="G297">
            <v>8153</v>
          </cell>
          <cell r="K297">
            <v>0</v>
          </cell>
          <cell r="L297">
            <v>2114.6999999999998</v>
          </cell>
          <cell r="M297">
            <v>2114.6999999999998</v>
          </cell>
          <cell r="O297">
            <v>17.43</v>
          </cell>
          <cell r="Q297">
            <v>124.89</v>
          </cell>
          <cell r="R297">
            <v>0</v>
          </cell>
          <cell r="S297">
            <v>2257.02</v>
          </cell>
          <cell r="X297">
            <v>222.6</v>
          </cell>
          <cell r="AC297" t="str">
            <v>20140101LGUM_482</v>
          </cell>
        </row>
        <row r="298">
          <cell r="B298" t="str">
            <v>Apr 2015</v>
          </cell>
          <cell r="C298" t="str">
            <v>LS</v>
          </cell>
          <cell r="D298" t="str">
            <v>LGUM_483</v>
          </cell>
          <cell r="E298">
            <v>2</v>
          </cell>
          <cell r="G298">
            <v>739</v>
          </cell>
          <cell r="K298">
            <v>0</v>
          </cell>
          <cell r="L298">
            <v>85.12</v>
          </cell>
          <cell r="M298">
            <v>85.12</v>
          </cell>
          <cell r="O298">
            <v>1.66</v>
          </cell>
          <cell r="Q298">
            <v>5.09</v>
          </cell>
          <cell r="R298">
            <v>0</v>
          </cell>
          <cell r="S298">
            <v>91.87</v>
          </cell>
          <cell r="X298">
            <v>19.62</v>
          </cell>
          <cell r="AC298" t="str">
            <v>20140101LGUM_483</v>
          </cell>
        </row>
        <row r="299">
          <cell r="B299" t="str">
            <v>Apr 2015</v>
          </cell>
          <cell r="C299" t="str">
            <v>LS</v>
          </cell>
          <cell r="D299" t="str">
            <v>LGUM_484</v>
          </cell>
          <cell r="E299">
            <v>13</v>
          </cell>
          <cell r="G299">
            <v>4733</v>
          </cell>
          <cell r="K299">
            <v>0</v>
          </cell>
          <cell r="L299">
            <v>680.03</v>
          </cell>
          <cell r="M299">
            <v>680.03</v>
          </cell>
          <cell r="O299">
            <v>10.6</v>
          </cell>
          <cell r="Q299">
            <v>40.47</v>
          </cell>
          <cell r="R299">
            <v>0</v>
          </cell>
          <cell r="S299">
            <v>731.1</v>
          </cell>
          <cell r="X299">
            <v>127.53</v>
          </cell>
          <cell r="AC299" t="str">
            <v>20140101LGUM_484</v>
          </cell>
        </row>
        <row r="300">
          <cell r="B300" t="str">
            <v>May 2015</v>
          </cell>
          <cell r="C300" t="str">
            <v>RLS</v>
          </cell>
          <cell r="D300" t="str">
            <v>LGUM_201</v>
          </cell>
          <cell r="E300">
            <v>74</v>
          </cell>
          <cell r="G300">
            <v>2442</v>
          </cell>
          <cell r="K300">
            <v>0</v>
          </cell>
          <cell r="L300">
            <v>602.36</v>
          </cell>
          <cell r="M300">
            <v>602.36</v>
          </cell>
          <cell r="O300">
            <v>5.89</v>
          </cell>
          <cell r="Q300">
            <v>43.25</v>
          </cell>
          <cell r="R300">
            <v>0</v>
          </cell>
          <cell r="S300">
            <v>686.52</v>
          </cell>
          <cell r="X300">
            <v>80.66</v>
          </cell>
          <cell r="AC300" t="str">
            <v>20140101LGUM_201</v>
          </cell>
        </row>
        <row r="301">
          <cell r="B301" t="str">
            <v>May 2015</v>
          </cell>
          <cell r="C301" t="str">
            <v>RLS</v>
          </cell>
          <cell r="D301" t="str">
            <v>LGUM_203</v>
          </cell>
          <cell r="E301">
            <v>3509</v>
          </cell>
          <cell r="G301">
            <v>279458</v>
          </cell>
          <cell r="K301">
            <v>-75.749999999999432</v>
          </cell>
          <cell r="L301">
            <v>38382.89</v>
          </cell>
          <cell r="M301">
            <v>38382.89</v>
          </cell>
          <cell r="O301">
            <v>673.52</v>
          </cell>
          <cell r="Q301">
            <v>2659.64</v>
          </cell>
          <cell r="R301">
            <v>0</v>
          </cell>
          <cell r="S301">
            <v>42204.41</v>
          </cell>
          <cell r="X301">
            <v>9509.39</v>
          </cell>
          <cell r="AC301" t="str">
            <v>20140101LGUM_203</v>
          </cell>
        </row>
        <row r="302">
          <cell r="B302" t="str">
            <v>May 2015</v>
          </cell>
          <cell r="C302" t="str">
            <v>RLS</v>
          </cell>
          <cell r="D302" t="str">
            <v>LGUM_204</v>
          </cell>
          <cell r="E302">
            <v>3528</v>
          </cell>
          <cell r="G302">
            <v>431573</v>
          </cell>
          <cell r="K302">
            <v>-164.19999999999857</v>
          </cell>
          <cell r="L302">
            <v>47499.08</v>
          </cell>
          <cell r="M302">
            <v>47499.08</v>
          </cell>
          <cell r="O302">
            <v>1039.51</v>
          </cell>
          <cell r="Q302">
            <v>3316.3</v>
          </cell>
          <cell r="R302">
            <v>0</v>
          </cell>
          <cell r="S302">
            <v>52563.49</v>
          </cell>
          <cell r="X302">
            <v>14817.6</v>
          </cell>
          <cell r="AC302" t="str">
            <v>20140101LGUM_204</v>
          </cell>
        </row>
        <row r="303">
          <cell r="B303" t="str">
            <v>May 2015</v>
          </cell>
          <cell r="C303" t="str">
            <v>RLS</v>
          </cell>
          <cell r="D303" t="str">
            <v>LGUM_206</v>
          </cell>
          <cell r="E303">
            <v>73</v>
          </cell>
          <cell r="G303">
            <v>2427</v>
          </cell>
          <cell r="K303">
            <v>0</v>
          </cell>
          <cell r="L303">
            <v>908.85</v>
          </cell>
          <cell r="M303">
            <v>908.85</v>
          </cell>
          <cell r="O303">
            <v>5.84</v>
          </cell>
          <cell r="Q303">
            <v>61.65</v>
          </cell>
          <cell r="R303">
            <v>0</v>
          </cell>
          <cell r="S303">
            <v>976.34</v>
          </cell>
          <cell r="X303">
            <v>79.569999999999993</v>
          </cell>
          <cell r="AC303" t="str">
            <v>20140101LGUM_206</v>
          </cell>
        </row>
        <row r="304">
          <cell r="B304" t="str">
            <v>May 2015</v>
          </cell>
          <cell r="C304" t="str">
            <v>RLS</v>
          </cell>
          <cell r="D304" t="str">
            <v>LGUM_207</v>
          </cell>
          <cell r="E304">
            <v>733</v>
          </cell>
          <cell r="G304">
            <v>91070</v>
          </cell>
          <cell r="K304">
            <v>-161.00999999999965</v>
          </cell>
          <cell r="L304">
            <v>11229.81</v>
          </cell>
          <cell r="M304">
            <v>11229.81</v>
          </cell>
          <cell r="O304">
            <v>218.37</v>
          </cell>
          <cell r="Q304">
            <v>803</v>
          </cell>
          <cell r="R304">
            <v>0</v>
          </cell>
          <cell r="S304">
            <v>12794.04</v>
          </cell>
          <cell r="X304">
            <v>3078.6</v>
          </cell>
          <cell r="AC304" t="str">
            <v>20140101LGUM_207</v>
          </cell>
        </row>
        <row r="305">
          <cell r="B305" t="str">
            <v>May 2015</v>
          </cell>
          <cell r="C305" t="str">
            <v>RLS</v>
          </cell>
          <cell r="D305" t="str">
            <v>LGUM_208</v>
          </cell>
          <cell r="E305">
            <v>1380</v>
          </cell>
          <cell r="G305">
            <v>76905</v>
          </cell>
          <cell r="K305">
            <v>-83.889999999999418</v>
          </cell>
          <cell r="L305">
            <v>19567.310000000001</v>
          </cell>
          <cell r="M305">
            <v>19567.309999999998</v>
          </cell>
          <cell r="O305">
            <v>185.23</v>
          </cell>
          <cell r="Q305">
            <v>1330.63</v>
          </cell>
          <cell r="R305">
            <v>0</v>
          </cell>
          <cell r="S305">
            <v>21083.17</v>
          </cell>
          <cell r="X305">
            <v>2635.8</v>
          </cell>
          <cell r="AC305" t="str">
            <v>20140101LGUM_208</v>
          </cell>
        </row>
        <row r="306">
          <cell r="B306" t="str">
            <v>May 2015</v>
          </cell>
          <cell r="C306" t="str">
            <v>RLS</v>
          </cell>
          <cell r="D306" t="str">
            <v>LGUM_209</v>
          </cell>
          <cell r="E306">
            <v>41</v>
          </cell>
          <cell r="G306">
            <v>12319</v>
          </cell>
          <cell r="K306">
            <v>5.6843418860808015E-14</v>
          </cell>
          <cell r="L306">
            <v>1135.29</v>
          </cell>
          <cell r="M306">
            <v>1135.29</v>
          </cell>
          <cell r="O306">
            <v>29.56</v>
          </cell>
          <cell r="Q306">
            <v>81.31</v>
          </cell>
          <cell r="R306">
            <v>0</v>
          </cell>
          <cell r="S306">
            <v>1295.5999999999999</v>
          </cell>
          <cell r="X306">
            <v>416.97</v>
          </cell>
          <cell r="AC306" t="str">
            <v>20140101LGUM_209</v>
          </cell>
        </row>
        <row r="307">
          <cell r="B307" t="str">
            <v>May 2015</v>
          </cell>
          <cell r="C307" t="str">
            <v>RLS</v>
          </cell>
          <cell r="D307" t="str">
            <v>LGUM_210</v>
          </cell>
          <cell r="E307">
            <v>318</v>
          </cell>
          <cell r="G307">
            <v>94579</v>
          </cell>
          <cell r="K307">
            <v>-75.109999999999701</v>
          </cell>
          <cell r="L307">
            <v>9111.91</v>
          </cell>
          <cell r="M307">
            <v>9111.909999999998</v>
          </cell>
          <cell r="O307">
            <v>227.07</v>
          </cell>
          <cell r="Q307">
            <v>638.19000000000005</v>
          </cell>
          <cell r="R307">
            <v>0</v>
          </cell>
          <cell r="S307">
            <v>10166.959999999999</v>
          </cell>
          <cell r="X307">
            <v>3234.06</v>
          </cell>
          <cell r="AC307" t="str">
            <v>20140101LGUM_210</v>
          </cell>
        </row>
        <row r="308">
          <cell r="B308" t="str">
            <v>May 2015</v>
          </cell>
          <cell r="C308" t="str">
            <v>RLS</v>
          </cell>
          <cell r="D308" t="str">
            <v>LGUM_252</v>
          </cell>
          <cell r="E308">
            <v>3817</v>
          </cell>
          <cell r="G308">
            <v>219622</v>
          </cell>
          <cell r="K308">
            <v>-153.31000000000404</v>
          </cell>
          <cell r="L308">
            <v>36375.379999999997</v>
          </cell>
          <cell r="M308">
            <v>36375.379999999997</v>
          </cell>
          <cell r="O308">
            <v>522.32000000000005</v>
          </cell>
          <cell r="Q308">
            <v>2545.44</v>
          </cell>
          <cell r="R308">
            <v>0</v>
          </cell>
          <cell r="S308">
            <v>40917.68</v>
          </cell>
          <cell r="X308">
            <v>7290.47</v>
          </cell>
          <cell r="AC308" t="str">
            <v>20140101LGUM_252</v>
          </cell>
        </row>
        <row r="309">
          <cell r="B309" t="str">
            <v>May 2015</v>
          </cell>
          <cell r="C309" t="str">
            <v>RLS</v>
          </cell>
          <cell r="D309" t="str">
            <v>LGUM_266</v>
          </cell>
          <cell r="E309">
            <v>2076</v>
          </cell>
          <cell r="G309">
            <v>174328</v>
          </cell>
          <cell r="K309">
            <v>26.360000000000582</v>
          </cell>
          <cell r="L309">
            <v>56784.2</v>
          </cell>
          <cell r="M309">
            <v>56784.2</v>
          </cell>
          <cell r="O309">
            <v>418.17</v>
          </cell>
          <cell r="Q309">
            <v>3826.01</v>
          </cell>
          <cell r="R309">
            <v>0</v>
          </cell>
          <cell r="S309">
            <v>61028.38</v>
          </cell>
          <cell r="X309">
            <v>5812.8</v>
          </cell>
          <cell r="AC309" t="str">
            <v>20140101LGUM_266</v>
          </cell>
        </row>
        <row r="310">
          <cell r="B310" t="str">
            <v>May 2015</v>
          </cell>
          <cell r="C310" t="str">
            <v>RLS</v>
          </cell>
          <cell r="D310" t="str">
            <v>LGUM_267</v>
          </cell>
          <cell r="E310">
            <v>2313</v>
          </cell>
          <cell r="G310">
            <v>308642</v>
          </cell>
          <cell r="K310">
            <v>-15.699999999999418</v>
          </cell>
          <cell r="L310">
            <v>72612.5</v>
          </cell>
          <cell r="M310">
            <v>72612.5</v>
          </cell>
          <cell r="O310">
            <v>742.58</v>
          </cell>
          <cell r="Q310">
            <v>4930.6099999999997</v>
          </cell>
          <cell r="R310">
            <v>0</v>
          </cell>
          <cell r="S310">
            <v>78287.75</v>
          </cell>
          <cell r="X310">
            <v>10292.85</v>
          </cell>
          <cell r="AC310" t="str">
            <v>20140101LGUM_267</v>
          </cell>
        </row>
        <row r="311">
          <cell r="B311" t="str">
            <v>May 2015</v>
          </cell>
          <cell r="C311" t="str">
            <v>RLS</v>
          </cell>
          <cell r="D311" t="str">
            <v>LGUM_274</v>
          </cell>
          <cell r="E311">
            <v>17173</v>
          </cell>
          <cell r="G311">
            <v>669723</v>
          </cell>
          <cell r="K311">
            <v>-763.27000000002329</v>
          </cell>
          <cell r="L311">
            <v>294440.59999999998</v>
          </cell>
          <cell r="M311">
            <v>294440.59999999998</v>
          </cell>
          <cell r="O311">
            <v>1610.9</v>
          </cell>
          <cell r="Q311">
            <v>19901.55</v>
          </cell>
          <cell r="R311">
            <v>0</v>
          </cell>
          <cell r="S311">
            <v>315966.42</v>
          </cell>
          <cell r="X311">
            <v>21809.71</v>
          </cell>
          <cell r="AC311" t="str">
            <v>20140101LGUM_274</v>
          </cell>
        </row>
        <row r="312">
          <cell r="B312" t="str">
            <v>May 2015</v>
          </cell>
          <cell r="C312" t="str">
            <v>RLS</v>
          </cell>
          <cell r="D312" t="str">
            <v>LGUM_275</v>
          </cell>
          <cell r="E312">
            <v>493</v>
          </cell>
          <cell r="G312">
            <v>26996</v>
          </cell>
          <cell r="K312">
            <v>0</v>
          </cell>
          <cell r="L312">
            <v>12270.77</v>
          </cell>
          <cell r="M312">
            <v>12270.77</v>
          </cell>
          <cell r="O312">
            <v>64.61</v>
          </cell>
          <cell r="Q312">
            <v>820.63</v>
          </cell>
          <cell r="R312">
            <v>0</v>
          </cell>
          <cell r="S312">
            <v>13156.01</v>
          </cell>
          <cell r="X312">
            <v>882.47</v>
          </cell>
          <cell r="AC312" t="str">
            <v>20140101LGUM_275</v>
          </cell>
        </row>
        <row r="313">
          <cell r="B313" t="str">
            <v>May 2015</v>
          </cell>
          <cell r="C313" t="str">
            <v>RLS</v>
          </cell>
          <cell r="D313" t="str">
            <v>LGUM_276</v>
          </cell>
          <cell r="E313">
            <v>1341</v>
          </cell>
          <cell r="G313">
            <v>39601</v>
          </cell>
          <cell r="K313">
            <v>-54.780000000002474</v>
          </cell>
          <cell r="L313">
            <v>18947.189999999999</v>
          </cell>
          <cell r="M313">
            <v>18947.190000000002</v>
          </cell>
          <cell r="O313">
            <v>95.11</v>
          </cell>
          <cell r="Q313">
            <v>1280.92</v>
          </cell>
          <cell r="R313">
            <v>0</v>
          </cell>
          <cell r="S313">
            <v>20323.22</v>
          </cell>
          <cell r="X313">
            <v>1180.08</v>
          </cell>
          <cell r="AC313" t="str">
            <v>20140101LGUM_276</v>
          </cell>
        </row>
        <row r="314">
          <cell r="B314" t="str">
            <v>May 2015</v>
          </cell>
          <cell r="C314" t="str">
            <v>RLS</v>
          </cell>
          <cell r="D314" t="str">
            <v>LGUM_277</v>
          </cell>
          <cell r="E314">
            <v>2326</v>
          </cell>
          <cell r="G314">
            <v>124648</v>
          </cell>
          <cell r="K314">
            <v>-44.300000000000288</v>
          </cell>
          <cell r="L314">
            <v>51476.6</v>
          </cell>
          <cell r="M314">
            <v>51476.6</v>
          </cell>
          <cell r="O314">
            <v>300.37</v>
          </cell>
          <cell r="Q314">
            <v>3490.85</v>
          </cell>
          <cell r="R314">
            <v>0</v>
          </cell>
          <cell r="S314">
            <v>55326.94</v>
          </cell>
          <cell r="X314">
            <v>4163.54</v>
          </cell>
          <cell r="AC314" t="str">
            <v>20140101LGUM_277</v>
          </cell>
        </row>
        <row r="315">
          <cell r="B315" t="str">
            <v>May 2015</v>
          </cell>
          <cell r="C315" t="str">
            <v>RLS</v>
          </cell>
          <cell r="D315" t="str">
            <v>LGUM_278</v>
          </cell>
          <cell r="E315">
            <v>17</v>
          </cell>
          <cell r="G315">
            <v>5039</v>
          </cell>
          <cell r="K315">
            <v>0</v>
          </cell>
          <cell r="L315">
            <v>1233.3499999999999</v>
          </cell>
          <cell r="M315">
            <v>1233.3500000000001</v>
          </cell>
          <cell r="O315">
            <v>12.14</v>
          </cell>
          <cell r="Q315">
            <v>83.95</v>
          </cell>
          <cell r="R315">
            <v>0</v>
          </cell>
          <cell r="S315">
            <v>1329.44</v>
          </cell>
          <cell r="X315">
            <v>167.28</v>
          </cell>
          <cell r="AC315" t="str">
            <v>20140101LGUM_278</v>
          </cell>
        </row>
        <row r="316">
          <cell r="B316" t="str">
            <v>May 2015</v>
          </cell>
          <cell r="C316" t="str">
            <v>RLS</v>
          </cell>
          <cell r="D316" t="str">
            <v>LGUM_279</v>
          </cell>
          <cell r="E316">
            <v>11</v>
          </cell>
          <cell r="G316">
            <v>3252</v>
          </cell>
          <cell r="K316">
            <v>0</v>
          </cell>
          <cell r="L316">
            <v>455.73</v>
          </cell>
          <cell r="M316">
            <v>455.73</v>
          </cell>
          <cell r="O316">
            <v>7.84</v>
          </cell>
          <cell r="Q316">
            <v>31.24</v>
          </cell>
          <cell r="R316">
            <v>0</v>
          </cell>
          <cell r="S316">
            <v>494.81</v>
          </cell>
          <cell r="X316">
            <v>108.24</v>
          </cell>
          <cell r="AC316" t="str">
            <v>20140101LGUM_279</v>
          </cell>
        </row>
        <row r="317">
          <cell r="B317" t="str">
            <v>May 2015</v>
          </cell>
          <cell r="C317" t="str">
            <v>RLS</v>
          </cell>
          <cell r="D317" t="str">
            <v>LGUM_280</v>
          </cell>
          <cell r="E317">
            <v>46</v>
          </cell>
          <cell r="G317">
            <v>1372</v>
          </cell>
          <cell r="K317">
            <v>0</v>
          </cell>
          <cell r="L317">
            <v>891.48</v>
          </cell>
          <cell r="M317">
            <v>891.4799999999999</v>
          </cell>
          <cell r="O317">
            <v>3.3</v>
          </cell>
          <cell r="Q317">
            <v>109.85</v>
          </cell>
          <cell r="R317">
            <v>0</v>
          </cell>
          <cell r="S317">
            <v>1739.69</v>
          </cell>
          <cell r="X317">
            <v>40.479999999999997</v>
          </cell>
          <cell r="AC317" t="str">
            <v>20140101LGUM_280</v>
          </cell>
        </row>
        <row r="318">
          <cell r="B318" t="str">
            <v>May 2015</v>
          </cell>
          <cell r="C318" t="str">
            <v>RLS</v>
          </cell>
          <cell r="D318" t="str">
            <v>LGUM_281</v>
          </cell>
          <cell r="E318">
            <v>245</v>
          </cell>
          <cell r="G318">
            <v>9467</v>
          </cell>
          <cell r="K318">
            <v>0</v>
          </cell>
          <cell r="L318">
            <v>4985.75</v>
          </cell>
          <cell r="M318">
            <v>4985.75</v>
          </cell>
          <cell r="O318">
            <v>22.81</v>
          </cell>
          <cell r="Q318">
            <v>592.12</v>
          </cell>
          <cell r="R318">
            <v>0</v>
          </cell>
          <cell r="S318">
            <v>9377.5</v>
          </cell>
          <cell r="X318">
            <v>311.14999999999998</v>
          </cell>
          <cell r="AC318" t="str">
            <v>20140101LGUM_281</v>
          </cell>
        </row>
        <row r="319">
          <cell r="B319" t="str">
            <v>May 2015</v>
          </cell>
          <cell r="C319" t="str">
            <v>RLS</v>
          </cell>
          <cell r="D319" t="str">
            <v>LGUM_282</v>
          </cell>
          <cell r="E319">
            <v>106</v>
          </cell>
          <cell r="G319">
            <v>3112</v>
          </cell>
          <cell r="K319">
            <v>0</v>
          </cell>
          <cell r="L319">
            <v>2070.1799999999998</v>
          </cell>
          <cell r="M319">
            <v>2070.1800000000003</v>
          </cell>
          <cell r="O319">
            <v>7.49</v>
          </cell>
          <cell r="Q319">
            <v>206.75</v>
          </cell>
          <cell r="R319">
            <v>0</v>
          </cell>
          <cell r="S319">
            <v>3274.03</v>
          </cell>
          <cell r="X319">
            <v>93.28</v>
          </cell>
          <cell r="AC319" t="str">
            <v>20140101LGUM_282</v>
          </cell>
        </row>
        <row r="320">
          <cell r="B320" t="str">
            <v>May 2015</v>
          </cell>
          <cell r="C320" t="str">
            <v>RLS</v>
          </cell>
          <cell r="D320" t="str">
            <v>LGUM_283</v>
          </cell>
          <cell r="E320">
            <v>82</v>
          </cell>
          <cell r="G320">
            <v>3151</v>
          </cell>
          <cell r="K320">
            <v>0</v>
          </cell>
          <cell r="L320">
            <v>1707.24</v>
          </cell>
          <cell r="M320">
            <v>1707.24</v>
          </cell>
          <cell r="O320">
            <v>7.6</v>
          </cell>
          <cell r="Q320">
            <v>202.37</v>
          </cell>
          <cell r="R320">
            <v>0</v>
          </cell>
          <cell r="S320">
            <v>3204.98</v>
          </cell>
          <cell r="X320">
            <v>104.14</v>
          </cell>
          <cell r="AC320" t="str">
            <v>20140101LGUM_283</v>
          </cell>
        </row>
        <row r="321">
          <cell r="B321" t="str">
            <v>May 2015</v>
          </cell>
          <cell r="C321" t="str">
            <v>RLS</v>
          </cell>
          <cell r="D321" t="str">
            <v>LGUM_314</v>
          </cell>
          <cell r="E321">
            <v>483</v>
          </cell>
          <cell r="G321">
            <v>38353</v>
          </cell>
          <cell r="K321">
            <v>-17.399999999999636</v>
          </cell>
          <cell r="L321">
            <v>9256.2000000000007</v>
          </cell>
          <cell r="M321">
            <v>9256.2000000000007</v>
          </cell>
          <cell r="O321">
            <v>92.14</v>
          </cell>
          <cell r="Q321">
            <v>626.82000000000005</v>
          </cell>
          <cell r="R321">
            <v>0</v>
          </cell>
          <cell r="S321">
            <v>9975.16</v>
          </cell>
          <cell r="X321">
            <v>1308.93</v>
          </cell>
          <cell r="AC321" t="str">
            <v>20140101LGUM_314</v>
          </cell>
        </row>
        <row r="322">
          <cell r="B322" t="str">
            <v>May 2015</v>
          </cell>
          <cell r="C322" t="str">
            <v>RLS</v>
          </cell>
          <cell r="D322" t="str">
            <v>LGUM_315</v>
          </cell>
          <cell r="E322">
            <v>496</v>
          </cell>
          <cell r="G322">
            <v>59150</v>
          </cell>
          <cell r="K322">
            <v>-185.13000000000102</v>
          </cell>
          <cell r="L322">
            <v>11198.07</v>
          </cell>
          <cell r="M322">
            <v>11198.07</v>
          </cell>
          <cell r="O322">
            <v>142.52000000000001</v>
          </cell>
          <cell r="Q322">
            <v>764.16</v>
          </cell>
          <cell r="R322">
            <v>0</v>
          </cell>
          <cell r="S322">
            <v>12104.75</v>
          </cell>
          <cell r="X322">
            <v>2083.1999999999998</v>
          </cell>
          <cell r="AC322" t="str">
            <v>20140101LGUM_315</v>
          </cell>
        </row>
        <row r="323">
          <cell r="B323" t="str">
            <v>May 2015</v>
          </cell>
          <cell r="C323" t="str">
            <v>RLS</v>
          </cell>
          <cell r="D323" t="str">
            <v>LGUM_318</v>
          </cell>
          <cell r="E323">
            <v>50</v>
          </cell>
          <cell r="G323">
            <v>2768</v>
          </cell>
          <cell r="K323">
            <v>0</v>
          </cell>
          <cell r="L323">
            <v>871</v>
          </cell>
          <cell r="M323">
            <v>871</v>
          </cell>
          <cell r="O323">
            <v>6.68</v>
          </cell>
          <cell r="Q323">
            <v>59.14</v>
          </cell>
          <cell r="R323">
            <v>0</v>
          </cell>
          <cell r="S323">
            <v>936.82</v>
          </cell>
          <cell r="X323">
            <v>95.5</v>
          </cell>
          <cell r="AC323" t="str">
            <v>20140101LGUM_318</v>
          </cell>
        </row>
        <row r="324">
          <cell r="B324" t="str">
            <v>May 2015</v>
          </cell>
          <cell r="C324" t="str">
            <v>RLS</v>
          </cell>
          <cell r="D324" t="str">
            <v>LGUM_347</v>
          </cell>
          <cell r="E324">
            <v>0</v>
          </cell>
          <cell r="G324">
            <v>0</v>
          </cell>
          <cell r="K324">
            <v>0</v>
          </cell>
          <cell r="L324">
            <v>0</v>
          </cell>
          <cell r="M324">
            <v>0</v>
          </cell>
          <cell r="O324">
            <v>0</v>
          </cell>
          <cell r="Q324">
            <v>0</v>
          </cell>
          <cell r="R324">
            <v>0</v>
          </cell>
          <cell r="S324">
            <v>0</v>
          </cell>
          <cell r="X324">
            <v>0</v>
          </cell>
          <cell r="AC324" t="str">
            <v>20140101LGUM_347</v>
          </cell>
        </row>
        <row r="325">
          <cell r="B325" t="str">
            <v>May 2015</v>
          </cell>
          <cell r="C325" t="str">
            <v>RLS</v>
          </cell>
          <cell r="D325" t="str">
            <v>LGUM_348</v>
          </cell>
          <cell r="E325">
            <v>39</v>
          </cell>
          <cell r="G325">
            <v>3087</v>
          </cell>
          <cell r="K325">
            <v>0</v>
          </cell>
          <cell r="L325">
            <v>511.68</v>
          </cell>
          <cell r="M325">
            <v>511.68</v>
          </cell>
          <cell r="O325">
            <v>7.43</v>
          </cell>
          <cell r="Q325">
            <v>34.99</v>
          </cell>
          <cell r="R325">
            <v>0</v>
          </cell>
          <cell r="S325">
            <v>554.1</v>
          </cell>
          <cell r="X325">
            <v>116.22</v>
          </cell>
          <cell r="AC325" t="str">
            <v>20140101LGUM_348</v>
          </cell>
        </row>
        <row r="326">
          <cell r="B326" t="str">
            <v>May 2015</v>
          </cell>
          <cell r="C326" t="str">
            <v>RLS</v>
          </cell>
          <cell r="D326" t="str">
            <v>LGUM_349</v>
          </cell>
          <cell r="E326">
            <v>17</v>
          </cell>
          <cell r="G326">
            <v>449</v>
          </cell>
          <cell r="K326">
            <v>0</v>
          </cell>
          <cell r="L326">
            <v>153.34</v>
          </cell>
          <cell r="M326">
            <v>153.34</v>
          </cell>
          <cell r="O326">
            <v>1.08</v>
          </cell>
          <cell r="Q326">
            <v>10.41</v>
          </cell>
          <cell r="R326">
            <v>0</v>
          </cell>
          <cell r="S326">
            <v>164.83</v>
          </cell>
          <cell r="X326">
            <v>15.47</v>
          </cell>
          <cell r="AC326" t="str">
            <v>20140101LGUM_349</v>
          </cell>
        </row>
        <row r="327">
          <cell r="B327" t="str">
            <v>May 2015</v>
          </cell>
          <cell r="C327" t="str">
            <v>LS</v>
          </cell>
          <cell r="D327" t="str">
            <v>LGUM_400</v>
          </cell>
          <cell r="E327">
            <v>49</v>
          </cell>
          <cell r="G327">
            <v>659</v>
          </cell>
          <cell r="K327">
            <v>9.2370555648813024E-14</v>
          </cell>
          <cell r="L327">
            <v>1170.6099999999999</v>
          </cell>
          <cell r="M327">
            <v>1170.6099999999999</v>
          </cell>
          <cell r="O327">
            <v>1.62</v>
          </cell>
          <cell r="Q327">
            <v>82.61</v>
          </cell>
          <cell r="R327">
            <v>0</v>
          </cell>
          <cell r="S327">
            <v>1308.24</v>
          </cell>
          <cell r="X327">
            <v>49.98</v>
          </cell>
          <cell r="AC327" t="str">
            <v>20140101LGUM_400</v>
          </cell>
        </row>
        <row r="328">
          <cell r="B328" t="str">
            <v>May 2015</v>
          </cell>
          <cell r="C328" t="str">
            <v>LS</v>
          </cell>
          <cell r="D328" t="str">
            <v>LGUM_401</v>
          </cell>
          <cell r="E328">
            <v>8</v>
          </cell>
          <cell r="G328">
            <v>214</v>
          </cell>
          <cell r="K328">
            <v>0</v>
          </cell>
          <cell r="L328">
            <v>199.2</v>
          </cell>
          <cell r="M328">
            <v>199.20000000000002</v>
          </cell>
          <cell r="O328">
            <v>0.52</v>
          </cell>
          <cell r="Q328">
            <v>13.46</v>
          </cell>
          <cell r="R328">
            <v>0</v>
          </cell>
          <cell r="S328">
            <v>213.18</v>
          </cell>
          <cell r="X328">
            <v>8.48</v>
          </cell>
          <cell r="AC328" t="str">
            <v>20140101LGUM_401</v>
          </cell>
        </row>
        <row r="329">
          <cell r="B329" t="str">
            <v>May 2015</v>
          </cell>
          <cell r="C329" t="str">
            <v>LS</v>
          </cell>
          <cell r="D329" t="str">
            <v>LGUM_412</v>
          </cell>
          <cell r="E329">
            <v>218</v>
          </cell>
          <cell r="G329">
            <v>4831</v>
          </cell>
          <cell r="K329">
            <v>0</v>
          </cell>
          <cell r="L329">
            <v>4314.22</v>
          </cell>
          <cell r="M329">
            <v>4314.22</v>
          </cell>
          <cell r="O329">
            <v>11.65</v>
          </cell>
          <cell r="Q329">
            <v>291.43</v>
          </cell>
          <cell r="R329">
            <v>0</v>
          </cell>
          <cell r="S329">
            <v>4617.3</v>
          </cell>
          <cell r="X329">
            <v>163.5</v>
          </cell>
          <cell r="AC329" t="str">
            <v>20140101LGUM_412</v>
          </cell>
        </row>
        <row r="330">
          <cell r="B330" t="str">
            <v>May 2015</v>
          </cell>
          <cell r="C330" t="str">
            <v>LS</v>
          </cell>
          <cell r="D330" t="str">
            <v>LGUM_413</v>
          </cell>
          <cell r="E330">
            <v>2428</v>
          </cell>
          <cell r="G330">
            <v>74919</v>
          </cell>
          <cell r="K330">
            <v>-843.07000000000198</v>
          </cell>
          <cell r="L330">
            <v>48906.65</v>
          </cell>
          <cell r="M330">
            <v>48906.65</v>
          </cell>
          <cell r="O330">
            <v>180.18</v>
          </cell>
          <cell r="Q330">
            <v>3307.72</v>
          </cell>
          <cell r="R330">
            <v>0</v>
          </cell>
          <cell r="S330">
            <v>52405.86</v>
          </cell>
          <cell r="X330">
            <v>2573.6799999999998</v>
          </cell>
          <cell r="AC330" t="str">
            <v>20140101LGUM_413</v>
          </cell>
        </row>
        <row r="331">
          <cell r="B331" t="str">
            <v>May 2015</v>
          </cell>
          <cell r="C331" t="str">
            <v>LS</v>
          </cell>
          <cell r="D331" t="str">
            <v>LGUM_415</v>
          </cell>
          <cell r="E331">
            <v>-10</v>
          </cell>
          <cell r="G331">
            <v>-584</v>
          </cell>
          <cell r="K331">
            <v>80.720000000000013</v>
          </cell>
          <cell r="L331">
            <v>-121.08</v>
          </cell>
          <cell r="M331">
            <v>-121.08000000000001</v>
          </cell>
          <cell r="O331">
            <v>1.61</v>
          </cell>
          <cell r="Q331">
            <v>5.71</v>
          </cell>
          <cell r="R331">
            <v>0</v>
          </cell>
          <cell r="S331">
            <v>-113.76</v>
          </cell>
          <cell r="X331">
            <v>-7.5</v>
          </cell>
          <cell r="AC331" t="str">
            <v>20140101LGUM_415</v>
          </cell>
        </row>
        <row r="332">
          <cell r="B332" t="str">
            <v>May 2015</v>
          </cell>
          <cell r="C332" t="str">
            <v>LS</v>
          </cell>
          <cell r="D332" t="str">
            <v>LGUM_416</v>
          </cell>
          <cell r="E332">
            <v>1925</v>
          </cell>
          <cell r="G332">
            <v>60722</v>
          </cell>
          <cell r="K332">
            <v>-181.24000000000234</v>
          </cell>
          <cell r="L332">
            <v>43246.759999999995</v>
          </cell>
          <cell r="M332">
            <v>43246.759999999995</v>
          </cell>
          <cell r="O332">
            <v>146.19</v>
          </cell>
          <cell r="Q332">
            <v>2926.36</v>
          </cell>
          <cell r="R332">
            <v>0</v>
          </cell>
          <cell r="S332">
            <v>46338.86</v>
          </cell>
          <cell r="X332">
            <v>2040.5</v>
          </cell>
          <cell r="AC332" t="str">
            <v>20140101LGUM_416</v>
          </cell>
        </row>
        <row r="333">
          <cell r="B333" t="str">
            <v>May 2015</v>
          </cell>
          <cell r="C333" t="str">
            <v>RLS</v>
          </cell>
          <cell r="D333" t="str">
            <v>LGUM_417</v>
          </cell>
          <cell r="E333">
            <v>41</v>
          </cell>
          <cell r="G333">
            <v>1269</v>
          </cell>
          <cell r="K333">
            <v>0</v>
          </cell>
          <cell r="L333">
            <v>970.88</v>
          </cell>
          <cell r="M333">
            <v>970.87999999999988</v>
          </cell>
          <cell r="O333">
            <v>3.04</v>
          </cell>
          <cell r="Q333">
            <v>65.64</v>
          </cell>
          <cell r="R333">
            <v>0</v>
          </cell>
          <cell r="S333">
            <v>1039.56</v>
          </cell>
          <cell r="X333">
            <v>42.23</v>
          </cell>
          <cell r="AC333" t="str">
            <v>20140101LGUM_417</v>
          </cell>
        </row>
        <row r="334">
          <cell r="B334" t="str">
            <v>May 2015</v>
          </cell>
          <cell r="C334" t="str">
            <v>RLS</v>
          </cell>
          <cell r="D334" t="str">
            <v>LGUM_419</v>
          </cell>
          <cell r="E334">
            <v>109</v>
          </cell>
          <cell r="G334">
            <v>5821</v>
          </cell>
          <cell r="K334">
            <v>238.86000000000013</v>
          </cell>
          <cell r="L334">
            <v>2938.79</v>
          </cell>
          <cell r="M334">
            <v>2938.79</v>
          </cell>
          <cell r="O334">
            <v>14.03</v>
          </cell>
          <cell r="Q334">
            <v>199.01</v>
          </cell>
          <cell r="R334">
            <v>0</v>
          </cell>
          <cell r="S334">
            <v>3151.83</v>
          </cell>
          <cell r="X334">
            <v>179.85</v>
          </cell>
          <cell r="AC334" t="str">
            <v>20140101LGUM_419</v>
          </cell>
        </row>
        <row r="335">
          <cell r="B335" t="str">
            <v>May 2015</v>
          </cell>
          <cell r="C335" t="str">
            <v>LS</v>
          </cell>
          <cell r="D335" t="str">
            <v>LGUM_420</v>
          </cell>
          <cell r="E335">
            <v>55</v>
          </cell>
          <cell r="G335">
            <v>2698</v>
          </cell>
          <cell r="K335">
            <v>0</v>
          </cell>
          <cell r="L335">
            <v>1643.95</v>
          </cell>
          <cell r="M335">
            <v>1643.95</v>
          </cell>
          <cell r="O335">
            <v>6.51</v>
          </cell>
          <cell r="Q335">
            <v>111.23</v>
          </cell>
          <cell r="R335">
            <v>0</v>
          </cell>
          <cell r="S335">
            <v>1761.69</v>
          </cell>
          <cell r="X335">
            <v>90.75</v>
          </cell>
          <cell r="AC335" t="str">
            <v>20140101LGUM_420</v>
          </cell>
        </row>
        <row r="336">
          <cell r="B336" t="str">
            <v>May 2015</v>
          </cell>
          <cell r="C336" t="str">
            <v>LS</v>
          </cell>
          <cell r="D336" t="str">
            <v>LGUM_421</v>
          </cell>
          <cell r="E336">
            <v>188</v>
          </cell>
          <cell r="G336">
            <v>14821</v>
          </cell>
          <cell r="K336">
            <v>0</v>
          </cell>
          <cell r="L336">
            <v>6177.68</v>
          </cell>
          <cell r="M336">
            <v>6177.68</v>
          </cell>
          <cell r="O336">
            <v>35.74</v>
          </cell>
          <cell r="Q336">
            <v>418.24</v>
          </cell>
          <cell r="R336">
            <v>0</v>
          </cell>
          <cell r="S336">
            <v>6631.66</v>
          </cell>
          <cell r="X336">
            <v>501.96</v>
          </cell>
          <cell r="AC336" t="str">
            <v>20140101LGUM_421</v>
          </cell>
        </row>
        <row r="337">
          <cell r="B337" t="str">
            <v>May 2015</v>
          </cell>
          <cell r="C337" t="str">
            <v>LS</v>
          </cell>
          <cell r="D337" t="str">
            <v>LGUM_422</v>
          </cell>
          <cell r="E337">
            <v>440</v>
          </cell>
          <cell r="G337">
            <v>56291</v>
          </cell>
          <cell r="K337">
            <v>-97.889999999999418</v>
          </cell>
          <cell r="L337">
            <v>16793.71</v>
          </cell>
          <cell r="M337">
            <v>16793.71</v>
          </cell>
          <cell r="O337">
            <v>135.44999999999999</v>
          </cell>
          <cell r="Q337">
            <v>1138.71</v>
          </cell>
          <cell r="R337">
            <v>0</v>
          </cell>
          <cell r="S337">
            <v>18067.87</v>
          </cell>
          <cell r="X337">
            <v>1883.2</v>
          </cell>
          <cell r="AC337" t="str">
            <v>20140101LGUM_422</v>
          </cell>
        </row>
        <row r="338">
          <cell r="B338" t="str">
            <v>May 2015</v>
          </cell>
          <cell r="C338" t="str">
            <v>LS</v>
          </cell>
          <cell r="D338" t="str">
            <v>LGUM_423</v>
          </cell>
          <cell r="E338">
            <v>23</v>
          </cell>
          <cell r="G338">
            <v>1125</v>
          </cell>
          <cell r="K338">
            <v>0</v>
          </cell>
          <cell r="L338">
            <v>606.04999999999995</v>
          </cell>
          <cell r="M338">
            <v>606.04999999999995</v>
          </cell>
          <cell r="O338">
            <v>2.73</v>
          </cell>
          <cell r="Q338">
            <v>40.98</v>
          </cell>
          <cell r="R338">
            <v>0</v>
          </cell>
          <cell r="S338">
            <v>649.76</v>
          </cell>
          <cell r="X338">
            <v>37.950000000000003</v>
          </cell>
          <cell r="AC338" t="str">
            <v>20140101LGUM_423</v>
          </cell>
        </row>
        <row r="339">
          <cell r="B339" t="str">
            <v>May 2015</v>
          </cell>
          <cell r="C339" t="str">
            <v>LS</v>
          </cell>
          <cell r="D339" t="str">
            <v>LGUM_424</v>
          </cell>
          <cell r="E339">
            <v>528</v>
          </cell>
          <cell r="G339">
            <v>41113</v>
          </cell>
          <cell r="K339">
            <v>25.789999999999054</v>
          </cell>
          <cell r="L339">
            <v>15047.39</v>
          </cell>
          <cell r="M339">
            <v>15047.39</v>
          </cell>
          <cell r="O339">
            <v>99.03</v>
          </cell>
          <cell r="Q339">
            <v>1020.1</v>
          </cell>
          <cell r="R339">
            <v>0</v>
          </cell>
          <cell r="S339">
            <v>16166.52</v>
          </cell>
          <cell r="X339">
            <v>2101.44</v>
          </cell>
          <cell r="AC339" t="str">
            <v>20140101LGUM_424</v>
          </cell>
        </row>
        <row r="340">
          <cell r="B340" t="str">
            <v>May 2015</v>
          </cell>
          <cell r="C340" t="str">
            <v>LS</v>
          </cell>
          <cell r="D340" t="str">
            <v>LGUM_425</v>
          </cell>
          <cell r="E340">
            <v>32</v>
          </cell>
          <cell r="G340">
            <v>4108</v>
          </cell>
          <cell r="K340">
            <v>0</v>
          </cell>
          <cell r="L340">
            <v>1088.96</v>
          </cell>
          <cell r="M340">
            <v>1088.96</v>
          </cell>
          <cell r="O340">
            <v>9.82</v>
          </cell>
          <cell r="Q340">
            <v>73.13</v>
          </cell>
          <cell r="R340">
            <v>0</v>
          </cell>
          <cell r="S340">
            <v>1171.9100000000001</v>
          </cell>
          <cell r="X340">
            <v>136.96</v>
          </cell>
          <cell r="AC340" t="str">
            <v>20140101LGUM_425</v>
          </cell>
        </row>
        <row r="341">
          <cell r="B341" t="str">
            <v>May 2015</v>
          </cell>
          <cell r="C341" t="str">
            <v>RLS</v>
          </cell>
          <cell r="D341" t="str">
            <v>LGUM_426</v>
          </cell>
          <cell r="E341">
            <v>34</v>
          </cell>
          <cell r="G341">
            <v>763</v>
          </cell>
          <cell r="K341">
            <v>0</v>
          </cell>
          <cell r="L341">
            <v>1129.48</v>
          </cell>
          <cell r="M341">
            <v>1129.48</v>
          </cell>
          <cell r="O341">
            <v>1.84</v>
          </cell>
          <cell r="Q341">
            <v>76.25</v>
          </cell>
          <cell r="R341">
            <v>0</v>
          </cell>
          <cell r="S341">
            <v>1207.57</v>
          </cell>
          <cell r="X341">
            <v>25.5</v>
          </cell>
          <cell r="AC341" t="str">
            <v>20140101LGUM_426</v>
          </cell>
        </row>
        <row r="342">
          <cell r="B342" t="str">
            <v>May 2015</v>
          </cell>
          <cell r="C342" t="str">
            <v>LS</v>
          </cell>
          <cell r="D342" t="str">
            <v>LGUM_427</v>
          </cell>
          <cell r="E342">
            <v>53</v>
          </cell>
          <cell r="G342">
            <v>1182</v>
          </cell>
          <cell r="K342">
            <v>1.2789769243681803E-13</v>
          </cell>
          <cell r="L342">
            <v>1865.6000000000001</v>
          </cell>
          <cell r="M342">
            <v>1865.6</v>
          </cell>
          <cell r="O342">
            <v>2.84</v>
          </cell>
          <cell r="Q342">
            <v>129.36000000000001</v>
          </cell>
          <cell r="R342">
            <v>0</v>
          </cell>
          <cell r="S342">
            <v>2048.66</v>
          </cell>
          <cell r="X342">
            <v>39.75</v>
          </cell>
          <cell r="AC342" t="str">
            <v>20140101LGUM_427</v>
          </cell>
        </row>
        <row r="343">
          <cell r="B343" t="str">
            <v>May 2015</v>
          </cell>
          <cell r="C343" t="str">
            <v>RLS</v>
          </cell>
          <cell r="D343" t="str">
            <v>LGUM_428</v>
          </cell>
          <cell r="E343">
            <v>276</v>
          </cell>
          <cell r="G343">
            <v>8688</v>
          </cell>
          <cell r="K343">
            <v>-7.9580786405131221E-13</v>
          </cell>
          <cell r="L343">
            <v>9408.84</v>
          </cell>
          <cell r="M343">
            <v>9408.84</v>
          </cell>
          <cell r="O343">
            <v>20.92</v>
          </cell>
          <cell r="Q343">
            <v>654.95000000000005</v>
          </cell>
          <cell r="R343">
            <v>0</v>
          </cell>
          <cell r="S343">
            <v>10372.34</v>
          </cell>
          <cell r="X343">
            <v>292.56</v>
          </cell>
          <cell r="AC343" t="str">
            <v>20140101LGUM_428</v>
          </cell>
        </row>
        <row r="344">
          <cell r="B344" t="str">
            <v>May 2015</v>
          </cell>
          <cell r="C344" t="str">
            <v>LS</v>
          </cell>
          <cell r="D344" t="str">
            <v>LGUM_429</v>
          </cell>
          <cell r="E344">
            <v>287</v>
          </cell>
          <cell r="G344">
            <v>8668</v>
          </cell>
          <cell r="K344">
            <v>-824.44999999999936</v>
          </cell>
          <cell r="L344">
            <v>9527.6400000000012</v>
          </cell>
          <cell r="M344">
            <v>9527.6400000000012</v>
          </cell>
          <cell r="O344">
            <v>17.95</v>
          </cell>
          <cell r="Q344">
            <v>650.72</v>
          </cell>
          <cell r="R344">
            <v>0</v>
          </cell>
          <cell r="S344">
            <v>10995.04</v>
          </cell>
          <cell r="X344">
            <v>304.22000000000003</v>
          </cell>
          <cell r="AC344" t="str">
            <v>20140101LGUM_429</v>
          </cell>
        </row>
        <row r="345">
          <cell r="B345" t="str">
            <v>May 2015</v>
          </cell>
          <cell r="C345" t="str">
            <v>RLS</v>
          </cell>
          <cell r="D345" t="str">
            <v>LGUM_430</v>
          </cell>
          <cell r="E345">
            <v>13</v>
          </cell>
          <cell r="G345">
            <v>286</v>
          </cell>
          <cell r="K345">
            <v>0</v>
          </cell>
          <cell r="L345">
            <v>419.38</v>
          </cell>
          <cell r="M345">
            <v>419.38</v>
          </cell>
          <cell r="O345">
            <v>0.69</v>
          </cell>
          <cell r="Q345">
            <v>28.31</v>
          </cell>
          <cell r="R345">
            <v>0</v>
          </cell>
          <cell r="S345">
            <v>448.38</v>
          </cell>
          <cell r="X345">
            <v>9.75</v>
          </cell>
          <cell r="AC345" t="str">
            <v>20140101LGUM_430</v>
          </cell>
        </row>
        <row r="346">
          <cell r="B346" t="str">
            <v>May 2015</v>
          </cell>
          <cell r="C346" t="str">
            <v>LS</v>
          </cell>
          <cell r="D346" t="str">
            <v>LGUM_431</v>
          </cell>
          <cell r="E346">
            <v>51</v>
          </cell>
          <cell r="G346">
            <v>1151</v>
          </cell>
          <cell r="K346">
            <v>0</v>
          </cell>
          <cell r="L346">
            <v>1679.43</v>
          </cell>
          <cell r="M346">
            <v>1679.4300000000003</v>
          </cell>
          <cell r="O346">
            <v>2.78</v>
          </cell>
          <cell r="Q346">
            <v>126.07</v>
          </cell>
          <cell r="R346">
            <v>0</v>
          </cell>
          <cell r="S346">
            <v>1996.64</v>
          </cell>
          <cell r="X346">
            <v>38.25</v>
          </cell>
          <cell r="AC346" t="str">
            <v>20140101LGUM_431</v>
          </cell>
        </row>
        <row r="347">
          <cell r="B347" t="str">
            <v>May 2015</v>
          </cell>
          <cell r="C347" t="str">
            <v>RLS</v>
          </cell>
          <cell r="D347" t="str">
            <v>LGUM_432</v>
          </cell>
          <cell r="E347">
            <v>10</v>
          </cell>
          <cell r="G347">
            <v>320</v>
          </cell>
          <cell r="K347">
            <v>-2.9753977059954195E-14</v>
          </cell>
          <cell r="L347">
            <v>343.29999999999995</v>
          </cell>
          <cell r="M347">
            <v>343.29999999999995</v>
          </cell>
          <cell r="O347">
            <v>0.77</v>
          </cell>
          <cell r="Q347">
            <v>23.42</v>
          </cell>
          <cell r="R347">
            <v>0</v>
          </cell>
          <cell r="S347">
            <v>370.96</v>
          </cell>
          <cell r="X347">
            <v>10.6</v>
          </cell>
          <cell r="AC347" t="str">
            <v>20140101LGUM_432</v>
          </cell>
        </row>
        <row r="348">
          <cell r="B348" t="str">
            <v>May 2015</v>
          </cell>
          <cell r="C348" t="str">
            <v>LS</v>
          </cell>
          <cell r="D348" t="str">
            <v>LGUM_433</v>
          </cell>
          <cell r="E348">
            <v>198</v>
          </cell>
          <cell r="G348">
            <v>6190</v>
          </cell>
          <cell r="K348">
            <v>0</v>
          </cell>
          <cell r="L348">
            <v>6928.02</v>
          </cell>
          <cell r="M348">
            <v>6928.02</v>
          </cell>
          <cell r="O348">
            <v>14.87</v>
          </cell>
          <cell r="Q348">
            <v>529.42999999999995</v>
          </cell>
          <cell r="R348">
            <v>0</v>
          </cell>
          <cell r="S348">
            <v>8405.01</v>
          </cell>
          <cell r="X348">
            <v>209.88</v>
          </cell>
          <cell r="AC348" t="str">
            <v>20140101LGUM_433</v>
          </cell>
        </row>
        <row r="349">
          <cell r="B349" t="str">
            <v>May 2015</v>
          </cell>
          <cell r="C349" t="str">
            <v>LS</v>
          </cell>
          <cell r="D349" t="str">
            <v>LGUM_439</v>
          </cell>
          <cell r="E349">
            <v>0</v>
          </cell>
          <cell r="G349">
            <v>0</v>
          </cell>
          <cell r="K349">
            <v>0</v>
          </cell>
          <cell r="L349">
            <v>0</v>
          </cell>
          <cell r="M349">
            <v>0</v>
          </cell>
          <cell r="O349">
            <v>0</v>
          </cell>
          <cell r="Q349">
            <v>0</v>
          </cell>
          <cell r="R349">
            <v>0</v>
          </cell>
          <cell r="S349">
            <v>0</v>
          </cell>
          <cell r="X349">
            <v>0</v>
          </cell>
          <cell r="AC349" t="str">
            <v>20140101LGUM_439</v>
          </cell>
        </row>
        <row r="350">
          <cell r="B350" t="str">
            <v>May 2015</v>
          </cell>
          <cell r="C350" t="str">
            <v>LS</v>
          </cell>
          <cell r="D350" t="str">
            <v>LGUM_440</v>
          </cell>
          <cell r="E350">
            <v>10</v>
          </cell>
          <cell r="G350">
            <v>791</v>
          </cell>
          <cell r="K350">
            <v>0</v>
          </cell>
          <cell r="L350">
            <v>182.8</v>
          </cell>
          <cell r="M350">
            <v>182.8</v>
          </cell>
          <cell r="O350">
            <v>1.91</v>
          </cell>
          <cell r="Q350">
            <v>12.44</v>
          </cell>
          <cell r="R350">
            <v>0</v>
          </cell>
          <cell r="S350">
            <v>197.15</v>
          </cell>
          <cell r="X350">
            <v>26.7</v>
          </cell>
          <cell r="AC350" t="str">
            <v>20140101LGUM_440</v>
          </cell>
        </row>
        <row r="351">
          <cell r="B351" t="str">
            <v>May 2015</v>
          </cell>
          <cell r="C351" t="str">
            <v>LS</v>
          </cell>
          <cell r="D351" t="str">
            <v>LGUM_441</v>
          </cell>
          <cell r="E351">
            <v>40</v>
          </cell>
          <cell r="G351">
            <v>5149</v>
          </cell>
          <cell r="K351">
            <v>0</v>
          </cell>
          <cell r="L351">
            <v>892.8</v>
          </cell>
          <cell r="M351">
            <v>892.8</v>
          </cell>
          <cell r="O351">
            <v>12.38</v>
          </cell>
          <cell r="Q351">
            <v>60.82</v>
          </cell>
          <cell r="R351">
            <v>0</v>
          </cell>
          <cell r="S351">
            <v>966</v>
          </cell>
          <cell r="X351">
            <v>171.2</v>
          </cell>
          <cell r="AC351" t="str">
            <v>20140101LGUM_441</v>
          </cell>
        </row>
        <row r="352">
          <cell r="B352" t="str">
            <v>May 2015</v>
          </cell>
          <cell r="C352" t="str">
            <v>LS</v>
          </cell>
          <cell r="D352" t="str">
            <v>LGUM_444</v>
          </cell>
          <cell r="E352">
            <v>0</v>
          </cell>
          <cell r="G352">
            <v>0</v>
          </cell>
          <cell r="K352">
            <v>0</v>
          </cell>
          <cell r="L352">
            <v>0</v>
          </cell>
          <cell r="M352">
            <v>0</v>
          </cell>
          <cell r="O352">
            <v>0</v>
          </cell>
          <cell r="Q352">
            <v>0</v>
          </cell>
          <cell r="R352">
            <v>0</v>
          </cell>
          <cell r="S352">
            <v>0</v>
          </cell>
          <cell r="X352">
            <v>0</v>
          </cell>
          <cell r="AC352" t="str">
            <v>20140101LGUM_444</v>
          </cell>
        </row>
        <row r="353">
          <cell r="B353" t="str">
            <v>May 2015</v>
          </cell>
          <cell r="C353" t="str">
            <v>LS</v>
          </cell>
          <cell r="D353" t="str">
            <v>LGUM_445</v>
          </cell>
          <cell r="E353">
            <v>0</v>
          </cell>
          <cell r="G353">
            <v>0</v>
          </cell>
          <cell r="K353">
            <v>0</v>
          </cell>
          <cell r="L353">
            <v>0</v>
          </cell>
          <cell r="M353">
            <v>0</v>
          </cell>
          <cell r="O353">
            <v>0</v>
          </cell>
          <cell r="Q353">
            <v>0</v>
          </cell>
          <cell r="R353">
            <v>0</v>
          </cell>
          <cell r="S353">
            <v>0</v>
          </cell>
          <cell r="X353">
            <v>0</v>
          </cell>
          <cell r="AC353" t="str">
            <v>20140101LGUM_445</v>
          </cell>
        </row>
        <row r="354">
          <cell r="B354" t="str">
            <v>May 2015</v>
          </cell>
          <cell r="C354" t="str">
            <v>LS</v>
          </cell>
          <cell r="D354" t="str">
            <v>LGUM_452</v>
          </cell>
          <cell r="E354">
            <v>6724</v>
          </cell>
          <cell r="G354">
            <v>325446</v>
          </cell>
          <cell r="K354">
            <v>-78.989999999990005</v>
          </cell>
          <cell r="L354">
            <v>86122.69</v>
          </cell>
          <cell r="M354">
            <v>86122.689999999988</v>
          </cell>
          <cell r="O354">
            <v>786.38</v>
          </cell>
          <cell r="Q354">
            <v>5925.97</v>
          </cell>
          <cell r="R354">
            <v>0</v>
          </cell>
          <cell r="S354">
            <v>93932.4</v>
          </cell>
          <cell r="X354">
            <v>11094.6</v>
          </cell>
          <cell r="AC354" t="str">
            <v>20140101LGUM_452</v>
          </cell>
        </row>
        <row r="355">
          <cell r="B355" t="str">
            <v>May 2015</v>
          </cell>
          <cell r="C355" t="str">
            <v>LS</v>
          </cell>
          <cell r="D355" t="str">
            <v>LGUM_453</v>
          </cell>
          <cell r="E355">
            <v>9765</v>
          </cell>
          <cell r="G355">
            <v>762522</v>
          </cell>
          <cell r="K355">
            <v>104.22999999998478</v>
          </cell>
          <cell r="L355">
            <v>147360.43</v>
          </cell>
          <cell r="M355">
            <v>147360.43</v>
          </cell>
          <cell r="O355">
            <v>1838.71</v>
          </cell>
          <cell r="Q355">
            <v>10126.049999999999</v>
          </cell>
          <cell r="R355">
            <v>0</v>
          </cell>
          <cell r="S355">
            <v>160453.85</v>
          </cell>
          <cell r="X355">
            <v>38864.699999999997</v>
          </cell>
          <cell r="AC355" t="str">
            <v>20140101LGUM_453</v>
          </cell>
        </row>
        <row r="356">
          <cell r="B356" t="str">
            <v>May 2015</v>
          </cell>
          <cell r="C356" t="str">
            <v>LS</v>
          </cell>
          <cell r="D356" t="str">
            <v>LGUM_454</v>
          </cell>
          <cell r="E356">
            <v>5531</v>
          </cell>
          <cell r="G356">
            <v>694771</v>
          </cell>
          <cell r="K356">
            <v>-336.05999999999995</v>
          </cell>
          <cell r="L356">
            <v>95792.72</v>
          </cell>
          <cell r="M356">
            <v>95792.72</v>
          </cell>
          <cell r="O356">
            <v>1671.24</v>
          </cell>
          <cell r="Q356">
            <v>6741.71</v>
          </cell>
          <cell r="R356">
            <v>0</v>
          </cell>
          <cell r="S356">
            <v>107003.98</v>
          </cell>
          <cell r="X356">
            <v>23672.68</v>
          </cell>
          <cell r="AC356" t="str">
            <v>20140101LGUM_454</v>
          </cell>
        </row>
        <row r="357">
          <cell r="B357" t="str">
            <v>May 2015</v>
          </cell>
          <cell r="C357" t="str">
            <v>LS</v>
          </cell>
          <cell r="D357" t="str">
            <v>LGUM_455</v>
          </cell>
          <cell r="E357">
            <v>410</v>
          </cell>
          <cell r="G357">
            <v>20088</v>
          </cell>
          <cell r="K357">
            <v>-13.310000000000258</v>
          </cell>
          <cell r="L357">
            <v>5632.3899999999994</v>
          </cell>
          <cell r="M357">
            <v>5632.39</v>
          </cell>
          <cell r="O357">
            <v>48.81</v>
          </cell>
          <cell r="Q357">
            <v>397.22</v>
          </cell>
          <cell r="R357">
            <v>0</v>
          </cell>
          <cell r="S357">
            <v>6284.26</v>
          </cell>
          <cell r="X357">
            <v>676.5</v>
          </cell>
          <cell r="AC357" t="str">
            <v>20140101LGUM_455</v>
          </cell>
        </row>
        <row r="358">
          <cell r="B358" t="str">
            <v>May 2015</v>
          </cell>
          <cell r="C358" t="str">
            <v>LS</v>
          </cell>
          <cell r="D358" t="str">
            <v>LGUM_456</v>
          </cell>
          <cell r="E358">
            <v>13106</v>
          </cell>
          <cell r="G358">
            <v>1671887</v>
          </cell>
          <cell r="K358">
            <v>-495.93000000001666</v>
          </cell>
          <cell r="L358">
            <v>238164.33</v>
          </cell>
          <cell r="M358">
            <v>238164.33000000002</v>
          </cell>
          <cell r="O358">
            <v>4014.38</v>
          </cell>
          <cell r="Q358">
            <v>16779.77</v>
          </cell>
          <cell r="R358">
            <v>0</v>
          </cell>
          <cell r="S358">
            <v>266588.58</v>
          </cell>
          <cell r="X358">
            <v>56093.68</v>
          </cell>
          <cell r="AC358" t="str">
            <v>20140101LGUM_456</v>
          </cell>
        </row>
        <row r="359">
          <cell r="B359" t="str">
            <v>May 2015</v>
          </cell>
          <cell r="C359" t="str">
            <v>LS</v>
          </cell>
          <cell r="D359" t="str">
            <v>LGUM_457</v>
          </cell>
          <cell r="E359">
            <v>3482</v>
          </cell>
          <cell r="G359">
            <v>110479</v>
          </cell>
          <cell r="K359">
            <v>-144.27999999999588</v>
          </cell>
          <cell r="L359">
            <v>37670.239999999998</v>
          </cell>
          <cell r="M359">
            <v>37670.239999999998</v>
          </cell>
          <cell r="O359">
            <v>261.91000000000003</v>
          </cell>
          <cell r="Q359">
            <v>2667.97</v>
          </cell>
          <cell r="R359">
            <v>0</v>
          </cell>
          <cell r="S359">
            <v>42257.42</v>
          </cell>
          <cell r="X359">
            <v>3690.92</v>
          </cell>
          <cell r="AC359" t="str">
            <v>20140101LGUM_457</v>
          </cell>
        </row>
        <row r="360">
          <cell r="B360" t="str">
            <v>May 2015</v>
          </cell>
          <cell r="C360" t="str">
            <v>RLS</v>
          </cell>
          <cell r="D360" t="str">
            <v>LGUM_458</v>
          </cell>
          <cell r="E360">
            <v>5</v>
          </cell>
          <cell r="G360">
            <v>281</v>
          </cell>
          <cell r="K360">
            <v>0</v>
          </cell>
          <cell r="L360">
            <v>55.65</v>
          </cell>
          <cell r="M360">
            <v>55.65</v>
          </cell>
          <cell r="O360">
            <v>0.67</v>
          </cell>
          <cell r="Q360">
            <v>3.8</v>
          </cell>
          <cell r="R360">
            <v>0</v>
          </cell>
          <cell r="S360">
            <v>60.12</v>
          </cell>
          <cell r="X360">
            <v>18.850000000000001</v>
          </cell>
          <cell r="AC360" t="str">
            <v>20140101LGUM_458</v>
          </cell>
        </row>
        <row r="361">
          <cell r="B361" t="str">
            <v>May 2015</v>
          </cell>
          <cell r="C361" t="str">
            <v>LS</v>
          </cell>
          <cell r="D361" t="str">
            <v>LGUM_470</v>
          </cell>
          <cell r="E361">
            <v>30</v>
          </cell>
          <cell r="G361">
            <v>1234</v>
          </cell>
          <cell r="K361">
            <v>3.530000000000034</v>
          </cell>
          <cell r="L361">
            <v>387.23</v>
          </cell>
          <cell r="M361">
            <v>387.23</v>
          </cell>
          <cell r="O361">
            <v>3.01</v>
          </cell>
          <cell r="Q361">
            <v>26.62</v>
          </cell>
          <cell r="R361">
            <v>0</v>
          </cell>
          <cell r="S361">
            <v>420.98</v>
          </cell>
          <cell r="X361">
            <v>41.1</v>
          </cell>
          <cell r="AC361" t="str">
            <v>20140101LGUM_470</v>
          </cell>
        </row>
        <row r="362">
          <cell r="B362" t="str">
            <v>May 2015</v>
          </cell>
          <cell r="C362" t="str">
            <v>RLS</v>
          </cell>
          <cell r="D362" t="str">
            <v>LGUM_471</v>
          </cell>
          <cell r="E362">
            <v>8</v>
          </cell>
          <cell r="G362">
            <v>317</v>
          </cell>
          <cell r="K362">
            <v>0</v>
          </cell>
          <cell r="L362">
            <v>120.56</v>
          </cell>
          <cell r="M362">
            <v>120.56</v>
          </cell>
          <cell r="O362">
            <v>0.77</v>
          </cell>
          <cell r="Q362">
            <v>8.17</v>
          </cell>
          <cell r="R362">
            <v>0</v>
          </cell>
          <cell r="S362">
            <v>129.5</v>
          </cell>
          <cell r="X362">
            <v>10.96</v>
          </cell>
          <cell r="AC362" t="str">
            <v>20140101LGUM_471</v>
          </cell>
        </row>
        <row r="363">
          <cell r="B363" t="str">
            <v>May 2015</v>
          </cell>
          <cell r="C363" t="str">
            <v>LS</v>
          </cell>
          <cell r="D363" t="str">
            <v>LGUM_473</v>
          </cell>
          <cell r="E363">
            <v>601</v>
          </cell>
          <cell r="G363">
            <v>56137</v>
          </cell>
          <cell r="K363">
            <v>-390.41999999999939</v>
          </cell>
          <cell r="L363">
            <v>10836.26</v>
          </cell>
          <cell r="M363">
            <v>10836.26</v>
          </cell>
          <cell r="O363">
            <v>130.22</v>
          </cell>
          <cell r="Q363">
            <v>727.6</v>
          </cell>
          <cell r="R363">
            <v>0</v>
          </cell>
          <cell r="S363">
            <v>11776.36</v>
          </cell>
          <cell r="X363">
            <v>1911.18</v>
          </cell>
          <cell r="AC363" t="str">
            <v>20140101LGUM_473</v>
          </cell>
        </row>
        <row r="364">
          <cell r="B364" t="str">
            <v>May 2015</v>
          </cell>
          <cell r="C364" t="str">
            <v>RLS</v>
          </cell>
          <cell r="D364" t="str">
            <v>LGUM_474</v>
          </cell>
          <cell r="E364">
            <v>54</v>
          </cell>
          <cell r="G364">
            <v>5089</v>
          </cell>
          <cell r="K364">
            <v>-2.1671553440683056E-13</v>
          </cell>
          <cell r="L364">
            <v>1132.3799999999999</v>
          </cell>
          <cell r="M364">
            <v>1132.3799999999999</v>
          </cell>
          <cell r="O364">
            <v>12.26</v>
          </cell>
          <cell r="Q364">
            <v>78.98</v>
          </cell>
          <cell r="R364">
            <v>0</v>
          </cell>
          <cell r="S364">
            <v>1250.3599999999999</v>
          </cell>
          <cell r="X364">
            <v>171.72</v>
          </cell>
          <cell r="AC364" t="str">
            <v>20140101LGUM_474</v>
          </cell>
        </row>
        <row r="365">
          <cell r="B365" t="str">
            <v>May 2015</v>
          </cell>
          <cell r="C365" t="str">
            <v>RLS</v>
          </cell>
          <cell r="D365" t="str">
            <v>LGUM_475</v>
          </cell>
          <cell r="E365">
            <v>2</v>
          </cell>
          <cell r="G365">
            <v>184</v>
          </cell>
          <cell r="K365">
            <v>0</v>
          </cell>
          <cell r="L365">
            <v>56.84</v>
          </cell>
          <cell r="M365">
            <v>56.84</v>
          </cell>
          <cell r="O365">
            <v>0.44</v>
          </cell>
          <cell r="Q365">
            <v>3.86</v>
          </cell>
          <cell r="R365">
            <v>0</v>
          </cell>
          <cell r="S365">
            <v>61.14</v>
          </cell>
          <cell r="X365">
            <v>6.36</v>
          </cell>
          <cell r="AC365" t="str">
            <v>20140101LGUM_475</v>
          </cell>
        </row>
        <row r="366">
          <cell r="B366" t="str">
            <v>May 2015</v>
          </cell>
          <cell r="C366" t="str">
            <v>LS</v>
          </cell>
          <cell r="D366" t="str">
            <v>LGUM_476</v>
          </cell>
          <cell r="E366">
            <v>510</v>
          </cell>
          <cell r="G366">
            <v>149780</v>
          </cell>
          <cell r="K366">
            <v>-34.320000000001301</v>
          </cell>
          <cell r="L366">
            <v>20161.68</v>
          </cell>
          <cell r="M366">
            <v>20161.680000000004</v>
          </cell>
          <cell r="O366">
            <v>359.17</v>
          </cell>
          <cell r="Q366">
            <v>1381.27</v>
          </cell>
          <cell r="R366">
            <v>0</v>
          </cell>
          <cell r="S366">
            <v>22037.88</v>
          </cell>
          <cell r="X366">
            <v>5003.1000000000004</v>
          </cell>
          <cell r="AC366" t="str">
            <v>20140101LGUM_476</v>
          </cell>
        </row>
        <row r="367">
          <cell r="B367" t="str">
            <v>May 2015</v>
          </cell>
          <cell r="C367" t="str">
            <v>RLS</v>
          </cell>
          <cell r="D367" t="str">
            <v>LGUM_477</v>
          </cell>
          <cell r="E367">
            <v>61</v>
          </cell>
          <cell r="G367">
            <v>17667</v>
          </cell>
          <cell r="K367">
            <v>2.9132252166164108E-13</v>
          </cell>
          <cell r="L367">
            <v>2609.5800000000004</v>
          </cell>
          <cell r="M367">
            <v>2609.58</v>
          </cell>
          <cell r="O367">
            <v>42.58</v>
          </cell>
          <cell r="Q367">
            <v>181.03</v>
          </cell>
          <cell r="R367">
            <v>0</v>
          </cell>
          <cell r="S367">
            <v>2867.12</v>
          </cell>
          <cell r="X367">
            <v>598.41</v>
          </cell>
          <cell r="AC367" t="str">
            <v>20140101LGUM_477</v>
          </cell>
        </row>
        <row r="368">
          <cell r="B368" t="str">
            <v>May 2015</v>
          </cell>
          <cell r="C368" t="str">
            <v>LS</v>
          </cell>
          <cell r="D368" t="str">
            <v>LGUM_479</v>
          </cell>
          <cell r="E368">
            <v>0</v>
          </cell>
          <cell r="G368">
            <v>0</v>
          </cell>
          <cell r="K368">
            <v>0</v>
          </cell>
          <cell r="L368">
            <v>0</v>
          </cell>
          <cell r="M368">
            <v>0</v>
          </cell>
          <cell r="O368">
            <v>0</v>
          </cell>
          <cell r="Q368">
            <v>0</v>
          </cell>
          <cell r="R368">
            <v>0</v>
          </cell>
          <cell r="S368">
            <v>0</v>
          </cell>
          <cell r="X368">
            <v>0</v>
          </cell>
          <cell r="AC368" t="str">
            <v>20140101LGUM_479</v>
          </cell>
        </row>
        <row r="369">
          <cell r="B369" t="str">
            <v>May 2015</v>
          </cell>
          <cell r="C369" t="str">
            <v>LS</v>
          </cell>
          <cell r="D369" t="str">
            <v>LGUM_480</v>
          </cell>
          <cell r="E369">
            <v>20</v>
          </cell>
          <cell r="G369">
            <v>780</v>
          </cell>
          <cell r="K369">
            <v>0</v>
          </cell>
          <cell r="L369">
            <v>476.6</v>
          </cell>
          <cell r="M369">
            <v>476.6</v>
          </cell>
          <cell r="O369">
            <v>1.88</v>
          </cell>
          <cell r="Q369">
            <v>32.25</v>
          </cell>
          <cell r="R369">
            <v>0</v>
          </cell>
          <cell r="S369">
            <v>510.73</v>
          </cell>
          <cell r="X369">
            <v>27.4</v>
          </cell>
          <cell r="AC369" t="str">
            <v>20140101LGUM_480</v>
          </cell>
        </row>
        <row r="370">
          <cell r="B370" t="str">
            <v>May 2015</v>
          </cell>
          <cell r="C370" t="str">
            <v>LS</v>
          </cell>
          <cell r="D370" t="str">
            <v>LGUM_481</v>
          </cell>
          <cell r="E370">
            <v>4</v>
          </cell>
          <cell r="G370">
            <v>387</v>
          </cell>
          <cell r="K370">
            <v>0</v>
          </cell>
          <cell r="L370">
            <v>81.84</v>
          </cell>
          <cell r="M370">
            <v>81.84</v>
          </cell>
          <cell r="O370">
            <v>0.94</v>
          </cell>
          <cell r="Q370">
            <v>5.58</v>
          </cell>
          <cell r="R370">
            <v>0</v>
          </cell>
          <cell r="S370">
            <v>88.36</v>
          </cell>
          <cell r="X370">
            <v>12.72</v>
          </cell>
          <cell r="AC370" t="str">
            <v>20140101LGUM_481</v>
          </cell>
        </row>
        <row r="371">
          <cell r="B371" t="str">
            <v>May 2015</v>
          </cell>
          <cell r="C371" t="str">
            <v>LS</v>
          </cell>
          <cell r="D371" t="str">
            <v>LGUM_482</v>
          </cell>
          <cell r="E371">
            <v>64</v>
          </cell>
          <cell r="G371">
            <v>6058</v>
          </cell>
          <cell r="K371">
            <v>0</v>
          </cell>
          <cell r="L371">
            <v>1933.44</v>
          </cell>
          <cell r="M371">
            <v>1933.44</v>
          </cell>
          <cell r="O371">
            <v>14.57</v>
          </cell>
          <cell r="Q371">
            <v>131.28</v>
          </cell>
          <cell r="R371">
            <v>0</v>
          </cell>
          <cell r="S371">
            <v>2079.29</v>
          </cell>
          <cell r="X371">
            <v>203.52</v>
          </cell>
          <cell r="AC371" t="str">
            <v>20140101LGUM_482</v>
          </cell>
        </row>
        <row r="372">
          <cell r="B372" t="str">
            <v>May 2015</v>
          </cell>
          <cell r="C372" t="str">
            <v>LS</v>
          </cell>
          <cell r="D372" t="str">
            <v>LGUM_483</v>
          </cell>
          <cell r="E372">
            <v>2</v>
          </cell>
          <cell r="G372">
            <v>582</v>
          </cell>
          <cell r="K372">
            <v>0</v>
          </cell>
          <cell r="L372">
            <v>85.12</v>
          </cell>
          <cell r="M372">
            <v>85.11999999999999</v>
          </cell>
          <cell r="O372">
            <v>1.4</v>
          </cell>
          <cell r="Q372">
            <v>5.83</v>
          </cell>
          <cell r="R372">
            <v>0</v>
          </cell>
          <cell r="S372">
            <v>92.35</v>
          </cell>
          <cell r="X372">
            <v>19.62</v>
          </cell>
          <cell r="AC372" t="str">
            <v>20140101LGUM_483</v>
          </cell>
        </row>
        <row r="373">
          <cell r="B373" t="str">
            <v>May 2015</v>
          </cell>
          <cell r="C373" t="str">
            <v>LS</v>
          </cell>
          <cell r="D373" t="str">
            <v>LGUM_484</v>
          </cell>
          <cell r="E373">
            <v>13</v>
          </cell>
          <cell r="G373">
            <v>3764</v>
          </cell>
          <cell r="K373">
            <v>0</v>
          </cell>
          <cell r="L373">
            <v>680.03</v>
          </cell>
          <cell r="M373">
            <v>680.03</v>
          </cell>
          <cell r="O373">
            <v>9.07</v>
          </cell>
          <cell r="Q373">
            <v>46.44</v>
          </cell>
          <cell r="R373">
            <v>0</v>
          </cell>
          <cell r="S373">
            <v>735.54</v>
          </cell>
          <cell r="X373">
            <v>127.53</v>
          </cell>
          <cell r="AC373" t="str">
            <v>20140101LGUM_484</v>
          </cell>
        </row>
        <row r="374">
          <cell r="B374" t="str">
            <v>Jun 2015</v>
          </cell>
          <cell r="C374" t="str">
            <v>RLS</v>
          </cell>
          <cell r="D374" t="str">
            <v>LGUM_201</v>
          </cell>
          <cell r="E374">
            <v>74</v>
          </cell>
          <cell r="G374">
            <v>2487</v>
          </cell>
          <cell r="K374">
            <v>-4.0700000000000713</v>
          </cell>
          <cell r="L374">
            <v>598.29</v>
          </cell>
          <cell r="M374">
            <v>598.29000000000008</v>
          </cell>
          <cell r="O374">
            <v>5.48</v>
          </cell>
          <cell r="Q374">
            <v>47.41</v>
          </cell>
          <cell r="R374">
            <v>0</v>
          </cell>
          <cell r="S374">
            <v>686.2</v>
          </cell>
          <cell r="X374">
            <v>80.66</v>
          </cell>
          <cell r="AC374" t="str">
            <v>20140101LGUM_201</v>
          </cell>
        </row>
        <row r="375">
          <cell r="B375" t="str">
            <v>Jun 2015</v>
          </cell>
          <cell r="C375" t="str">
            <v>RLS</v>
          </cell>
          <cell r="D375" t="str">
            <v>LGUM_203</v>
          </cell>
          <cell r="E375">
            <v>3503</v>
          </cell>
          <cell r="G375">
            <v>286652</v>
          </cell>
          <cell r="K375">
            <v>-137.9600000000006</v>
          </cell>
          <cell r="L375">
            <v>38254.92</v>
          </cell>
          <cell r="M375">
            <v>38254.92</v>
          </cell>
          <cell r="O375">
            <v>634.46</v>
          </cell>
          <cell r="Q375">
            <v>2922.02</v>
          </cell>
          <cell r="R375">
            <v>0</v>
          </cell>
          <cell r="S375">
            <v>42283.5</v>
          </cell>
          <cell r="X375">
            <v>9493.1299999999992</v>
          </cell>
          <cell r="AC375" t="str">
            <v>20140101LGUM_203</v>
          </cell>
        </row>
        <row r="376">
          <cell r="B376" t="str">
            <v>Jun 2015</v>
          </cell>
          <cell r="C376" t="str">
            <v>RLS</v>
          </cell>
          <cell r="D376" t="str">
            <v>LGUM_204</v>
          </cell>
          <cell r="E376">
            <v>3522</v>
          </cell>
          <cell r="G376">
            <v>448210</v>
          </cell>
          <cell r="K376">
            <v>-114.74000000000092</v>
          </cell>
          <cell r="L376">
            <v>47467.48</v>
          </cell>
          <cell r="M376">
            <v>47467.48</v>
          </cell>
          <cell r="O376">
            <v>991.3</v>
          </cell>
          <cell r="Q376">
            <v>3653.06</v>
          </cell>
          <cell r="R376">
            <v>0</v>
          </cell>
          <cell r="S376">
            <v>52859.79</v>
          </cell>
          <cell r="X376">
            <v>14792.4</v>
          </cell>
          <cell r="AC376" t="str">
            <v>20140101LGUM_204</v>
          </cell>
        </row>
        <row r="377">
          <cell r="B377" t="str">
            <v>Jun 2015</v>
          </cell>
          <cell r="C377" t="str">
            <v>RLS</v>
          </cell>
          <cell r="D377" t="str">
            <v>LGUM_206</v>
          </cell>
          <cell r="E377">
            <v>73</v>
          </cell>
          <cell r="G377">
            <v>2446</v>
          </cell>
          <cell r="K377">
            <v>0</v>
          </cell>
          <cell r="L377">
            <v>908.85</v>
          </cell>
          <cell r="M377">
            <v>908.85</v>
          </cell>
          <cell r="O377">
            <v>5.41</v>
          </cell>
          <cell r="Q377">
            <v>67.930000000000007</v>
          </cell>
          <cell r="R377">
            <v>0</v>
          </cell>
          <cell r="S377">
            <v>982.19</v>
          </cell>
          <cell r="X377">
            <v>79.569999999999993</v>
          </cell>
          <cell r="AC377" t="str">
            <v>20140101LGUM_206</v>
          </cell>
        </row>
        <row r="378">
          <cell r="B378" t="str">
            <v>Jun 2015</v>
          </cell>
          <cell r="C378" t="str">
            <v>RLS</v>
          </cell>
          <cell r="D378" t="str">
            <v>LGUM_207</v>
          </cell>
          <cell r="E378">
            <v>718</v>
          </cell>
          <cell r="G378">
            <v>91672</v>
          </cell>
          <cell r="K378">
            <v>-71.169999999999504</v>
          </cell>
          <cell r="L378">
            <v>11086.55</v>
          </cell>
          <cell r="M378">
            <v>11086.55</v>
          </cell>
          <cell r="O378">
            <v>204.9</v>
          </cell>
          <cell r="Q378">
            <v>876.69</v>
          </cell>
          <cell r="R378">
            <v>0</v>
          </cell>
          <cell r="S378">
            <v>12713.75</v>
          </cell>
          <cell r="X378">
            <v>3015.6</v>
          </cell>
          <cell r="AC378" t="str">
            <v>20140101LGUM_207</v>
          </cell>
        </row>
        <row r="379">
          <cell r="B379" t="str">
            <v>Jun 2015</v>
          </cell>
          <cell r="C379" t="str">
            <v>RLS</v>
          </cell>
          <cell r="D379" t="str">
            <v>LGUM_208</v>
          </cell>
          <cell r="E379">
            <v>1360</v>
          </cell>
          <cell r="G379">
            <v>77886</v>
          </cell>
          <cell r="K379">
            <v>-17.05000000000291</v>
          </cell>
          <cell r="L379">
            <v>19349.349999999999</v>
          </cell>
          <cell r="M379">
            <v>19349.349999999999</v>
          </cell>
          <cell r="O379">
            <v>172.19</v>
          </cell>
          <cell r="Q379">
            <v>1449.87</v>
          </cell>
          <cell r="R379">
            <v>0</v>
          </cell>
          <cell r="S379">
            <v>20971.41</v>
          </cell>
          <cell r="X379">
            <v>2597.6</v>
          </cell>
          <cell r="AC379" t="str">
            <v>20140101LGUM_208</v>
          </cell>
        </row>
        <row r="380">
          <cell r="B380" t="str">
            <v>Jun 2015</v>
          </cell>
          <cell r="C380" t="str">
            <v>RLS</v>
          </cell>
          <cell r="D380" t="str">
            <v>LGUM_209</v>
          </cell>
          <cell r="E380">
            <v>42</v>
          </cell>
          <cell r="G380">
            <v>12893</v>
          </cell>
          <cell r="K380">
            <v>5.6843418860808015E-14</v>
          </cell>
          <cell r="L380">
            <v>1162.98</v>
          </cell>
          <cell r="M380">
            <v>1162.9799999999998</v>
          </cell>
          <cell r="O380">
            <v>28.59</v>
          </cell>
          <cell r="Q380">
            <v>91.8</v>
          </cell>
          <cell r="R380">
            <v>0</v>
          </cell>
          <cell r="S380">
            <v>1332.81</v>
          </cell>
          <cell r="X380">
            <v>427.14</v>
          </cell>
          <cell r="AC380" t="str">
            <v>20140101LGUM_209</v>
          </cell>
        </row>
        <row r="381">
          <cell r="B381" t="str">
            <v>Jun 2015</v>
          </cell>
          <cell r="C381" t="str">
            <v>RLS</v>
          </cell>
          <cell r="D381" t="str">
            <v>LGUM_210</v>
          </cell>
          <cell r="E381">
            <v>333</v>
          </cell>
          <cell r="G381">
            <v>101968</v>
          </cell>
          <cell r="K381">
            <v>-33.88000000000028</v>
          </cell>
          <cell r="L381">
            <v>9586.49</v>
          </cell>
          <cell r="M381">
            <v>9586.489999999998</v>
          </cell>
          <cell r="O381">
            <v>226.66</v>
          </cell>
          <cell r="Q381">
            <v>738.95</v>
          </cell>
          <cell r="R381">
            <v>0</v>
          </cell>
          <cell r="S381">
            <v>10747.8</v>
          </cell>
          <cell r="X381">
            <v>3386.61</v>
          </cell>
          <cell r="AC381" t="str">
            <v>20140101LGUM_210</v>
          </cell>
        </row>
        <row r="382">
          <cell r="B382" t="str">
            <v>Jun 2015</v>
          </cell>
          <cell r="C382" t="str">
            <v>RLS</v>
          </cell>
          <cell r="D382" t="str">
            <v>LGUM_252</v>
          </cell>
          <cell r="E382">
            <v>3812</v>
          </cell>
          <cell r="G382">
            <v>218710</v>
          </cell>
          <cell r="K382">
            <v>-186.79999999999495</v>
          </cell>
          <cell r="L382">
            <v>36294.04</v>
          </cell>
          <cell r="M382">
            <v>36294.04</v>
          </cell>
          <cell r="O382">
            <v>486.27</v>
          </cell>
          <cell r="Q382">
            <v>2812.19</v>
          </cell>
          <cell r="R382">
            <v>0</v>
          </cell>
          <cell r="S382">
            <v>41077.86</v>
          </cell>
          <cell r="X382">
            <v>7280.92</v>
          </cell>
          <cell r="AC382" t="str">
            <v>20140101LGUM_252</v>
          </cell>
        </row>
        <row r="383">
          <cell r="B383" t="str">
            <v>Jun 2015</v>
          </cell>
          <cell r="C383" t="str">
            <v>RLS</v>
          </cell>
          <cell r="D383" t="str">
            <v>LGUM_266</v>
          </cell>
          <cell r="E383">
            <v>2070</v>
          </cell>
          <cell r="G383">
            <v>176830</v>
          </cell>
          <cell r="K383">
            <v>-20.05000000000291</v>
          </cell>
          <cell r="L383">
            <v>56573.75</v>
          </cell>
          <cell r="M383">
            <v>56573.75</v>
          </cell>
          <cell r="O383">
            <v>392.76</v>
          </cell>
          <cell r="Q383">
            <v>4211.1899999999996</v>
          </cell>
          <cell r="R383">
            <v>0</v>
          </cell>
          <cell r="S383">
            <v>61177.7</v>
          </cell>
          <cell r="X383">
            <v>5796</v>
          </cell>
          <cell r="AC383" t="str">
            <v>20140101LGUM_266</v>
          </cell>
        </row>
        <row r="384">
          <cell r="B384" t="str">
            <v>Jun 2015</v>
          </cell>
          <cell r="C384" t="str">
            <v>RLS</v>
          </cell>
          <cell r="D384" t="str">
            <v>LGUM_267</v>
          </cell>
          <cell r="E384">
            <v>2325</v>
          </cell>
          <cell r="G384">
            <v>315947</v>
          </cell>
          <cell r="K384">
            <v>-39.580000000004077</v>
          </cell>
          <cell r="L384">
            <v>72965.42</v>
          </cell>
          <cell r="M384">
            <v>72965.420000000013</v>
          </cell>
          <cell r="O384">
            <v>699.73</v>
          </cell>
          <cell r="Q384">
            <v>5461.36</v>
          </cell>
          <cell r="R384">
            <v>0</v>
          </cell>
          <cell r="S384">
            <v>79128.570000000007</v>
          </cell>
          <cell r="X384">
            <v>10346.25</v>
          </cell>
          <cell r="AC384" t="str">
            <v>20140101LGUM_267</v>
          </cell>
        </row>
        <row r="385">
          <cell r="B385" t="str">
            <v>Jun 2015</v>
          </cell>
          <cell r="C385" t="str">
            <v>RLS</v>
          </cell>
          <cell r="D385" t="str">
            <v>LGUM_274</v>
          </cell>
          <cell r="E385">
            <v>17142</v>
          </cell>
          <cell r="G385">
            <v>679179</v>
          </cell>
          <cell r="K385">
            <v>-16.669999999988356</v>
          </cell>
          <cell r="L385">
            <v>294654.31</v>
          </cell>
          <cell r="M385">
            <v>294654.31</v>
          </cell>
          <cell r="O385">
            <v>1504.31</v>
          </cell>
          <cell r="Q385">
            <v>21963.57</v>
          </cell>
          <cell r="R385">
            <v>0</v>
          </cell>
          <cell r="S385">
            <v>318135.56</v>
          </cell>
          <cell r="X385">
            <v>21770.34</v>
          </cell>
          <cell r="AC385" t="str">
            <v>20140101LGUM_274</v>
          </cell>
        </row>
        <row r="386">
          <cell r="B386" t="str">
            <v>Jun 2015</v>
          </cell>
          <cell r="C386" t="str">
            <v>RLS</v>
          </cell>
          <cell r="D386" t="str">
            <v>LGUM_275</v>
          </cell>
          <cell r="E386">
            <v>515</v>
          </cell>
          <cell r="G386">
            <v>28459</v>
          </cell>
          <cell r="K386">
            <v>-16.059999999999491</v>
          </cell>
          <cell r="L386">
            <v>12802.29</v>
          </cell>
          <cell r="M386">
            <v>12802.29</v>
          </cell>
          <cell r="O386">
            <v>63.71</v>
          </cell>
          <cell r="Q386">
            <v>941.84</v>
          </cell>
          <cell r="R386">
            <v>0</v>
          </cell>
          <cell r="S386">
            <v>13807.84</v>
          </cell>
          <cell r="X386">
            <v>921.85</v>
          </cell>
          <cell r="AC386" t="str">
            <v>20140101LGUM_275</v>
          </cell>
        </row>
        <row r="387">
          <cell r="B387" t="str">
            <v>Jun 2015</v>
          </cell>
          <cell r="C387" t="str">
            <v>RLS</v>
          </cell>
          <cell r="D387" t="str">
            <v>LGUM_276</v>
          </cell>
          <cell r="E387">
            <v>1339</v>
          </cell>
          <cell r="G387">
            <v>40027</v>
          </cell>
          <cell r="K387">
            <v>-59.510000000002037</v>
          </cell>
          <cell r="L387">
            <v>18914.12</v>
          </cell>
          <cell r="M387">
            <v>18914.12</v>
          </cell>
          <cell r="O387">
            <v>88.59</v>
          </cell>
          <cell r="Q387">
            <v>1410.56</v>
          </cell>
          <cell r="R387">
            <v>0</v>
          </cell>
          <cell r="S387">
            <v>20413.27</v>
          </cell>
          <cell r="X387">
            <v>1178.32</v>
          </cell>
          <cell r="AC387" t="str">
            <v>20140101LGUM_276</v>
          </cell>
        </row>
        <row r="388">
          <cell r="B388" t="str">
            <v>Jun 2015</v>
          </cell>
          <cell r="C388" t="str">
            <v>RLS</v>
          </cell>
          <cell r="D388" t="str">
            <v>LGUM_277</v>
          </cell>
          <cell r="E388">
            <v>2327</v>
          </cell>
          <cell r="G388">
            <v>127716</v>
          </cell>
          <cell r="K388">
            <v>-4.6540549192286562E-12</v>
          </cell>
          <cell r="L388">
            <v>51543.049999999996</v>
          </cell>
          <cell r="M388">
            <v>51543.05</v>
          </cell>
          <cell r="O388">
            <v>282.42</v>
          </cell>
          <cell r="Q388">
            <v>3852.78</v>
          </cell>
          <cell r="R388">
            <v>0</v>
          </cell>
          <cell r="S388">
            <v>55737.37</v>
          </cell>
          <cell r="X388">
            <v>4165.33</v>
          </cell>
          <cell r="AC388" t="str">
            <v>20140101LGUM_277</v>
          </cell>
        </row>
        <row r="389">
          <cell r="B389" t="str">
            <v>Jun 2015</v>
          </cell>
          <cell r="C389" t="str">
            <v>RLS</v>
          </cell>
          <cell r="D389" t="str">
            <v>LGUM_278</v>
          </cell>
          <cell r="E389">
            <v>17</v>
          </cell>
          <cell r="G389">
            <v>5266</v>
          </cell>
          <cell r="K389">
            <v>0</v>
          </cell>
          <cell r="L389">
            <v>1233.3499999999999</v>
          </cell>
          <cell r="M389">
            <v>1233.3499999999999</v>
          </cell>
          <cell r="O389">
            <v>11.64</v>
          </cell>
          <cell r="Q389">
            <v>92.49</v>
          </cell>
          <cell r="R389">
            <v>0</v>
          </cell>
          <cell r="S389">
            <v>1337.48</v>
          </cell>
          <cell r="X389">
            <v>167.28</v>
          </cell>
          <cell r="AC389" t="str">
            <v>20140101LGUM_278</v>
          </cell>
        </row>
        <row r="390">
          <cell r="B390" t="str">
            <v>Jun 2015</v>
          </cell>
          <cell r="C390" t="str">
            <v>RLS</v>
          </cell>
          <cell r="D390" t="str">
            <v>LGUM_279</v>
          </cell>
          <cell r="E390">
            <v>11</v>
          </cell>
          <cell r="G390">
            <v>3443</v>
          </cell>
          <cell r="K390">
            <v>0</v>
          </cell>
          <cell r="L390">
            <v>455.73</v>
          </cell>
          <cell r="M390">
            <v>455.73</v>
          </cell>
          <cell r="O390">
            <v>7.6</v>
          </cell>
          <cell r="Q390">
            <v>34.43</v>
          </cell>
          <cell r="R390">
            <v>0</v>
          </cell>
          <cell r="S390">
            <v>497.76</v>
          </cell>
          <cell r="X390">
            <v>108.24</v>
          </cell>
          <cell r="AC390" t="str">
            <v>20140101LGUM_279</v>
          </cell>
        </row>
        <row r="391">
          <cell r="B391" t="str">
            <v>Jun 2015</v>
          </cell>
          <cell r="C391" t="str">
            <v>RLS</v>
          </cell>
          <cell r="D391" t="str">
            <v>LGUM_280</v>
          </cell>
          <cell r="E391">
            <v>46</v>
          </cell>
          <cell r="G391">
            <v>1385</v>
          </cell>
          <cell r="K391">
            <v>0</v>
          </cell>
          <cell r="L391">
            <v>891.48</v>
          </cell>
          <cell r="M391">
            <v>891.4799999999999</v>
          </cell>
          <cell r="O391">
            <v>3.06</v>
          </cell>
          <cell r="Q391">
            <v>121.07</v>
          </cell>
          <cell r="R391">
            <v>0</v>
          </cell>
          <cell r="S391">
            <v>1750.67</v>
          </cell>
          <cell r="X391">
            <v>40.479999999999997</v>
          </cell>
          <cell r="AC391" t="str">
            <v>20140101LGUM_280</v>
          </cell>
        </row>
        <row r="392">
          <cell r="B392" t="str">
            <v>Jun 2015</v>
          </cell>
          <cell r="C392" t="str">
            <v>RLS</v>
          </cell>
          <cell r="D392" t="str">
            <v>LGUM_281</v>
          </cell>
          <cell r="E392">
            <v>245</v>
          </cell>
          <cell r="G392">
            <v>9746</v>
          </cell>
          <cell r="K392">
            <v>0</v>
          </cell>
          <cell r="L392">
            <v>4985.75</v>
          </cell>
          <cell r="M392">
            <v>4985.75</v>
          </cell>
          <cell r="O392">
            <v>21.52</v>
          </cell>
          <cell r="Q392">
            <v>652.66</v>
          </cell>
          <cell r="R392">
            <v>0</v>
          </cell>
          <cell r="S392">
            <v>9436.75</v>
          </cell>
          <cell r="X392">
            <v>311.14999999999998</v>
          </cell>
          <cell r="AC392" t="str">
            <v>20140101LGUM_281</v>
          </cell>
        </row>
        <row r="393">
          <cell r="B393" t="str">
            <v>Jun 2015</v>
          </cell>
          <cell r="C393" t="str">
            <v>RLS</v>
          </cell>
          <cell r="D393" t="str">
            <v>LGUM_282</v>
          </cell>
          <cell r="E393">
            <v>106</v>
          </cell>
          <cell r="G393">
            <v>3240</v>
          </cell>
          <cell r="K393">
            <v>0</v>
          </cell>
          <cell r="L393">
            <v>2070.1799999999998</v>
          </cell>
          <cell r="M393">
            <v>2070.1800000000003</v>
          </cell>
          <cell r="O393">
            <v>7.16</v>
          </cell>
          <cell r="Q393">
            <v>227.88</v>
          </cell>
          <cell r="R393">
            <v>0</v>
          </cell>
          <cell r="S393">
            <v>3294.83</v>
          </cell>
          <cell r="X393">
            <v>93.28</v>
          </cell>
          <cell r="AC393" t="str">
            <v>20140101LGUM_282</v>
          </cell>
        </row>
        <row r="394">
          <cell r="B394" t="str">
            <v>Jun 2015</v>
          </cell>
          <cell r="C394" t="str">
            <v>RLS</v>
          </cell>
          <cell r="D394" t="str">
            <v>LGUM_283</v>
          </cell>
          <cell r="E394">
            <v>82</v>
          </cell>
          <cell r="G394">
            <v>3133</v>
          </cell>
          <cell r="K394">
            <v>0</v>
          </cell>
          <cell r="L394">
            <v>1707.24</v>
          </cell>
          <cell r="M394">
            <v>1707.2399999999996</v>
          </cell>
          <cell r="O394">
            <v>6.93</v>
          </cell>
          <cell r="Q394">
            <v>223.03</v>
          </cell>
          <cell r="R394">
            <v>0</v>
          </cell>
          <cell r="S394">
            <v>3224.97</v>
          </cell>
          <cell r="X394">
            <v>104.14</v>
          </cell>
          <cell r="AC394" t="str">
            <v>20140101LGUM_283</v>
          </cell>
        </row>
        <row r="395">
          <cell r="B395" t="str">
            <v>Jun 2015</v>
          </cell>
          <cell r="C395" t="str">
            <v>RLS</v>
          </cell>
          <cell r="D395" t="str">
            <v>LGUM_314</v>
          </cell>
          <cell r="E395">
            <v>482</v>
          </cell>
          <cell r="G395">
            <v>39516</v>
          </cell>
          <cell r="K395">
            <v>-24.600000000000364</v>
          </cell>
          <cell r="L395">
            <v>9229.7999999999993</v>
          </cell>
          <cell r="M395">
            <v>9229.7999999999993</v>
          </cell>
          <cell r="O395">
            <v>87.64</v>
          </cell>
          <cell r="Q395">
            <v>689.73</v>
          </cell>
          <cell r="R395">
            <v>0</v>
          </cell>
          <cell r="S395">
            <v>10007.17</v>
          </cell>
          <cell r="X395">
            <v>1306.22</v>
          </cell>
          <cell r="AC395" t="str">
            <v>20140101LGUM_314</v>
          </cell>
        </row>
        <row r="396">
          <cell r="B396" t="str">
            <v>Jun 2015</v>
          </cell>
          <cell r="C396" t="str">
            <v>RLS</v>
          </cell>
          <cell r="D396" t="str">
            <v>LGUM_315</v>
          </cell>
          <cell r="E396">
            <v>484</v>
          </cell>
          <cell r="G396">
            <v>61446</v>
          </cell>
          <cell r="K396">
            <v>-20.079999999999927</v>
          </cell>
          <cell r="L396">
            <v>11087.72</v>
          </cell>
          <cell r="M396">
            <v>11087.72</v>
          </cell>
          <cell r="O396">
            <v>135.81</v>
          </cell>
          <cell r="Q396">
            <v>833.77</v>
          </cell>
          <cell r="R396">
            <v>0</v>
          </cell>
          <cell r="S396">
            <v>12057.3</v>
          </cell>
          <cell r="X396">
            <v>2032.8</v>
          </cell>
          <cell r="AC396" t="str">
            <v>20140101LGUM_315</v>
          </cell>
        </row>
        <row r="397">
          <cell r="B397" t="str">
            <v>Jun 2015</v>
          </cell>
          <cell r="C397" t="str">
            <v>RLS</v>
          </cell>
          <cell r="D397" t="str">
            <v>LGUM_318</v>
          </cell>
          <cell r="E397">
            <v>50</v>
          </cell>
          <cell r="G397">
            <v>2895</v>
          </cell>
          <cell r="K397">
            <v>0</v>
          </cell>
          <cell r="L397">
            <v>871</v>
          </cell>
          <cell r="M397">
            <v>871</v>
          </cell>
          <cell r="O397">
            <v>6.41</v>
          </cell>
          <cell r="Q397">
            <v>65.180000000000007</v>
          </cell>
          <cell r="R397">
            <v>0</v>
          </cell>
          <cell r="S397">
            <v>942.59</v>
          </cell>
          <cell r="X397">
            <v>95.5</v>
          </cell>
          <cell r="AC397" t="str">
            <v>20140101LGUM_318</v>
          </cell>
        </row>
        <row r="398">
          <cell r="B398" t="str">
            <v>Jun 2015</v>
          </cell>
          <cell r="C398" t="str">
            <v>RLS</v>
          </cell>
          <cell r="D398" t="str">
            <v>LGUM_347</v>
          </cell>
          <cell r="E398">
            <v>0</v>
          </cell>
          <cell r="G398">
            <v>0</v>
          </cell>
          <cell r="K398">
            <v>0</v>
          </cell>
          <cell r="L398">
            <v>0</v>
          </cell>
          <cell r="M398">
            <v>0</v>
          </cell>
          <cell r="O398">
            <v>0</v>
          </cell>
          <cell r="Q398">
            <v>0</v>
          </cell>
          <cell r="R398">
            <v>0</v>
          </cell>
          <cell r="S398">
            <v>0</v>
          </cell>
          <cell r="X398">
            <v>0</v>
          </cell>
          <cell r="AC398" t="str">
            <v>20140101LGUM_347</v>
          </cell>
        </row>
        <row r="399">
          <cell r="B399" t="str">
            <v>Jun 2015</v>
          </cell>
          <cell r="C399" t="str">
            <v>RLS</v>
          </cell>
          <cell r="D399" t="str">
            <v>LGUM_348</v>
          </cell>
          <cell r="E399">
            <v>39</v>
          </cell>
          <cell r="G399">
            <v>3224</v>
          </cell>
          <cell r="K399">
            <v>0</v>
          </cell>
          <cell r="L399">
            <v>511.68</v>
          </cell>
          <cell r="M399">
            <v>511.68</v>
          </cell>
          <cell r="O399">
            <v>7.12</v>
          </cell>
          <cell r="Q399">
            <v>38.56</v>
          </cell>
          <cell r="R399">
            <v>0</v>
          </cell>
          <cell r="S399">
            <v>557.36</v>
          </cell>
          <cell r="X399">
            <v>116.22</v>
          </cell>
          <cell r="AC399" t="str">
            <v>20140101LGUM_348</v>
          </cell>
        </row>
        <row r="400">
          <cell r="B400" t="str">
            <v>Jun 2015</v>
          </cell>
          <cell r="C400" t="str">
            <v>RLS</v>
          </cell>
          <cell r="D400" t="str">
            <v>LGUM_349</v>
          </cell>
          <cell r="E400">
            <v>17</v>
          </cell>
          <cell r="G400">
            <v>469</v>
          </cell>
          <cell r="K400">
            <v>0</v>
          </cell>
          <cell r="L400">
            <v>153.34</v>
          </cell>
          <cell r="M400">
            <v>153.34</v>
          </cell>
          <cell r="O400">
            <v>1.04</v>
          </cell>
          <cell r="Q400">
            <v>11.47</v>
          </cell>
          <cell r="R400">
            <v>0</v>
          </cell>
          <cell r="S400">
            <v>165.85</v>
          </cell>
          <cell r="X400">
            <v>15.47</v>
          </cell>
          <cell r="AC400" t="str">
            <v>20140101LGUM_349</v>
          </cell>
        </row>
        <row r="401">
          <cell r="B401" t="str">
            <v>Jun 2015</v>
          </cell>
          <cell r="C401" t="str">
            <v>LS</v>
          </cell>
          <cell r="D401" t="str">
            <v>LGUM_400</v>
          </cell>
          <cell r="E401">
            <v>49</v>
          </cell>
          <cell r="G401">
            <v>652</v>
          </cell>
          <cell r="K401">
            <v>9.2370555648813024E-14</v>
          </cell>
          <cell r="L401">
            <v>1170.6099999999999</v>
          </cell>
          <cell r="M401">
            <v>1170.6099999999999</v>
          </cell>
          <cell r="O401">
            <v>1.45</v>
          </cell>
          <cell r="Q401">
            <v>91.04</v>
          </cell>
          <cell r="R401">
            <v>0</v>
          </cell>
          <cell r="S401">
            <v>1316.5</v>
          </cell>
          <cell r="X401">
            <v>49.98</v>
          </cell>
          <cell r="AC401" t="str">
            <v>20140101LGUM_400</v>
          </cell>
        </row>
        <row r="402">
          <cell r="B402" t="str">
            <v>Jun 2015</v>
          </cell>
          <cell r="C402" t="str">
            <v>LS</v>
          </cell>
          <cell r="D402" t="str">
            <v>LGUM_401</v>
          </cell>
          <cell r="E402">
            <v>8</v>
          </cell>
          <cell r="G402">
            <v>212</v>
          </cell>
          <cell r="K402">
            <v>0</v>
          </cell>
          <cell r="L402">
            <v>199.2</v>
          </cell>
          <cell r="M402">
            <v>199.2</v>
          </cell>
          <cell r="O402">
            <v>0.46</v>
          </cell>
          <cell r="Q402">
            <v>14.84</v>
          </cell>
          <cell r="R402">
            <v>0</v>
          </cell>
          <cell r="S402">
            <v>214.5</v>
          </cell>
          <cell r="X402">
            <v>8.48</v>
          </cell>
          <cell r="AC402" t="str">
            <v>20140101LGUM_401</v>
          </cell>
        </row>
        <row r="403">
          <cell r="B403" t="str">
            <v>Jun 2015</v>
          </cell>
          <cell r="C403" t="str">
            <v>LS</v>
          </cell>
          <cell r="D403" t="str">
            <v>LGUM_412</v>
          </cell>
          <cell r="E403">
            <v>219</v>
          </cell>
          <cell r="G403">
            <v>5000</v>
          </cell>
          <cell r="K403">
            <v>0</v>
          </cell>
          <cell r="L403">
            <v>4334.01</v>
          </cell>
          <cell r="M403">
            <v>4334.01</v>
          </cell>
          <cell r="O403">
            <v>11.05</v>
          </cell>
          <cell r="Q403">
            <v>322.62</v>
          </cell>
          <cell r="R403">
            <v>0</v>
          </cell>
          <cell r="S403">
            <v>4667.68</v>
          </cell>
          <cell r="X403">
            <v>164.25</v>
          </cell>
          <cell r="AC403" t="str">
            <v>20140101LGUM_412</v>
          </cell>
        </row>
        <row r="404">
          <cell r="B404" t="str">
            <v>Jun 2015</v>
          </cell>
          <cell r="C404" t="str">
            <v>LS</v>
          </cell>
          <cell r="D404" t="str">
            <v>LGUM_413</v>
          </cell>
          <cell r="E404">
            <v>2413</v>
          </cell>
          <cell r="G404">
            <v>76491</v>
          </cell>
          <cell r="K404">
            <v>-383.78000000000117</v>
          </cell>
          <cell r="L404">
            <v>49058.590000000004</v>
          </cell>
          <cell r="M404">
            <v>49058.590000000004</v>
          </cell>
          <cell r="O404">
            <v>169.41</v>
          </cell>
          <cell r="Q404">
            <v>3657.27</v>
          </cell>
          <cell r="R404">
            <v>0</v>
          </cell>
          <cell r="S404">
            <v>52896.58</v>
          </cell>
          <cell r="X404">
            <v>2557.7800000000002</v>
          </cell>
          <cell r="AC404" t="str">
            <v>20140101LGUM_413</v>
          </cell>
        </row>
        <row r="405">
          <cell r="B405" t="str">
            <v>Jun 2015</v>
          </cell>
          <cell r="C405" t="str">
            <v>LS</v>
          </cell>
          <cell r="D405" t="str">
            <v>LGUM_415</v>
          </cell>
          <cell r="E405">
            <v>46</v>
          </cell>
          <cell r="G405">
            <v>1070</v>
          </cell>
          <cell r="K405">
            <v>11.440000000000055</v>
          </cell>
          <cell r="L405">
            <v>939.72</v>
          </cell>
          <cell r="M405">
            <v>939.72</v>
          </cell>
          <cell r="O405">
            <v>2.34</v>
          </cell>
          <cell r="Q405">
            <v>69.959999999999994</v>
          </cell>
          <cell r="R405">
            <v>0</v>
          </cell>
          <cell r="S405">
            <v>1012.02</v>
          </cell>
          <cell r="X405">
            <v>34.5</v>
          </cell>
          <cell r="AC405" t="str">
            <v>20140101LGUM_415</v>
          </cell>
        </row>
        <row r="406">
          <cell r="B406" t="str">
            <v>Jun 2015</v>
          </cell>
          <cell r="C406" t="str">
            <v>LS</v>
          </cell>
          <cell r="D406" t="str">
            <v>LGUM_416</v>
          </cell>
          <cell r="E406">
            <v>1931</v>
          </cell>
          <cell r="G406">
            <v>62037</v>
          </cell>
          <cell r="K406">
            <v>-66.179999999997378</v>
          </cell>
          <cell r="L406">
            <v>43497.18</v>
          </cell>
          <cell r="M406">
            <v>43497.179999999993</v>
          </cell>
          <cell r="O406">
            <v>137.25</v>
          </cell>
          <cell r="Q406">
            <v>3239.69</v>
          </cell>
          <cell r="R406">
            <v>0</v>
          </cell>
          <cell r="S406">
            <v>46893.67</v>
          </cell>
          <cell r="X406">
            <v>2046.86</v>
          </cell>
          <cell r="AC406" t="str">
            <v>20140101LGUM_416</v>
          </cell>
        </row>
        <row r="407">
          <cell r="B407" t="str">
            <v>Jun 2015</v>
          </cell>
          <cell r="C407" t="str">
            <v>RLS</v>
          </cell>
          <cell r="D407" t="str">
            <v>LGUM_417</v>
          </cell>
          <cell r="E407">
            <v>41</v>
          </cell>
          <cell r="G407">
            <v>1316</v>
          </cell>
          <cell r="K407">
            <v>0</v>
          </cell>
          <cell r="L407">
            <v>970.88</v>
          </cell>
          <cell r="M407">
            <v>970.88000000000011</v>
          </cell>
          <cell r="O407">
            <v>2.91</v>
          </cell>
          <cell r="Q407">
            <v>72.34</v>
          </cell>
          <cell r="R407">
            <v>0</v>
          </cell>
          <cell r="S407">
            <v>1046.1300000000001</v>
          </cell>
          <cell r="X407">
            <v>42.23</v>
          </cell>
          <cell r="AC407" t="str">
            <v>20140101LGUM_417</v>
          </cell>
        </row>
        <row r="408">
          <cell r="B408" t="str">
            <v>Jun 2015</v>
          </cell>
          <cell r="C408" t="str">
            <v>RLS</v>
          </cell>
          <cell r="D408" t="str">
            <v>LGUM_419</v>
          </cell>
          <cell r="E408">
            <v>119</v>
          </cell>
          <cell r="G408">
            <v>6062</v>
          </cell>
          <cell r="K408">
            <v>0</v>
          </cell>
          <cell r="L408">
            <v>2947.63</v>
          </cell>
          <cell r="M408">
            <v>2947.63</v>
          </cell>
          <cell r="O408">
            <v>13.41</v>
          </cell>
          <cell r="Q408">
            <v>220</v>
          </cell>
          <cell r="R408">
            <v>0</v>
          </cell>
          <cell r="S408">
            <v>3181.04</v>
          </cell>
          <cell r="X408">
            <v>196.35</v>
          </cell>
          <cell r="AC408" t="str">
            <v>20140101LGUM_419</v>
          </cell>
        </row>
        <row r="409">
          <cell r="B409" t="str">
            <v>Jun 2015</v>
          </cell>
          <cell r="C409" t="str">
            <v>LS</v>
          </cell>
          <cell r="D409" t="str">
            <v>LGUM_420</v>
          </cell>
          <cell r="E409">
            <v>58</v>
          </cell>
          <cell r="G409">
            <v>2994</v>
          </cell>
          <cell r="K409">
            <v>0</v>
          </cell>
          <cell r="L409">
            <v>1733.62</v>
          </cell>
          <cell r="M409">
            <v>1733.6200000000001</v>
          </cell>
          <cell r="O409">
            <v>6.62</v>
          </cell>
          <cell r="Q409">
            <v>128.69999999999999</v>
          </cell>
          <cell r="R409">
            <v>0</v>
          </cell>
          <cell r="S409">
            <v>1868.94</v>
          </cell>
          <cell r="X409">
            <v>95.7</v>
          </cell>
          <cell r="AC409" t="str">
            <v>20140101LGUM_420</v>
          </cell>
        </row>
        <row r="410">
          <cell r="B410" t="str">
            <v>Jun 2015</v>
          </cell>
          <cell r="C410" t="str">
            <v>LS</v>
          </cell>
          <cell r="D410" t="str">
            <v>LGUM_421</v>
          </cell>
          <cell r="E410">
            <v>197</v>
          </cell>
          <cell r="G410">
            <v>15355</v>
          </cell>
          <cell r="K410">
            <v>-285.88000000000011</v>
          </cell>
          <cell r="L410">
            <v>6187.54</v>
          </cell>
          <cell r="M410">
            <v>6187.54</v>
          </cell>
          <cell r="O410">
            <v>33.97</v>
          </cell>
          <cell r="Q410">
            <v>461.81</v>
          </cell>
          <cell r="R410">
            <v>0</v>
          </cell>
          <cell r="S410">
            <v>6683.32</v>
          </cell>
          <cell r="X410">
            <v>525.99</v>
          </cell>
          <cell r="AC410" t="str">
            <v>20140101LGUM_421</v>
          </cell>
        </row>
        <row r="411">
          <cell r="B411" t="str">
            <v>Jun 2015</v>
          </cell>
          <cell r="C411" t="str">
            <v>LS</v>
          </cell>
          <cell r="D411" t="str">
            <v>LGUM_422</v>
          </cell>
          <cell r="E411">
            <v>440</v>
          </cell>
          <cell r="G411">
            <v>55611</v>
          </cell>
          <cell r="K411">
            <v>-351.89999999999782</v>
          </cell>
          <cell r="L411">
            <v>16539.7</v>
          </cell>
          <cell r="M411">
            <v>16539.7</v>
          </cell>
          <cell r="O411">
            <v>122.96</v>
          </cell>
          <cell r="Q411">
            <v>1237.08</v>
          </cell>
          <cell r="R411">
            <v>0</v>
          </cell>
          <cell r="S411">
            <v>17899.740000000002</v>
          </cell>
          <cell r="X411">
            <v>1883.2</v>
          </cell>
          <cell r="AC411" t="str">
            <v>20140101LGUM_422</v>
          </cell>
        </row>
        <row r="412">
          <cell r="B412" t="str">
            <v>Jun 2015</v>
          </cell>
          <cell r="C412" t="str">
            <v>LS</v>
          </cell>
          <cell r="D412" t="str">
            <v>LGUM_423</v>
          </cell>
          <cell r="E412">
            <v>23</v>
          </cell>
          <cell r="G412">
            <v>1160</v>
          </cell>
          <cell r="K412">
            <v>0</v>
          </cell>
          <cell r="L412">
            <v>606.04999999999995</v>
          </cell>
          <cell r="M412">
            <v>606.05000000000007</v>
          </cell>
          <cell r="O412">
            <v>2.5299999999999998</v>
          </cell>
          <cell r="Q412">
            <v>45.26</v>
          </cell>
          <cell r="R412">
            <v>0</v>
          </cell>
          <cell r="S412">
            <v>653.84</v>
          </cell>
          <cell r="X412">
            <v>37.950000000000003</v>
          </cell>
          <cell r="AC412" t="str">
            <v>20140101LGUM_423</v>
          </cell>
        </row>
        <row r="413">
          <cell r="B413" t="str">
            <v>Jun 2015</v>
          </cell>
          <cell r="C413" t="str">
            <v>LS</v>
          </cell>
          <cell r="D413" t="str">
            <v>LGUM_424</v>
          </cell>
          <cell r="E413">
            <v>532</v>
          </cell>
          <cell r="G413">
            <v>43225</v>
          </cell>
          <cell r="K413">
            <v>40.899999999999636</v>
          </cell>
          <cell r="L413">
            <v>15176.3</v>
          </cell>
          <cell r="M413">
            <v>15176.3</v>
          </cell>
          <cell r="O413">
            <v>95.61</v>
          </cell>
          <cell r="Q413">
            <v>1134.0999999999999</v>
          </cell>
          <cell r="R413">
            <v>0</v>
          </cell>
          <cell r="S413">
            <v>16406.009999999998</v>
          </cell>
          <cell r="X413">
            <v>2117.36</v>
          </cell>
          <cell r="AC413" t="str">
            <v>20140101LGUM_424</v>
          </cell>
        </row>
        <row r="414">
          <cell r="B414" t="str">
            <v>Jun 2015</v>
          </cell>
          <cell r="C414" t="str">
            <v>LS</v>
          </cell>
          <cell r="D414" t="str">
            <v>LGUM_425</v>
          </cell>
          <cell r="E414">
            <v>32</v>
          </cell>
          <cell r="G414">
            <v>4121</v>
          </cell>
          <cell r="K414">
            <v>0</v>
          </cell>
          <cell r="L414">
            <v>1088.96</v>
          </cell>
          <cell r="M414">
            <v>1088.96</v>
          </cell>
          <cell r="O414">
            <v>9.18</v>
          </cell>
          <cell r="Q414">
            <v>80.89</v>
          </cell>
          <cell r="R414">
            <v>0</v>
          </cell>
          <cell r="S414">
            <v>1179.03</v>
          </cell>
          <cell r="X414">
            <v>136.96</v>
          </cell>
          <cell r="AC414" t="str">
            <v>20140101LGUM_425</v>
          </cell>
        </row>
        <row r="415">
          <cell r="B415" t="str">
            <v>Jun 2015</v>
          </cell>
          <cell r="C415" t="str">
            <v>RLS</v>
          </cell>
          <cell r="D415" t="str">
            <v>LGUM_426</v>
          </cell>
          <cell r="E415">
            <v>34</v>
          </cell>
          <cell r="G415">
            <v>753</v>
          </cell>
          <cell r="K415">
            <v>0</v>
          </cell>
          <cell r="L415">
            <v>1129.48</v>
          </cell>
          <cell r="M415">
            <v>1129.48</v>
          </cell>
          <cell r="O415">
            <v>1.66</v>
          </cell>
          <cell r="Q415">
            <v>84.04</v>
          </cell>
          <cell r="R415">
            <v>0</v>
          </cell>
          <cell r="S415">
            <v>1215.18</v>
          </cell>
          <cell r="X415">
            <v>25.5</v>
          </cell>
          <cell r="AC415" t="str">
            <v>20140101LGUM_426</v>
          </cell>
        </row>
        <row r="416">
          <cell r="B416" t="str">
            <v>Jun 2015</v>
          </cell>
          <cell r="C416" t="str">
            <v>LS</v>
          </cell>
          <cell r="D416" t="str">
            <v>LGUM_427</v>
          </cell>
          <cell r="E416">
            <v>53</v>
          </cell>
          <cell r="G416">
            <v>1191</v>
          </cell>
          <cell r="K416">
            <v>1.2789769243681803E-13</v>
          </cell>
          <cell r="L416">
            <v>1865.6000000000001</v>
          </cell>
          <cell r="M416">
            <v>1865.6000000000001</v>
          </cell>
          <cell r="O416">
            <v>2.62</v>
          </cell>
          <cell r="Q416">
            <v>142.59</v>
          </cell>
          <cell r="R416">
            <v>0</v>
          </cell>
          <cell r="S416">
            <v>2061.67</v>
          </cell>
          <cell r="X416">
            <v>39.75</v>
          </cell>
          <cell r="AC416" t="str">
            <v>20140101LGUM_427</v>
          </cell>
        </row>
        <row r="417">
          <cell r="B417" t="str">
            <v>Jun 2015</v>
          </cell>
          <cell r="C417" t="str">
            <v>RLS</v>
          </cell>
          <cell r="D417" t="str">
            <v>LGUM_428</v>
          </cell>
          <cell r="E417">
            <v>276</v>
          </cell>
          <cell r="G417">
            <v>8680</v>
          </cell>
          <cell r="K417">
            <v>-7.9580786405131221E-13</v>
          </cell>
          <cell r="L417">
            <v>9408.84</v>
          </cell>
          <cell r="M417">
            <v>9408.84</v>
          </cell>
          <cell r="O417">
            <v>19.2</v>
          </cell>
          <cell r="Q417">
            <v>721.88</v>
          </cell>
          <cell r="R417">
            <v>0</v>
          </cell>
          <cell r="S417">
            <v>10437.549999999999</v>
          </cell>
          <cell r="X417">
            <v>292.56</v>
          </cell>
          <cell r="AC417" t="str">
            <v>20140101LGUM_428</v>
          </cell>
        </row>
        <row r="418">
          <cell r="B418" t="str">
            <v>Jun 2015</v>
          </cell>
          <cell r="C418" t="str">
            <v>LS</v>
          </cell>
          <cell r="D418" t="str">
            <v>LGUM_429</v>
          </cell>
          <cell r="E418">
            <v>214</v>
          </cell>
          <cell r="G418">
            <v>6737</v>
          </cell>
          <cell r="K418">
            <v>0</v>
          </cell>
          <cell r="L418">
            <v>7718.98</v>
          </cell>
          <cell r="M418">
            <v>7718.98</v>
          </cell>
          <cell r="O418">
            <v>15.13</v>
          </cell>
          <cell r="Q418">
            <v>612.82000000000005</v>
          </cell>
          <cell r="R418">
            <v>0</v>
          </cell>
          <cell r="S418">
            <v>9004.19</v>
          </cell>
          <cell r="X418">
            <v>226.84</v>
          </cell>
          <cell r="AC418" t="str">
            <v>20140101LGUM_429</v>
          </cell>
        </row>
        <row r="419">
          <cell r="B419" t="str">
            <v>Jun 2015</v>
          </cell>
          <cell r="C419" t="str">
            <v>RLS</v>
          </cell>
          <cell r="D419" t="str">
            <v>LGUM_430</v>
          </cell>
          <cell r="E419">
            <v>13</v>
          </cell>
          <cell r="G419">
            <v>299</v>
          </cell>
          <cell r="K419">
            <v>0</v>
          </cell>
          <cell r="L419">
            <v>419.38</v>
          </cell>
          <cell r="M419">
            <v>419.38</v>
          </cell>
          <cell r="O419">
            <v>0.66</v>
          </cell>
          <cell r="Q419">
            <v>31.21</v>
          </cell>
          <cell r="R419">
            <v>0</v>
          </cell>
          <cell r="S419">
            <v>451.25</v>
          </cell>
          <cell r="X419">
            <v>9.75</v>
          </cell>
          <cell r="AC419" t="str">
            <v>20140101LGUM_430</v>
          </cell>
        </row>
        <row r="420">
          <cell r="B420" t="str">
            <v>Jun 2015</v>
          </cell>
          <cell r="C420" t="str">
            <v>LS</v>
          </cell>
          <cell r="D420" t="str">
            <v>LGUM_431</v>
          </cell>
          <cell r="E420">
            <v>51</v>
          </cell>
          <cell r="G420">
            <v>1169</v>
          </cell>
          <cell r="K420">
            <v>0</v>
          </cell>
          <cell r="L420">
            <v>1679.43</v>
          </cell>
          <cell r="M420">
            <v>1679.43</v>
          </cell>
          <cell r="O420">
            <v>2.61</v>
          </cell>
          <cell r="Q420">
            <v>138.99</v>
          </cell>
          <cell r="R420">
            <v>0</v>
          </cell>
          <cell r="S420">
            <v>2009.39</v>
          </cell>
          <cell r="X420">
            <v>38.25</v>
          </cell>
          <cell r="AC420" t="str">
            <v>20140101LGUM_431</v>
          </cell>
        </row>
        <row r="421">
          <cell r="B421" t="str">
            <v>Jun 2015</v>
          </cell>
          <cell r="C421" t="str">
            <v>RLS</v>
          </cell>
          <cell r="D421" t="str">
            <v>LGUM_432</v>
          </cell>
          <cell r="E421">
            <v>10</v>
          </cell>
          <cell r="G421">
            <v>332</v>
          </cell>
          <cell r="K421">
            <v>-2.9753977059954195E-14</v>
          </cell>
          <cell r="L421">
            <v>343.29999999999995</v>
          </cell>
          <cell r="M421">
            <v>343.29999999999995</v>
          </cell>
          <cell r="O421">
            <v>0.74</v>
          </cell>
          <cell r="Q421">
            <v>25.82</v>
          </cell>
          <cell r="R421">
            <v>0</v>
          </cell>
          <cell r="S421">
            <v>373.33</v>
          </cell>
          <cell r="X421">
            <v>10.6</v>
          </cell>
          <cell r="AC421" t="str">
            <v>20140101LGUM_432</v>
          </cell>
        </row>
        <row r="422">
          <cell r="B422" t="str">
            <v>Jun 2015</v>
          </cell>
          <cell r="C422" t="str">
            <v>LS</v>
          </cell>
          <cell r="D422" t="str">
            <v>LGUM_433</v>
          </cell>
          <cell r="E422">
            <v>198</v>
          </cell>
          <cell r="G422">
            <v>6075</v>
          </cell>
          <cell r="K422">
            <v>0</v>
          </cell>
          <cell r="L422">
            <v>6928.02</v>
          </cell>
          <cell r="M422">
            <v>6928.0199999999995</v>
          </cell>
          <cell r="O422">
            <v>13.44</v>
          </cell>
          <cell r="Q422">
            <v>583.98</v>
          </cell>
          <cell r="R422">
            <v>0</v>
          </cell>
          <cell r="S422">
            <v>8458.1299999999992</v>
          </cell>
          <cell r="X422">
            <v>209.88</v>
          </cell>
          <cell r="AC422" t="str">
            <v>20140101LGUM_433</v>
          </cell>
        </row>
        <row r="423">
          <cell r="B423" t="str">
            <v>Jun 2015</v>
          </cell>
          <cell r="C423" t="str">
            <v>LS</v>
          </cell>
          <cell r="D423" t="str">
            <v>LGUM_439</v>
          </cell>
          <cell r="E423">
            <v>0</v>
          </cell>
          <cell r="G423">
            <v>0</v>
          </cell>
          <cell r="K423">
            <v>0</v>
          </cell>
          <cell r="L423">
            <v>0</v>
          </cell>
          <cell r="M423">
            <v>0</v>
          </cell>
          <cell r="O423">
            <v>0</v>
          </cell>
          <cell r="Q423">
            <v>0</v>
          </cell>
          <cell r="R423">
            <v>0</v>
          </cell>
          <cell r="S423">
            <v>0</v>
          </cell>
          <cell r="X423">
            <v>0</v>
          </cell>
          <cell r="AC423" t="str">
            <v>20140101LGUM_439</v>
          </cell>
        </row>
        <row r="424">
          <cell r="B424" t="str">
            <v>Jun 2015</v>
          </cell>
          <cell r="C424" t="str">
            <v>LS</v>
          </cell>
          <cell r="D424" t="str">
            <v>LGUM_440</v>
          </cell>
          <cell r="E424">
            <v>10</v>
          </cell>
          <cell r="G424">
            <v>799</v>
          </cell>
          <cell r="K424">
            <v>0</v>
          </cell>
          <cell r="L424">
            <v>182.8</v>
          </cell>
          <cell r="M424">
            <v>182.8</v>
          </cell>
          <cell r="O424">
            <v>1.77</v>
          </cell>
          <cell r="Q424">
            <v>13.71</v>
          </cell>
          <cell r="R424">
            <v>0</v>
          </cell>
          <cell r="S424">
            <v>198.28</v>
          </cell>
          <cell r="X424">
            <v>26.7</v>
          </cell>
          <cell r="AC424" t="str">
            <v>20140101LGUM_440</v>
          </cell>
        </row>
        <row r="425">
          <cell r="B425" t="str">
            <v>Jun 2015</v>
          </cell>
          <cell r="C425" t="str">
            <v>LS</v>
          </cell>
          <cell r="D425" t="str">
            <v>LGUM_441</v>
          </cell>
          <cell r="E425">
            <v>41</v>
          </cell>
          <cell r="G425">
            <v>5211</v>
          </cell>
          <cell r="K425">
            <v>0</v>
          </cell>
          <cell r="L425">
            <v>915.12</v>
          </cell>
          <cell r="M425">
            <v>915.12</v>
          </cell>
          <cell r="O425">
            <v>11.55</v>
          </cell>
          <cell r="Q425">
            <v>68.7</v>
          </cell>
          <cell r="R425">
            <v>0</v>
          </cell>
          <cell r="S425">
            <v>995.37</v>
          </cell>
          <cell r="X425">
            <v>175.48</v>
          </cell>
          <cell r="AC425" t="str">
            <v>20140101LGUM_441</v>
          </cell>
        </row>
        <row r="426">
          <cell r="B426" t="str">
            <v>Jun 2015</v>
          </cell>
          <cell r="C426" t="str">
            <v>LS</v>
          </cell>
          <cell r="D426" t="str">
            <v>LGUM_444</v>
          </cell>
          <cell r="E426">
            <v>0</v>
          </cell>
          <cell r="G426">
            <v>0</v>
          </cell>
          <cell r="K426">
            <v>0</v>
          </cell>
          <cell r="L426">
            <v>0</v>
          </cell>
          <cell r="M426">
            <v>0</v>
          </cell>
          <cell r="O426">
            <v>0</v>
          </cell>
          <cell r="Q426">
            <v>0</v>
          </cell>
          <cell r="R426">
            <v>0</v>
          </cell>
          <cell r="S426">
            <v>0</v>
          </cell>
          <cell r="X426">
            <v>0</v>
          </cell>
          <cell r="AC426" t="str">
            <v>20140101LGUM_444</v>
          </cell>
        </row>
        <row r="427">
          <cell r="B427" t="str">
            <v>Jun 2015</v>
          </cell>
          <cell r="C427" t="str">
            <v>LS</v>
          </cell>
          <cell r="D427" t="str">
            <v>LGUM_445</v>
          </cell>
          <cell r="E427">
            <v>0</v>
          </cell>
          <cell r="G427">
            <v>0</v>
          </cell>
          <cell r="K427">
            <v>0</v>
          </cell>
          <cell r="L427">
            <v>0</v>
          </cell>
          <cell r="M427">
            <v>0</v>
          </cell>
          <cell r="O427">
            <v>0</v>
          </cell>
          <cell r="Q427">
            <v>0</v>
          </cell>
          <cell r="R427">
            <v>0</v>
          </cell>
          <cell r="S427">
            <v>0</v>
          </cell>
          <cell r="X427">
            <v>0</v>
          </cell>
          <cell r="AC427" t="str">
            <v>20140101LGUM_445</v>
          </cell>
        </row>
        <row r="428">
          <cell r="B428" t="str">
            <v>Jun 2015</v>
          </cell>
          <cell r="C428" t="str">
            <v>LS</v>
          </cell>
          <cell r="D428" t="str">
            <v>LGUM_452</v>
          </cell>
          <cell r="E428">
            <v>6740</v>
          </cell>
          <cell r="G428">
            <v>338212</v>
          </cell>
          <cell r="K428">
            <v>-55.589999999995825</v>
          </cell>
          <cell r="L428">
            <v>86351.21</v>
          </cell>
          <cell r="M428">
            <v>86351.21</v>
          </cell>
          <cell r="O428">
            <v>745.82</v>
          </cell>
          <cell r="Q428">
            <v>6548.68</v>
          </cell>
          <cell r="R428">
            <v>0</v>
          </cell>
          <cell r="S428">
            <v>94742.32</v>
          </cell>
          <cell r="X428">
            <v>11121</v>
          </cell>
          <cell r="AC428" t="str">
            <v>20140101LGUM_452</v>
          </cell>
        </row>
        <row r="429">
          <cell r="B429" t="str">
            <v>Jun 2015</v>
          </cell>
          <cell r="C429" t="str">
            <v>LS</v>
          </cell>
          <cell r="D429" t="str">
            <v>LGUM_453</v>
          </cell>
          <cell r="E429">
            <v>9803</v>
          </cell>
          <cell r="G429">
            <v>796275</v>
          </cell>
          <cell r="K429">
            <v>203.78000000001748</v>
          </cell>
          <cell r="L429">
            <v>148033.02000000002</v>
          </cell>
          <cell r="M429">
            <v>148033.01999999999</v>
          </cell>
          <cell r="O429">
            <v>1760.96</v>
          </cell>
          <cell r="Q429">
            <v>11207.93</v>
          </cell>
          <cell r="R429">
            <v>0</v>
          </cell>
          <cell r="S429">
            <v>162148.68</v>
          </cell>
          <cell r="X429">
            <v>39015.94</v>
          </cell>
          <cell r="AC429" t="str">
            <v>20140101LGUM_453</v>
          </cell>
        </row>
        <row r="430">
          <cell r="B430" t="str">
            <v>Jun 2015</v>
          </cell>
          <cell r="C430" t="str">
            <v>LS</v>
          </cell>
          <cell r="D430" t="str">
            <v>LGUM_454</v>
          </cell>
          <cell r="E430">
            <v>5557</v>
          </cell>
          <cell r="G430">
            <v>719826</v>
          </cell>
          <cell r="K430">
            <v>-337.51000000000749</v>
          </cell>
          <cell r="L430">
            <v>96243.15</v>
          </cell>
          <cell r="M430">
            <v>96243.150000000009</v>
          </cell>
          <cell r="O430">
            <v>1593.06</v>
          </cell>
          <cell r="Q430">
            <v>7466.9</v>
          </cell>
          <cell r="R430">
            <v>0</v>
          </cell>
          <cell r="S430">
            <v>108144.44</v>
          </cell>
          <cell r="X430">
            <v>23783.96</v>
          </cell>
          <cell r="AC430" t="str">
            <v>20140101LGUM_454</v>
          </cell>
        </row>
        <row r="431">
          <cell r="B431" t="str">
            <v>Jun 2015</v>
          </cell>
          <cell r="C431" t="str">
            <v>LS</v>
          </cell>
          <cell r="D431" t="str">
            <v>LGUM_455</v>
          </cell>
          <cell r="E431">
            <v>413</v>
          </cell>
          <cell r="G431">
            <v>20692</v>
          </cell>
          <cell r="K431">
            <v>-23.410000000000622</v>
          </cell>
          <cell r="L431">
            <v>5663.5999999999995</v>
          </cell>
          <cell r="M431">
            <v>5663.6</v>
          </cell>
          <cell r="O431">
            <v>45.46</v>
          </cell>
          <cell r="Q431">
            <v>438.48</v>
          </cell>
          <cell r="R431">
            <v>0</v>
          </cell>
          <cell r="S431">
            <v>6353.38</v>
          </cell>
          <cell r="X431">
            <v>681.45</v>
          </cell>
          <cell r="AC431" t="str">
            <v>20140101LGUM_455</v>
          </cell>
        </row>
        <row r="432">
          <cell r="B432" t="str">
            <v>Jun 2015</v>
          </cell>
          <cell r="C432" t="str">
            <v>LS</v>
          </cell>
          <cell r="D432" t="str">
            <v>LGUM_456</v>
          </cell>
          <cell r="E432">
            <v>13237</v>
          </cell>
          <cell r="G432">
            <v>1720022</v>
          </cell>
          <cell r="K432">
            <v>-1688.129999999991</v>
          </cell>
          <cell r="L432">
            <v>239357.63999999998</v>
          </cell>
          <cell r="M432">
            <v>239357.63999999996</v>
          </cell>
          <cell r="O432">
            <v>3808.91</v>
          </cell>
          <cell r="Q432">
            <v>18600.099999999999</v>
          </cell>
          <cell r="R432">
            <v>0</v>
          </cell>
          <cell r="S432">
            <v>269439.03999999998</v>
          </cell>
          <cell r="X432">
            <v>56654.36</v>
          </cell>
          <cell r="AC432" t="str">
            <v>20140101LGUM_456</v>
          </cell>
        </row>
        <row r="433">
          <cell r="B433" t="str">
            <v>Jun 2015</v>
          </cell>
          <cell r="C433" t="str">
            <v>LS</v>
          </cell>
          <cell r="D433" t="str">
            <v>LGUM_457</v>
          </cell>
          <cell r="E433">
            <v>3498</v>
          </cell>
          <cell r="G433">
            <v>112459</v>
          </cell>
          <cell r="K433">
            <v>-250.18000000000029</v>
          </cell>
          <cell r="L433">
            <v>37738.1</v>
          </cell>
          <cell r="M433">
            <v>37738.1</v>
          </cell>
          <cell r="O433">
            <v>253.33</v>
          </cell>
          <cell r="Q433">
            <v>2936.2</v>
          </cell>
          <cell r="R433">
            <v>0</v>
          </cell>
          <cell r="S433">
            <v>42574.38</v>
          </cell>
          <cell r="X433">
            <v>3707.88</v>
          </cell>
          <cell r="AC433" t="str">
            <v>20140101LGUM_457</v>
          </cell>
        </row>
        <row r="434">
          <cell r="B434" t="str">
            <v>Jun 2015</v>
          </cell>
          <cell r="C434" t="str">
            <v>RLS</v>
          </cell>
          <cell r="D434" t="str">
            <v>LGUM_458</v>
          </cell>
          <cell r="E434">
            <v>5</v>
          </cell>
          <cell r="G434">
            <v>292</v>
          </cell>
          <cell r="K434">
            <v>0</v>
          </cell>
          <cell r="L434">
            <v>55.65</v>
          </cell>
          <cell r="M434">
            <v>55.650000000000006</v>
          </cell>
          <cell r="O434">
            <v>0.64</v>
          </cell>
          <cell r="Q434">
            <v>4.2</v>
          </cell>
          <cell r="R434">
            <v>0</v>
          </cell>
          <cell r="S434">
            <v>60.49</v>
          </cell>
          <cell r="X434">
            <v>18.850000000000001</v>
          </cell>
          <cell r="AC434" t="str">
            <v>20140101LGUM_458</v>
          </cell>
        </row>
        <row r="435">
          <cell r="B435" t="str">
            <v>Jun 2015</v>
          </cell>
          <cell r="C435" t="str">
            <v>LS</v>
          </cell>
          <cell r="D435" t="str">
            <v>LGUM_470</v>
          </cell>
          <cell r="E435">
            <v>32</v>
          </cell>
          <cell r="G435">
            <v>1360</v>
          </cell>
          <cell r="K435">
            <v>5.120000000000009</v>
          </cell>
          <cell r="L435">
            <v>414.4</v>
          </cell>
          <cell r="M435">
            <v>414.4</v>
          </cell>
          <cell r="O435">
            <v>3.07</v>
          </cell>
          <cell r="Q435">
            <v>31.37</v>
          </cell>
          <cell r="R435">
            <v>0</v>
          </cell>
          <cell r="S435">
            <v>452.96</v>
          </cell>
          <cell r="X435">
            <v>43.84</v>
          </cell>
          <cell r="AC435" t="str">
            <v>20140101LGUM_470</v>
          </cell>
        </row>
        <row r="436">
          <cell r="B436" t="str">
            <v>Jun 2015</v>
          </cell>
          <cell r="C436" t="str">
            <v>RLS</v>
          </cell>
          <cell r="D436" t="str">
            <v>LGUM_471</v>
          </cell>
          <cell r="E436">
            <v>8</v>
          </cell>
          <cell r="G436">
            <v>340</v>
          </cell>
          <cell r="K436">
            <v>0</v>
          </cell>
          <cell r="L436">
            <v>120.56</v>
          </cell>
          <cell r="M436">
            <v>120.56000000000002</v>
          </cell>
          <cell r="O436">
            <v>0.75</v>
          </cell>
          <cell r="Q436">
            <v>9.02</v>
          </cell>
          <cell r="R436">
            <v>0</v>
          </cell>
          <cell r="S436">
            <v>130.33000000000001</v>
          </cell>
          <cell r="X436">
            <v>10.96</v>
          </cell>
          <cell r="AC436" t="str">
            <v>20140101LGUM_471</v>
          </cell>
        </row>
        <row r="437">
          <cell r="B437" t="str">
            <v>Jun 2015</v>
          </cell>
          <cell r="C437" t="str">
            <v>LS</v>
          </cell>
          <cell r="D437" t="str">
            <v>LGUM_473</v>
          </cell>
          <cell r="E437">
            <v>588</v>
          </cell>
          <cell r="G437">
            <v>57652</v>
          </cell>
          <cell r="K437">
            <v>46.139999999999631</v>
          </cell>
          <cell r="L437">
            <v>11029.98</v>
          </cell>
          <cell r="M437">
            <v>11029.98</v>
          </cell>
          <cell r="O437">
            <v>127.79</v>
          </cell>
          <cell r="Q437">
            <v>833.19</v>
          </cell>
          <cell r="R437">
            <v>0</v>
          </cell>
          <cell r="S437">
            <v>12080.97</v>
          </cell>
          <cell r="X437">
            <v>1869.84</v>
          </cell>
          <cell r="AC437" t="str">
            <v>20140101LGUM_473</v>
          </cell>
        </row>
        <row r="438">
          <cell r="B438" t="str">
            <v>Jun 2015</v>
          </cell>
          <cell r="C438" t="str">
            <v>RLS</v>
          </cell>
          <cell r="D438" t="str">
            <v>LGUM_474</v>
          </cell>
          <cell r="E438">
            <v>54</v>
          </cell>
          <cell r="G438">
            <v>5334</v>
          </cell>
          <cell r="K438">
            <v>-2.1671553440683056E-13</v>
          </cell>
          <cell r="L438">
            <v>1132.3799999999999</v>
          </cell>
          <cell r="M438">
            <v>1132.3799999999999</v>
          </cell>
          <cell r="O438">
            <v>11.8</v>
          </cell>
          <cell r="Q438">
            <v>86.93</v>
          </cell>
          <cell r="R438">
            <v>0</v>
          </cell>
          <cell r="S438">
            <v>1257.8499999999999</v>
          </cell>
          <cell r="X438">
            <v>171.72</v>
          </cell>
          <cell r="AC438" t="str">
            <v>20140101LGUM_474</v>
          </cell>
        </row>
        <row r="439">
          <cell r="B439" t="str">
            <v>Jun 2015</v>
          </cell>
          <cell r="C439" t="str">
            <v>RLS</v>
          </cell>
          <cell r="D439" t="str">
            <v>LGUM_475</v>
          </cell>
          <cell r="E439">
            <v>2</v>
          </cell>
          <cell r="G439">
            <v>202</v>
          </cell>
          <cell r="K439">
            <v>0</v>
          </cell>
          <cell r="L439">
            <v>56.84</v>
          </cell>
          <cell r="M439">
            <v>56.839999999999996</v>
          </cell>
          <cell r="O439">
            <v>0.45</v>
          </cell>
          <cell r="Q439">
            <v>4.26</v>
          </cell>
          <cell r="R439">
            <v>0</v>
          </cell>
          <cell r="S439">
            <v>61.55</v>
          </cell>
          <cell r="X439">
            <v>6.36</v>
          </cell>
          <cell r="AC439" t="str">
            <v>20140101LGUM_475</v>
          </cell>
        </row>
        <row r="440">
          <cell r="B440" t="str">
            <v>Jun 2015</v>
          </cell>
          <cell r="C440" t="str">
            <v>LS</v>
          </cell>
          <cell r="D440" t="str">
            <v>LGUM_476</v>
          </cell>
          <cell r="E440">
            <v>519</v>
          </cell>
          <cell r="G440">
            <v>156519</v>
          </cell>
          <cell r="K440">
            <v>142.88999999999868</v>
          </cell>
          <cell r="L440">
            <v>20695.29</v>
          </cell>
          <cell r="M440">
            <v>20695.29</v>
          </cell>
          <cell r="O440">
            <v>347.7</v>
          </cell>
          <cell r="Q440">
            <v>1565.31</v>
          </cell>
          <cell r="R440">
            <v>0</v>
          </cell>
          <cell r="S440">
            <v>22745.35</v>
          </cell>
          <cell r="X440">
            <v>5091.3900000000003</v>
          </cell>
          <cell r="AC440" t="str">
            <v>20140101LGUM_476</v>
          </cell>
        </row>
        <row r="441">
          <cell r="B441" t="str">
            <v>Jun 2015</v>
          </cell>
          <cell r="C441" t="str">
            <v>RLS</v>
          </cell>
          <cell r="D441" t="str">
            <v>LGUM_477</v>
          </cell>
          <cell r="E441">
            <v>59</v>
          </cell>
          <cell r="G441">
            <v>17844</v>
          </cell>
          <cell r="K441">
            <v>-1.6342482922482304E-13</v>
          </cell>
          <cell r="L441">
            <v>2524.02</v>
          </cell>
          <cell r="M441">
            <v>2524.0200000000004</v>
          </cell>
          <cell r="O441">
            <v>39.450000000000003</v>
          </cell>
          <cell r="Q441">
            <v>193</v>
          </cell>
          <cell r="R441">
            <v>0</v>
          </cell>
          <cell r="S441">
            <v>2790.4</v>
          </cell>
          <cell r="X441">
            <v>578.79</v>
          </cell>
          <cell r="AC441" t="str">
            <v>20140101LGUM_477</v>
          </cell>
        </row>
        <row r="442">
          <cell r="B442" t="str">
            <v>Jun 2015</v>
          </cell>
          <cell r="C442" t="str">
            <v>LS</v>
          </cell>
          <cell r="D442" t="str">
            <v>LGUM_479</v>
          </cell>
          <cell r="E442">
            <v>0</v>
          </cell>
          <cell r="G442">
            <v>0</v>
          </cell>
          <cell r="K442">
            <v>0</v>
          </cell>
          <cell r="L442">
            <v>0</v>
          </cell>
          <cell r="M442">
            <v>0</v>
          </cell>
          <cell r="O442">
            <v>0</v>
          </cell>
          <cell r="Q442">
            <v>0</v>
          </cell>
          <cell r="R442">
            <v>0</v>
          </cell>
          <cell r="S442">
            <v>0</v>
          </cell>
          <cell r="X442">
            <v>0</v>
          </cell>
          <cell r="AC442" t="str">
            <v>20140101LGUM_479</v>
          </cell>
        </row>
        <row r="443">
          <cell r="B443" t="str">
            <v>Jun 2015</v>
          </cell>
          <cell r="C443" t="str">
            <v>LS</v>
          </cell>
          <cell r="D443" t="str">
            <v>LGUM_480</v>
          </cell>
          <cell r="E443">
            <v>20</v>
          </cell>
          <cell r="G443">
            <v>856</v>
          </cell>
          <cell r="K443">
            <v>0</v>
          </cell>
          <cell r="L443">
            <v>476.6</v>
          </cell>
          <cell r="M443">
            <v>476.59999999999997</v>
          </cell>
          <cell r="O443">
            <v>1.89</v>
          </cell>
          <cell r="Q443">
            <v>35.549999999999997</v>
          </cell>
          <cell r="R443">
            <v>0</v>
          </cell>
          <cell r="S443">
            <v>514.04</v>
          </cell>
          <cell r="X443">
            <v>27.4</v>
          </cell>
          <cell r="AC443" t="str">
            <v>20140101LGUM_480</v>
          </cell>
        </row>
        <row r="444">
          <cell r="B444" t="str">
            <v>Jun 2015</v>
          </cell>
          <cell r="C444" t="str">
            <v>LS</v>
          </cell>
          <cell r="D444" t="str">
            <v>LGUM_481</v>
          </cell>
          <cell r="E444">
            <v>6</v>
          </cell>
          <cell r="G444">
            <v>651</v>
          </cell>
          <cell r="K444">
            <v>18.999999999999986</v>
          </cell>
          <cell r="L444">
            <v>141.76</v>
          </cell>
          <cell r="M444">
            <v>141.76</v>
          </cell>
          <cell r="O444">
            <v>1.46</v>
          </cell>
          <cell r="Q444">
            <v>10.5</v>
          </cell>
          <cell r="R444">
            <v>0</v>
          </cell>
          <cell r="S444">
            <v>153.72</v>
          </cell>
          <cell r="X444">
            <v>19.079999999999998</v>
          </cell>
          <cell r="AC444" t="str">
            <v>20140101LGUM_481</v>
          </cell>
        </row>
        <row r="445">
          <cell r="B445" t="str">
            <v>Jun 2015</v>
          </cell>
          <cell r="C445" t="str">
            <v>LS</v>
          </cell>
          <cell r="D445" t="str">
            <v>LGUM_482</v>
          </cell>
          <cell r="E445">
            <v>82</v>
          </cell>
          <cell r="G445">
            <v>7683</v>
          </cell>
          <cell r="K445">
            <v>-51.629999999999654</v>
          </cell>
          <cell r="L445">
            <v>2425.59</v>
          </cell>
          <cell r="M445">
            <v>2425.59</v>
          </cell>
          <cell r="O445">
            <v>16.989999999999998</v>
          </cell>
          <cell r="Q445">
            <v>181.19</v>
          </cell>
          <cell r="R445">
            <v>0</v>
          </cell>
          <cell r="S445">
            <v>2623.77</v>
          </cell>
          <cell r="X445">
            <v>260.76</v>
          </cell>
          <cell r="AC445" t="str">
            <v>20140101LGUM_482</v>
          </cell>
        </row>
        <row r="446">
          <cell r="B446" t="str">
            <v>Jun 2015</v>
          </cell>
          <cell r="C446" t="str">
            <v>LS</v>
          </cell>
          <cell r="D446" t="str">
            <v>LGUM_483</v>
          </cell>
          <cell r="E446">
            <v>4</v>
          </cell>
          <cell r="G446">
            <v>790</v>
          </cell>
          <cell r="K446">
            <v>-53.910000000000011</v>
          </cell>
          <cell r="L446">
            <v>116.33</v>
          </cell>
          <cell r="M446">
            <v>116.33</v>
          </cell>
          <cell r="O446">
            <v>1.74</v>
          </cell>
          <cell r="Q446">
            <v>8.77</v>
          </cell>
          <cell r="R446">
            <v>0</v>
          </cell>
          <cell r="S446">
            <v>126.84</v>
          </cell>
          <cell r="X446">
            <v>39.24</v>
          </cell>
          <cell r="AC446" t="str">
            <v>20140101LGUM_483</v>
          </cell>
        </row>
        <row r="447">
          <cell r="B447" t="str">
            <v>Jun 2015</v>
          </cell>
          <cell r="C447" t="str">
            <v>LS</v>
          </cell>
          <cell r="D447" t="str">
            <v>LGUM_484</v>
          </cell>
          <cell r="E447">
            <v>21</v>
          </cell>
          <cell r="G447">
            <v>4722</v>
          </cell>
          <cell r="K447">
            <v>-244.11</v>
          </cell>
          <cell r="L447">
            <v>854.4</v>
          </cell>
          <cell r="M447">
            <v>854.40000000000009</v>
          </cell>
          <cell r="O447">
            <v>10.42</v>
          </cell>
          <cell r="Q447">
            <v>64.260000000000005</v>
          </cell>
          <cell r="R447">
            <v>0</v>
          </cell>
          <cell r="S447">
            <v>929.08</v>
          </cell>
          <cell r="X447">
            <v>206.01</v>
          </cell>
          <cell r="AC447" t="str">
            <v>20140101LGUM_484</v>
          </cell>
        </row>
        <row r="448">
          <cell r="B448" t="str">
            <v>Jul 2015</v>
          </cell>
          <cell r="C448" t="str">
            <v>RLS</v>
          </cell>
          <cell r="D448" t="str">
            <v>LGUM_201</v>
          </cell>
          <cell r="E448">
            <v>74</v>
          </cell>
          <cell r="G448">
            <v>2403</v>
          </cell>
          <cell r="K448">
            <v>-4.9800000000000466</v>
          </cell>
          <cell r="L448">
            <v>598.12</v>
          </cell>
          <cell r="M448">
            <v>598.12000000000012</v>
          </cell>
          <cell r="O448">
            <v>1.44</v>
          </cell>
          <cell r="Q448">
            <v>52.11</v>
          </cell>
          <cell r="R448">
            <v>0</v>
          </cell>
          <cell r="S448">
            <v>687.58</v>
          </cell>
          <cell r="X448">
            <v>80.66</v>
          </cell>
          <cell r="AC448" t="str">
            <v>20150701LGUM_201</v>
          </cell>
        </row>
        <row r="449">
          <cell r="B449" t="str">
            <v>Jul 2015</v>
          </cell>
          <cell r="C449" t="str">
            <v>RLS</v>
          </cell>
          <cell r="D449" t="str">
            <v>LGUM_203</v>
          </cell>
          <cell r="E449">
            <v>3481</v>
          </cell>
          <cell r="G449">
            <v>267819</v>
          </cell>
          <cell r="K449">
            <v>-127.1399999999968</v>
          </cell>
          <cell r="L449">
            <v>38059.43</v>
          </cell>
          <cell r="M449">
            <v>38059.43</v>
          </cell>
          <cell r="O449">
            <v>159.68</v>
          </cell>
          <cell r="Q449">
            <v>3164.38</v>
          </cell>
          <cell r="R449">
            <v>0</v>
          </cell>
          <cell r="S449">
            <v>41858.11</v>
          </cell>
          <cell r="X449">
            <v>9433.51</v>
          </cell>
          <cell r="AC449" t="str">
            <v>20150701LGUM_203</v>
          </cell>
        </row>
        <row r="450">
          <cell r="B450" t="str">
            <v>Jul 2015</v>
          </cell>
          <cell r="C450" t="str">
            <v>RLS</v>
          </cell>
          <cell r="D450" t="str">
            <v>LGUM_204</v>
          </cell>
          <cell r="E450">
            <v>3492</v>
          </cell>
          <cell r="G450">
            <v>413099</v>
          </cell>
          <cell r="K450">
            <v>-91.799999999996203</v>
          </cell>
          <cell r="L450">
            <v>47120.04</v>
          </cell>
          <cell r="M450">
            <v>47120.039999999994</v>
          </cell>
          <cell r="O450">
            <v>244.12</v>
          </cell>
          <cell r="Q450">
            <v>3935.72</v>
          </cell>
          <cell r="R450">
            <v>0</v>
          </cell>
          <cell r="S450">
            <v>52025.52</v>
          </cell>
          <cell r="X450">
            <v>14666.4</v>
          </cell>
          <cell r="AC450" t="str">
            <v>20150701LGUM_204</v>
          </cell>
        </row>
        <row r="451">
          <cell r="B451" t="str">
            <v>Jul 2015</v>
          </cell>
          <cell r="C451" t="str">
            <v>RLS</v>
          </cell>
          <cell r="D451" t="str">
            <v>LGUM_206</v>
          </cell>
          <cell r="E451">
            <v>73</v>
          </cell>
          <cell r="G451">
            <v>2443</v>
          </cell>
          <cell r="K451">
            <v>-0.32000000000005002</v>
          </cell>
          <cell r="L451">
            <v>909.26</v>
          </cell>
          <cell r="M451">
            <v>909.26</v>
          </cell>
          <cell r="O451">
            <v>1.42</v>
          </cell>
          <cell r="Q451">
            <v>74.59</v>
          </cell>
          <cell r="R451">
            <v>0</v>
          </cell>
          <cell r="S451">
            <v>985.27</v>
          </cell>
          <cell r="X451">
            <v>79.569999999999993</v>
          </cell>
          <cell r="AC451" t="str">
            <v>20150701LGUM_206</v>
          </cell>
        </row>
        <row r="452">
          <cell r="B452" t="str">
            <v>Jul 2015</v>
          </cell>
          <cell r="C452" t="str">
            <v>RLS</v>
          </cell>
          <cell r="D452" t="str">
            <v>LGUM_207</v>
          </cell>
          <cell r="E452">
            <v>728</v>
          </cell>
          <cell r="G452">
            <v>85980</v>
          </cell>
          <cell r="K452">
            <v>-183.49000000000046</v>
          </cell>
          <cell r="L452">
            <v>11136.91</v>
          </cell>
          <cell r="M452">
            <v>11136.91</v>
          </cell>
          <cell r="O452">
            <v>58.65</v>
          </cell>
          <cell r="Q452">
            <v>956.63</v>
          </cell>
          <cell r="R452">
            <v>0</v>
          </cell>
          <cell r="S452">
            <v>12692.91</v>
          </cell>
          <cell r="X452">
            <v>3057.6</v>
          </cell>
          <cell r="AC452" t="str">
            <v>20150701LGUM_207</v>
          </cell>
        </row>
        <row r="453">
          <cell r="B453" t="str">
            <v>Jul 2015</v>
          </cell>
          <cell r="C453" t="str">
            <v>RLS</v>
          </cell>
          <cell r="D453" t="str">
            <v>LGUM_208</v>
          </cell>
          <cell r="E453">
            <v>1375</v>
          </cell>
          <cell r="G453">
            <v>74414</v>
          </cell>
          <cell r="K453">
            <v>-38.450000000000728</v>
          </cell>
          <cell r="L453">
            <v>19555.3</v>
          </cell>
          <cell r="M453">
            <v>19555.3</v>
          </cell>
          <cell r="O453">
            <v>44.36</v>
          </cell>
          <cell r="Q453">
            <v>1603.76</v>
          </cell>
          <cell r="R453">
            <v>0</v>
          </cell>
          <cell r="S453">
            <v>21203.42</v>
          </cell>
          <cell r="X453">
            <v>2626.25</v>
          </cell>
          <cell r="AC453" t="str">
            <v>20150701LGUM_208</v>
          </cell>
        </row>
        <row r="454">
          <cell r="B454" t="str">
            <v>Jul 2015</v>
          </cell>
          <cell r="C454" t="str">
            <v>RLS</v>
          </cell>
          <cell r="D454" t="str">
            <v>LGUM_209</v>
          </cell>
          <cell r="E454">
            <v>41</v>
          </cell>
          <cell r="G454">
            <v>11623</v>
          </cell>
          <cell r="K454">
            <v>-25.32999999999987</v>
          </cell>
          <cell r="L454">
            <v>1110.78</v>
          </cell>
          <cell r="M454">
            <v>1110.78</v>
          </cell>
          <cell r="O454">
            <v>7.23</v>
          </cell>
          <cell r="Q454">
            <v>95.35</v>
          </cell>
          <cell r="R454">
            <v>0</v>
          </cell>
          <cell r="S454">
            <v>1262.8</v>
          </cell>
          <cell r="X454">
            <v>416.97</v>
          </cell>
          <cell r="AC454" t="str">
            <v>20150701LGUM_209</v>
          </cell>
        </row>
        <row r="455">
          <cell r="B455" t="str">
            <v>Jul 2015</v>
          </cell>
          <cell r="C455" t="str">
            <v>RLS</v>
          </cell>
          <cell r="D455" t="str">
            <v>LGUM_210</v>
          </cell>
          <cell r="E455">
            <v>324</v>
          </cell>
          <cell r="G455">
            <v>90605</v>
          </cell>
          <cell r="K455">
            <v>-148.19999999999933</v>
          </cell>
          <cell r="L455">
            <v>9218.6400000000012</v>
          </cell>
          <cell r="M455">
            <v>9218.6400000000012</v>
          </cell>
          <cell r="O455">
            <v>59.04</v>
          </cell>
          <cell r="Q455">
            <v>772.38</v>
          </cell>
          <cell r="R455">
            <v>0</v>
          </cell>
          <cell r="S455">
            <v>10240.540000000001</v>
          </cell>
          <cell r="X455">
            <v>3295.08</v>
          </cell>
          <cell r="AC455" t="str">
            <v>20150701LGUM_210</v>
          </cell>
        </row>
        <row r="456">
          <cell r="B456" t="str">
            <v>Jul 2015</v>
          </cell>
          <cell r="C456" t="str">
            <v>RLS</v>
          </cell>
          <cell r="D456" t="str">
            <v>LGUM_252</v>
          </cell>
          <cell r="E456">
            <v>3786</v>
          </cell>
          <cell r="G456">
            <v>204002</v>
          </cell>
          <cell r="K456">
            <v>-170.74999999999477</v>
          </cell>
          <cell r="L456">
            <v>36136.990000000005</v>
          </cell>
          <cell r="M456">
            <v>36136.990000000005</v>
          </cell>
          <cell r="O456">
            <v>153.63999999999999</v>
          </cell>
          <cell r="Q456">
            <v>3064.5</v>
          </cell>
          <cell r="R456">
            <v>0</v>
          </cell>
          <cell r="S456">
            <v>40816.120000000003</v>
          </cell>
          <cell r="X456">
            <v>7231.26</v>
          </cell>
          <cell r="AC456" t="str">
            <v>20150701LGUM_252</v>
          </cell>
        </row>
        <row r="457">
          <cell r="B457" t="str">
            <v>Jul 2015</v>
          </cell>
          <cell r="C457" t="str">
            <v>RLS</v>
          </cell>
          <cell r="D457" t="str">
            <v>LGUM_266</v>
          </cell>
          <cell r="E457">
            <v>2080</v>
          </cell>
          <cell r="G457">
            <v>166683</v>
          </cell>
          <cell r="K457">
            <v>-305.68000000000029</v>
          </cell>
          <cell r="L457">
            <v>56603.12</v>
          </cell>
          <cell r="M457">
            <v>56603.119999999995</v>
          </cell>
          <cell r="O457">
            <v>111.88</v>
          </cell>
          <cell r="Q457">
            <v>4620.8900000000003</v>
          </cell>
          <cell r="R457">
            <v>0</v>
          </cell>
          <cell r="S457">
            <v>61335.89</v>
          </cell>
          <cell r="X457">
            <v>5824</v>
          </cell>
          <cell r="AC457" t="str">
            <v>20150701LGUM_266</v>
          </cell>
        </row>
        <row r="458">
          <cell r="B458" t="str">
            <v>Jul 2015</v>
          </cell>
          <cell r="C458" t="str">
            <v>RLS</v>
          </cell>
          <cell r="D458" t="str">
            <v>LGUM_267</v>
          </cell>
          <cell r="E458">
            <v>2320</v>
          </cell>
          <cell r="G458">
            <v>297273</v>
          </cell>
          <cell r="K458">
            <v>-74.639999999987197</v>
          </cell>
          <cell r="L458">
            <v>72819.760000000009</v>
          </cell>
          <cell r="M458">
            <v>72819.759999999995</v>
          </cell>
          <cell r="O458">
            <v>182.96</v>
          </cell>
          <cell r="Q458">
            <v>5967.65</v>
          </cell>
          <cell r="R458">
            <v>0</v>
          </cell>
          <cell r="S458">
            <v>78972.429999999993</v>
          </cell>
          <cell r="X458">
            <v>10324</v>
          </cell>
          <cell r="AC458" t="str">
            <v>20150701LGUM_267</v>
          </cell>
        </row>
        <row r="459">
          <cell r="B459" t="str">
            <v>Jul 2015</v>
          </cell>
          <cell r="C459" t="str">
            <v>RLS</v>
          </cell>
          <cell r="D459" t="str">
            <v>LGUM_274</v>
          </cell>
          <cell r="E459">
            <v>17147</v>
          </cell>
          <cell r="G459">
            <v>647707</v>
          </cell>
          <cell r="K459">
            <v>-162.57000000001165</v>
          </cell>
          <cell r="L459">
            <v>294765.83</v>
          </cell>
          <cell r="M459">
            <v>294765.82999999996</v>
          </cell>
          <cell r="O459">
            <v>395.23</v>
          </cell>
          <cell r="Q459">
            <v>24129.73</v>
          </cell>
          <cell r="R459">
            <v>0</v>
          </cell>
          <cell r="S459">
            <v>319304.15999999997</v>
          </cell>
          <cell r="X459">
            <v>21776.69</v>
          </cell>
          <cell r="AC459" t="str">
            <v>20150701LGUM_274</v>
          </cell>
        </row>
        <row r="460">
          <cell r="B460" t="str">
            <v>Jul 2015</v>
          </cell>
          <cell r="C460" t="str">
            <v>RLS</v>
          </cell>
          <cell r="D460" t="str">
            <v>LGUM_275</v>
          </cell>
          <cell r="E460">
            <v>521</v>
          </cell>
          <cell r="G460">
            <v>27391</v>
          </cell>
          <cell r="K460">
            <v>-6.1700000000000728</v>
          </cell>
          <cell r="L460">
            <v>12971.94</v>
          </cell>
          <cell r="M460">
            <v>12971.94</v>
          </cell>
          <cell r="O460">
            <v>24.37</v>
          </cell>
          <cell r="Q460">
            <v>1046.73</v>
          </cell>
          <cell r="R460">
            <v>0</v>
          </cell>
          <cell r="S460">
            <v>14043.04</v>
          </cell>
          <cell r="X460">
            <v>932.59</v>
          </cell>
          <cell r="AC460" t="str">
            <v>20150701LGUM_275</v>
          </cell>
        </row>
        <row r="461">
          <cell r="B461" t="str">
            <v>Jul 2015</v>
          </cell>
          <cell r="C461" t="str">
            <v>RLS</v>
          </cell>
          <cell r="D461" t="str">
            <v>LGUM_276</v>
          </cell>
          <cell r="E461">
            <v>1347</v>
          </cell>
          <cell r="G461">
            <v>38497</v>
          </cell>
          <cell r="K461">
            <v>-218.56999999999971</v>
          </cell>
          <cell r="L461">
            <v>18881.89</v>
          </cell>
          <cell r="M461">
            <v>18881.89</v>
          </cell>
          <cell r="O461">
            <v>24.27</v>
          </cell>
          <cell r="Q461">
            <v>1545.45</v>
          </cell>
          <cell r="R461">
            <v>0</v>
          </cell>
          <cell r="S461">
            <v>20451.61</v>
          </cell>
          <cell r="X461">
            <v>1185.3599999999999</v>
          </cell>
          <cell r="AC461" t="str">
            <v>20150701LGUM_276</v>
          </cell>
        </row>
        <row r="462">
          <cell r="B462" t="str">
            <v>Jul 2015</v>
          </cell>
          <cell r="C462" t="str">
            <v>RLS</v>
          </cell>
          <cell r="D462" t="str">
            <v>LGUM_277</v>
          </cell>
          <cell r="E462">
            <v>2327</v>
          </cell>
          <cell r="G462">
            <v>120611</v>
          </cell>
          <cell r="K462">
            <v>-120.26999999999941</v>
          </cell>
          <cell r="L462">
            <v>51446.05</v>
          </cell>
          <cell r="M462">
            <v>51446.05</v>
          </cell>
          <cell r="O462">
            <v>71.23</v>
          </cell>
          <cell r="Q462">
            <v>4221.8500000000004</v>
          </cell>
          <cell r="R462">
            <v>0</v>
          </cell>
          <cell r="S462">
            <v>55798.26</v>
          </cell>
          <cell r="X462">
            <v>4165.33</v>
          </cell>
          <cell r="AC462" t="str">
            <v>20150701LGUM_277</v>
          </cell>
        </row>
        <row r="463">
          <cell r="B463" t="str">
            <v>Jul 2015</v>
          </cell>
          <cell r="C463" t="str">
            <v>RLS</v>
          </cell>
          <cell r="D463" t="str">
            <v>LGUM_278</v>
          </cell>
          <cell r="E463">
            <v>17</v>
          </cell>
          <cell r="G463">
            <v>4887</v>
          </cell>
          <cell r="K463">
            <v>-0.37999999999988177</v>
          </cell>
          <cell r="L463">
            <v>1233.6500000000001</v>
          </cell>
          <cell r="M463">
            <v>1233.6500000000001</v>
          </cell>
          <cell r="O463">
            <v>2.83</v>
          </cell>
          <cell r="Q463">
            <v>101.26</v>
          </cell>
          <cell r="R463">
            <v>0</v>
          </cell>
          <cell r="S463">
            <v>1337.74</v>
          </cell>
          <cell r="X463">
            <v>167.28</v>
          </cell>
          <cell r="AC463" t="str">
            <v>20150701LGUM_278</v>
          </cell>
        </row>
        <row r="464">
          <cell r="B464" t="str">
            <v>Jul 2015</v>
          </cell>
          <cell r="C464" t="str">
            <v>RLS</v>
          </cell>
          <cell r="D464" t="str">
            <v>LGUM_279</v>
          </cell>
          <cell r="E464">
            <v>11</v>
          </cell>
          <cell r="G464">
            <v>3109</v>
          </cell>
          <cell r="K464">
            <v>-0.17000000000001592</v>
          </cell>
          <cell r="L464">
            <v>455.89</v>
          </cell>
          <cell r="M464">
            <v>455.89000000000004</v>
          </cell>
          <cell r="O464">
            <v>1.8</v>
          </cell>
          <cell r="Q464">
            <v>37.479999999999997</v>
          </cell>
          <cell r="R464">
            <v>0</v>
          </cell>
          <cell r="S464">
            <v>495.17</v>
          </cell>
          <cell r="X464">
            <v>108.24</v>
          </cell>
          <cell r="AC464" t="str">
            <v>20150701LGUM_279</v>
          </cell>
        </row>
        <row r="465">
          <cell r="B465" t="str">
            <v>Jul 2015</v>
          </cell>
          <cell r="C465" t="str">
            <v>RLS</v>
          </cell>
          <cell r="D465" t="str">
            <v>LGUM_280</v>
          </cell>
          <cell r="E465">
            <v>46</v>
          </cell>
          <cell r="G465">
            <v>1369</v>
          </cell>
          <cell r="K465">
            <v>-0.3100000000001728</v>
          </cell>
          <cell r="L465">
            <v>891.62999999999988</v>
          </cell>
          <cell r="M465">
            <v>891.62999999999988</v>
          </cell>
          <cell r="O465">
            <v>0.8</v>
          </cell>
          <cell r="Q465">
            <v>133.31</v>
          </cell>
          <cell r="R465">
            <v>0</v>
          </cell>
          <cell r="S465">
            <v>1760.96</v>
          </cell>
          <cell r="X465">
            <v>40.479999999999997</v>
          </cell>
          <cell r="AC465" t="str">
            <v>20150701LGUM_280</v>
          </cell>
        </row>
        <row r="466">
          <cell r="B466" t="str">
            <v>Jul 2015</v>
          </cell>
          <cell r="C466" t="str">
            <v>RLS</v>
          </cell>
          <cell r="D466" t="str">
            <v>LGUM_281</v>
          </cell>
          <cell r="E466">
            <v>245</v>
          </cell>
          <cell r="G466">
            <v>9262</v>
          </cell>
          <cell r="K466">
            <v>-1.0199999999999818</v>
          </cell>
          <cell r="L466">
            <v>4987.18</v>
          </cell>
          <cell r="M466">
            <v>4987.1799999999994</v>
          </cell>
          <cell r="O466">
            <v>5.35</v>
          </cell>
          <cell r="Q466">
            <v>718.32</v>
          </cell>
          <cell r="R466">
            <v>0</v>
          </cell>
          <cell r="S466">
            <v>9489.07</v>
          </cell>
          <cell r="X466">
            <v>311.14999999999998</v>
          </cell>
          <cell r="AC466" t="str">
            <v>20150701LGUM_281</v>
          </cell>
        </row>
        <row r="467">
          <cell r="B467" t="str">
            <v>Jul 2015</v>
          </cell>
          <cell r="C467" t="str">
            <v>RLS</v>
          </cell>
          <cell r="D467" t="str">
            <v>LGUM_282</v>
          </cell>
          <cell r="E467">
            <v>106</v>
          </cell>
          <cell r="G467">
            <v>3043</v>
          </cell>
          <cell r="K467">
            <v>-0.49999999999977263</v>
          </cell>
          <cell r="L467">
            <v>2070.7399999999998</v>
          </cell>
          <cell r="M467">
            <v>2070.7399999999998</v>
          </cell>
          <cell r="O467">
            <v>1.78</v>
          </cell>
          <cell r="Q467">
            <v>250.82</v>
          </cell>
          <cell r="R467">
            <v>0</v>
          </cell>
          <cell r="S467">
            <v>3313.29</v>
          </cell>
          <cell r="X467">
            <v>93.28</v>
          </cell>
          <cell r="AC467" t="str">
            <v>20150701LGUM_282</v>
          </cell>
        </row>
        <row r="468">
          <cell r="B468" t="str">
            <v>Jul 2015</v>
          </cell>
          <cell r="C468" t="str">
            <v>RLS</v>
          </cell>
          <cell r="D468" t="str">
            <v>LGUM_283</v>
          </cell>
          <cell r="E468">
            <v>82</v>
          </cell>
          <cell r="G468">
            <v>3185</v>
          </cell>
          <cell r="K468">
            <v>-0.22000000000025466</v>
          </cell>
          <cell r="L468">
            <v>1707.8399999999997</v>
          </cell>
          <cell r="M468">
            <v>1707.84</v>
          </cell>
          <cell r="O468">
            <v>1.84</v>
          </cell>
          <cell r="Q468">
            <v>245.56</v>
          </cell>
          <cell r="R468">
            <v>0</v>
          </cell>
          <cell r="S468">
            <v>3243.62</v>
          </cell>
          <cell r="X468">
            <v>104.14</v>
          </cell>
          <cell r="AC468" t="str">
            <v>20150701LGUM_283</v>
          </cell>
        </row>
        <row r="469">
          <cell r="B469" t="str">
            <v>Jul 2015</v>
          </cell>
          <cell r="C469" t="str">
            <v>RLS</v>
          </cell>
          <cell r="D469" t="str">
            <v>LGUM_314</v>
          </cell>
          <cell r="E469">
            <v>479</v>
          </cell>
          <cell r="G469">
            <v>36485</v>
          </cell>
          <cell r="K469">
            <v>-0.54000000000087311</v>
          </cell>
          <cell r="L469">
            <v>9201.0499999999993</v>
          </cell>
          <cell r="M469">
            <v>9201.0499999999993</v>
          </cell>
          <cell r="O469">
            <v>23.54</v>
          </cell>
          <cell r="Q469">
            <v>752.71</v>
          </cell>
          <cell r="R469">
            <v>0</v>
          </cell>
          <cell r="S469">
            <v>9977.2999999999993</v>
          </cell>
          <cell r="X469">
            <v>1298.0899999999999</v>
          </cell>
          <cell r="AC469" t="str">
            <v>20150701LGUM_314</v>
          </cell>
        </row>
        <row r="470">
          <cell r="B470" t="str">
            <v>Jul 2015</v>
          </cell>
          <cell r="C470" t="str">
            <v>RLS</v>
          </cell>
          <cell r="D470" t="str">
            <v>LGUM_315</v>
          </cell>
          <cell r="E470">
            <v>476</v>
          </cell>
          <cell r="G470">
            <v>55766</v>
          </cell>
          <cell r="K470">
            <v>-66.729999999999563</v>
          </cell>
          <cell r="L470">
            <v>10862.23</v>
          </cell>
          <cell r="M470">
            <v>10862.23</v>
          </cell>
          <cell r="O470">
            <v>32.53</v>
          </cell>
          <cell r="Q470">
            <v>892.15</v>
          </cell>
          <cell r="R470">
            <v>0</v>
          </cell>
          <cell r="S470">
            <v>11786.91</v>
          </cell>
          <cell r="X470">
            <v>1999.2</v>
          </cell>
          <cell r="AC470" t="str">
            <v>20150701LGUM_315</v>
          </cell>
        </row>
        <row r="471">
          <cell r="B471" t="str">
            <v>Jul 2015</v>
          </cell>
          <cell r="C471" t="str">
            <v>RLS</v>
          </cell>
          <cell r="D471" t="str">
            <v>LGUM_318</v>
          </cell>
          <cell r="E471">
            <v>50</v>
          </cell>
          <cell r="G471">
            <v>2681</v>
          </cell>
          <cell r="K471">
            <v>-9.9999999999909051E-3</v>
          </cell>
          <cell r="L471">
            <v>871.49</v>
          </cell>
          <cell r="M471">
            <v>871.49</v>
          </cell>
          <cell r="O471">
            <v>1.55</v>
          </cell>
          <cell r="Q471">
            <v>71.5</v>
          </cell>
          <cell r="R471">
            <v>0</v>
          </cell>
          <cell r="S471">
            <v>944.54</v>
          </cell>
          <cell r="X471">
            <v>95.5</v>
          </cell>
          <cell r="AC471" t="str">
            <v>20150701LGUM_318</v>
          </cell>
        </row>
        <row r="472">
          <cell r="B472" t="str">
            <v>Jul 2015</v>
          </cell>
          <cell r="C472" t="str">
            <v>RLS</v>
          </cell>
          <cell r="D472" t="str">
            <v>LGUM_347</v>
          </cell>
          <cell r="E472">
            <v>0</v>
          </cell>
          <cell r="G472">
            <v>0</v>
          </cell>
          <cell r="K472">
            <v>0</v>
          </cell>
          <cell r="L472">
            <v>0</v>
          </cell>
          <cell r="M472">
            <v>0</v>
          </cell>
          <cell r="O472">
            <v>0</v>
          </cell>
          <cell r="Q472">
            <v>0</v>
          </cell>
          <cell r="R472">
            <v>0</v>
          </cell>
          <cell r="S472">
            <v>0</v>
          </cell>
          <cell r="X472">
            <v>0</v>
          </cell>
          <cell r="AC472" t="str">
            <v>20150701LGUM_347</v>
          </cell>
        </row>
        <row r="473">
          <cell r="B473" t="str">
            <v>Jul 2015</v>
          </cell>
          <cell r="C473" t="str">
            <v>RLS</v>
          </cell>
          <cell r="D473" t="str">
            <v>LGUM_348</v>
          </cell>
          <cell r="E473">
            <v>39</v>
          </cell>
          <cell r="G473">
            <v>2986</v>
          </cell>
          <cell r="K473">
            <v>-2.0000000000095497E-2</v>
          </cell>
          <cell r="L473">
            <v>512.04999999999995</v>
          </cell>
          <cell r="M473">
            <v>512.05000000000007</v>
          </cell>
          <cell r="O473">
            <v>1.72</v>
          </cell>
          <cell r="Q473">
            <v>42.08</v>
          </cell>
          <cell r="R473">
            <v>0</v>
          </cell>
          <cell r="S473">
            <v>555.85</v>
          </cell>
          <cell r="X473">
            <v>116.22</v>
          </cell>
          <cell r="AC473" t="str">
            <v>20150701LGUM_348</v>
          </cell>
        </row>
        <row r="474">
          <cell r="B474" t="str">
            <v>Jul 2015</v>
          </cell>
          <cell r="C474" t="str">
            <v>RLS</v>
          </cell>
          <cell r="D474" t="str">
            <v>LGUM_349</v>
          </cell>
          <cell r="E474">
            <v>17</v>
          </cell>
          <cell r="G474">
            <v>434</v>
          </cell>
          <cell r="K474">
            <v>0</v>
          </cell>
          <cell r="L474">
            <v>153.51</v>
          </cell>
          <cell r="M474">
            <v>153.51</v>
          </cell>
          <cell r="O474">
            <v>0.25</v>
          </cell>
          <cell r="Q474">
            <v>12.59</v>
          </cell>
          <cell r="R474">
            <v>0</v>
          </cell>
          <cell r="S474">
            <v>166.35</v>
          </cell>
          <cell r="X474">
            <v>15.47</v>
          </cell>
          <cell r="AC474" t="str">
            <v>20150701LGUM_349</v>
          </cell>
        </row>
        <row r="475">
          <cell r="B475" t="str">
            <v>Jul 2015</v>
          </cell>
          <cell r="C475" t="str">
            <v>LS</v>
          </cell>
          <cell r="D475" t="str">
            <v>LGUM_400</v>
          </cell>
          <cell r="E475">
            <v>49</v>
          </cell>
          <cell r="G475">
            <v>681</v>
          </cell>
          <cell r="K475">
            <v>-0.27999999999988034</v>
          </cell>
          <cell r="L475">
            <v>1170.82</v>
          </cell>
          <cell r="M475">
            <v>1170.82</v>
          </cell>
          <cell r="O475">
            <v>0.4</v>
          </cell>
          <cell r="Q475">
            <v>100.29</v>
          </cell>
          <cell r="R475">
            <v>0</v>
          </cell>
          <cell r="S475">
            <v>1324.91</v>
          </cell>
          <cell r="X475">
            <v>49.98</v>
          </cell>
          <cell r="AC475" t="str">
            <v>20150701LGUM_400</v>
          </cell>
        </row>
        <row r="476">
          <cell r="B476" t="str">
            <v>Jul 2015</v>
          </cell>
          <cell r="C476" t="str">
            <v>LS</v>
          </cell>
          <cell r="D476" t="str">
            <v>LGUM_401</v>
          </cell>
          <cell r="E476">
            <v>8</v>
          </cell>
          <cell r="G476">
            <v>222</v>
          </cell>
          <cell r="K476">
            <v>-8.0000000000012506E-2</v>
          </cell>
          <cell r="L476">
            <v>199.28</v>
          </cell>
          <cell r="M476">
            <v>199.28</v>
          </cell>
          <cell r="O476">
            <v>0.12</v>
          </cell>
          <cell r="Q476">
            <v>16.34</v>
          </cell>
          <cell r="R476">
            <v>0</v>
          </cell>
          <cell r="S476">
            <v>215.74</v>
          </cell>
          <cell r="X476">
            <v>8.48</v>
          </cell>
          <cell r="AC476" t="str">
            <v>20150701LGUM_401</v>
          </cell>
        </row>
        <row r="477">
          <cell r="B477" t="str">
            <v>Jul 2015</v>
          </cell>
          <cell r="C477" t="str">
            <v>LS</v>
          </cell>
          <cell r="D477" t="str">
            <v>LGUM_412</v>
          </cell>
          <cell r="E477">
            <v>239</v>
          </cell>
          <cell r="G477">
            <v>5333</v>
          </cell>
          <cell r="K477">
            <v>-1.3000000000001819</v>
          </cell>
          <cell r="L477">
            <v>4730.8999999999996</v>
          </cell>
          <cell r="M477">
            <v>4730.9000000000005</v>
          </cell>
          <cell r="O477">
            <v>3.61</v>
          </cell>
          <cell r="Q477">
            <v>382.08</v>
          </cell>
          <cell r="R477">
            <v>0</v>
          </cell>
          <cell r="S477">
            <v>5116.59</v>
          </cell>
          <cell r="X477">
            <v>179.25</v>
          </cell>
          <cell r="AC477" t="str">
            <v>20150701LGUM_412</v>
          </cell>
        </row>
        <row r="478">
          <cell r="B478" t="str">
            <v>Jul 2015</v>
          </cell>
          <cell r="C478" t="str">
            <v>LS</v>
          </cell>
          <cell r="D478" t="str">
            <v>LGUM_413</v>
          </cell>
          <cell r="E478">
            <v>2530</v>
          </cell>
          <cell r="G478">
            <v>78187</v>
          </cell>
          <cell r="K478">
            <v>-127.29999999999797</v>
          </cell>
          <cell r="L478">
            <v>51737.700000000004</v>
          </cell>
          <cell r="M478">
            <v>51737.700000000004</v>
          </cell>
          <cell r="O478">
            <v>48.58</v>
          </cell>
          <cell r="Q478">
            <v>4151.8900000000003</v>
          </cell>
          <cell r="R478">
            <v>0</v>
          </cell>
          <cell r="S478">
            <v>55949.48</v>
          </cell>
          <cell r="X478">
            <v>2681.8</v>
          </cell>
          <cell r="AC478" t="str">
            <v>20150701LGUM_413</v>
          </cell>
        </row>
        <row r="479">
          <cell r="B479" t="str">
            <v>Jul 2015</v>
          </cell>
          <cell r="C479" t="str">
            <v>LS</v>
          </cell>
          <cell r="D479" t="str">
            <v>LGUM_415</v>
          </cell>
          <cell r="E479">
            <v>47</v>
          </cell>
          <cell r="G479">
            <v>1014</v>
          </cell>
          <cell r="K479">
            <v>-0.15999999999996817</v>
          </cell>
          <cell r="L479">
            <v>948.77</v>
          </cell>
          <cell r="M479">
            <v>948.77</v>
          </cell>
          <cell r="O479">
            <v>0.55000000000000004</v>
          </cell>
          <cell r="Q479">
            <v>77.7</v>
          </cell>
          <cell r="R479">
            <v>0</v>
          </cell>
          <cell r="S479">
            <v>1027.02</v>
          </cell>
          <cell r="X479">
            <v>35.25</v>
          </cell>
          <cell r="AC479" t="str">
            <v>20150701LGUM_415</v>
          </cell>
        </row>
        <row r="480">
          <cell r="B480" t="str">
            <v>Jul 2015</v>
          </cell>
          <cell r="C480" t="str">
            <v>LS</v>
          </cell>
          <cell r="D480" t="str">
            <v>LGUM_416</v>
          </cell>
          <cell r="E480">
            <v>1968</v>
          </cell>
          <cell r="G480">
            <v>60216</v>
          </cell>
          <cell r="K480">
            <v>-108.35000000000291</v>
          </cell>
          <cell r="L480">
            <v>44309.409999999996</v>
          </cell>
          <cell r="M480">
            <v>44309.409999999996</v>
          </cell>
          <cell r="O480">
            <v>36.1</v>
          </cell>
          <cell r="Q480">
            <v>3630.53</v>
          </cell>
          <cell r="R480">
            <v>0</v>
          </cell>
          <cell r="S480">
            <v>47995.59</v>
          </cell>
          <cell r="X480">
            <v>2086.08</v>
          </cell>
          <cell r="AC480" t="str">
            <v>20150701LGUM_416</v>
          </cell>
        </row>
        <row r="481">
          <cell r="B481" t="str">
            <v>Jul 2015</v>
          </cell>
          <cell r="C481" t="str">
            <v>RLS</v>
          </cell>
          <cell r="D481" t="str">
            <v>LGUM_417</v>
          </cell>
          <cell r="E481">
            <v>48</v>
          </cell>
          <cell r="G481">
            <v>1480</v>
          </cell>
          <cell r="K481">
            <v>-0.14999999999986358</v>
          </cell>
          <cell r="L481">
            <v>1136.97</v>
          </cell>
          <cell r="M481">
            <v>1136.97</v>
          </cell>
          <cell r="O481">
            <v>0.87</v>
          </cell>
          <cell r="Q481">
            <v>93.17</v>
          </cell>
          <cell r="R481">
            <v>0</v>
          </cell>
          <cell r="S481">
            <v>1231.01</v>
          </cell>
          <cell r="X481">
            <v>49.44</v>
          </cell>
          <cell r="AC481" t="str">
            <v>20150701LGUM_417</v>
          </cell>
        </row>
        <row r="482">
          <cell r="B482" t="str">
            <v>Jul 2015</v>
          </cell>
          <cell r="C482" t="str">
            <v>RLS</v>
          </cell>
          <cell r="D482" t="str">
            <v>LGUM_419</v>
          </cell>
          <cell r="E482">
            <v>119</v>
          </cell>
          <cell r="G482">
            <v>5421</v>
          </cell>
          <cell r="K482">
            <v>-1.580000000000382</v>
          </cell>
          <cell r="L482">
            <v>2948.43</v>
          </cell>
          <cell r="M482">
            <v>2948.4300000000003</v>
          </cell>
          <cell r="O482">
            <v>3.16</v>
          </cell>
          <cell r="Q482">
            <v>241.75</v>
          </cell>
          <cell r="R482">
            <v>0</v>
          </cell>
          <cell r="S482">
            <v>3193.34</v>
          </cell>
          <cell r="X482">
            <v>196.35</v>
          </cell>
          <cell r="AC482" t="str">
            <v>20150701LGUM_419</v>
          </cell>
        </row>
        <row r="483">
          <cell r="B483" t="str">
            <v>Jul 2015</v>
          </cell>
          <cell r="C483" t="str">
            <v>LS</v>
          </cell>
          <cell r="D483" t="str">
            <v>LGUM_420</v>
          </cell>
          <cell r="E483">
            <v>61</v>
          </cell>
          <cell r="G483">
            <v>2872</v>
          </cell>
          <cell r="K483">
            <v>-0.74000000000000909</v>
          </cell>
          <cell r="L483">
            <v>1823.77</v>
          </cell>
          <cell r="M483">
            <v>1823.77</v>
          </cell>
          <cell r="O483">
            <v>1.91</v>
          </cell>
          <cell r="Q483">
            <v>148.83000000000001</v>
          </cell>
          <cell r="R483">
            <v>0</v>
          </cell>
          <cell r="S483">
            <v>1974.51</v>
          </cell>
          <cell r="X483">
            <v>100.65</v>
          </cell>
          <cell r="AC483" t="str">
            <v>20150701LGUM_420</v>
          </cell>
        </row>
        <row r="484">
          <cell r="B484" t="str">
            <v>Jul 2015</v>
          </cell>
          <cell r="C484" t="str">
            <v>LS</v>
          </cell>
          <cell r="D484" t="str">
            <v>LGUM_421</v>
          </cell>
          <cell r="E484">
            <v>208</v>
          </cell>
          <cell r="G484">
            <v>16010</v>
          </cell>
          <cell r="K484">
            <v>-1.9899999999997817</v>
          </cell>
          <cell r="L484">
            <v>6837.05</v>
          </cell>
          <cell r="M484">
            <v>6837.05</v>
          </cell>
          <cell r="O484">
            <v>11.41</v>
          </cell>
          <cell r="Q484">
            <v>551.29</v>
          </cell>
          <cell r="R484">
            <v>0</v>
          </cell>
          <cell r="S484">
            <v>7399.75</v>
          </cell>
          <cell r="X484">
            <v>555.36</v>
          </cell>
          <cell r="AC484" t="str">
            <v>20150701LGUM_421</v>
          </cell>
        </row>
        <row r="485">
          <cell r="B485" t="str">
            <v>Jul 2015</v>
          </cell>
          <cell r="C485" t="str">
            <v>LS</v>
          </cell>
          <cell r="D485" t="str">
            <v>LGUM_422</v>
          </cell>
          <cell r="E485">
            <v>439</v>
          </cell>
          <cell r="G485">
            <v>52571</v>
          </cell>
          <cell r="K485">
            <v>-184.76000000000204</v>
          </cell>
          <cell r="L485">
            <v>16677.23</v>
          </cell>
          <cell r="M485">
            <v>16677.23</v>
          </cell>
          <cell r="O485">
            <v>32.450000000000003</v>
          </cell>
          <cell r="Q485">
            <v>1365.79</v>
          </cell>
          <cell r="R485">
            <v>0</v>
          </cell>
          <cell r="S485">
            <v>18075.47</v>
          </cell>
          <cell r="X485">
            <v>1878.92</v>
          </cell>
          <cell r="AC485" t="str">
            <v>20150701LGUM_422</v>
          </cell>
        </row>
        <row r="486">
          <cell r="B486" t="str">
            <v>Jul 2015</v>
          </cell>
          <cell r="C486" t="str">
            <v>LS</v>
          </cell>
          <cell r="D486" t="str">
            <v>LGUM_423</v>
          </cell>
          <cell r="E486">
            <v>23</v>
          </cell>
          <cell r="G486">
            <v>1080</v>
          </cell>
          <cell r="K486">
            <v>-0.20000000000004547</v>
          </cell>
          <cell r="L486">
            <v>606.30999999999995</v>
          </cell>
          <cell r="M486">
            <v>606.30999999999995</v>
          </cell>
          <cell r="O486">
            <v>0.66</v>
          </cell>
          <cell r="Q486">
            <v>49.69</v>
          </cell>
          <cell r="R486">
            <v>0</v>
          </cell>
          <cell r="S486">
            <v>656.66</v>
          </cell>
          <cell r="X486">
            <v>37.950000000000003</v>
          </cell>
          <cell r="AC486" t="str">
            <v>20150701LGUM_423</v>
          </cell>
        </row>
        <row r="487">
          <cell r="B487" t="str">
            <v>Jul 2015</v>
          </cell>
          <cell r="C487" t="str">
            <v>LS</v>
          </cell>
          <cell r="D487" t="str">
            <v>LGUM_424</v>
          </cell>
          <cell r="E487">
            <v>544</v>
          </cell>
          <cell r="G487">
            <v>41031</v>
          </cell>
          <cell r="K487">
            <v>81.8799999999992</v>
          </cell>
          <cell r="L487">
            <v>15569.56</v>
          </cell>
          <cell r="M487">
            <v>15569.560000000001</v>
          </cell>
          <cell r="O487">
            <v>24.16</v>
          </cell>
          <cell r="Q487">
            <v>1276.43</v>
          </cell>
          <cell r="R487">
            <v>0</v>
          </cell>
          <cell r="S487">
            <v>16870.150000000001</v>
          </cell>
          <cell r="X487">
            <v>2165.12</v>
          </cell>
          <cell r="AC487" t="str">
            <v>20150701LGUM_424</v>
          </cell>
        </row>
        <row r="488">
          <cell r="B488" t="str">
            <v>Jul 2015</v>
          </cell>
          <cell r="C488" t="str">
            <v>LS</v>
          </cell>
          <cell r="D488" t="str">
            <v>LGUM_425</v>
          </cell>
          <cell r="E488">
            <v>32</v>
          </cell>
          <cell r="G488">
            <v>3945</v>
          </cell>
          <cell r="K488">
            <v>-0.25999999999999091</v>
          </cell>
          <cell r="L488">
            <v>1089.3399999999999</v>
          </cell>
          <cell r="M488">
            <v>1089.3400000000001</v>
          </cell>
          <cell r="O488">
            <v>2.9</v>
          </cell>
          <cell r="Q488">
            <v>88.65</v>
          </cell>
          <cell r="R488">
            <v>0</v>
          </cell>
          <cell r="S488">
            <v>1180.8900000000001</v>
          </cell>
          <cell r="X488">
            <v>136.96</v>
          </cell>
          <cell r="AC488" t="str">
            <v>20150701LGUM_425</v>
          </cell>
        </row>
        <row r="489">
          <cell r="B489" t="str">
            <v>Jul 2015</v>
          </cell>
          <cell r="C489" t="str">
            <v>RLS</v>
          </cell>
          <cell r="D489" t="str">
            <v>LGUM_426</v>
          </cell>
          <cell r="E489">
            <v>34</v>
          </cell>
          <cell r="G489">
            <v>732</v>
          </cell>
          <cell r="K489">
            <v>-0.45000000000004547</v>
          </cell>
          <cell r="L489">
            <v>1129.71</v>
          </cell>
          <cell r="M489">
            <v>1129.71</v>
          </cell>
          <cell r="O489">
            <v>0.42</v>
          </cell>
          <cell r="Q489">
            <v>92.56</v>
          </cell>
          <cell r="R489">
            <v>0</v>
          </cell>
          <cell r="S489">
            <v>1222.69</v>
          </cell>
          <cell r="X489">
            <v>25.5</v>
          </cell>
          <cell r="AC489" t="str">
            <v>20150701LGUM_426</v>
          </cell>
        </row>
        <row r="490">
          <cell r="B490" t="str">
            <v>Jul 2015</v>
          </cell>
          <cell r="C490" t="str">
            <v>LS</v>
          </cell>
          <cell r="D490" t="str">
            <v>LGUM_427</v>
          </cell>
          <cell r="E490">
            <v>53</v>
          </cell>
          <cell r="G490">
            <v>1143</v>
          </cell>
          <cell r="K490">
            <v>-0.62999999999998124</v>
          </cell>
          <cell r="L490">
            <v>1866.0300000000002</v>
          </cell>
          <cell r="M490">
            <v>1866.0300000000002</v>
          </cell>
          <cell r="O490">
            <v>0.65</v>
          </cell>
          <cell r="Q490">
            <v>157.05000000000001</v>
          </cell>
          <cell r="R490">
            <v>0</v>
          </cell>
          <cell r="S490">
            <v>2074.59</v>
          </cell>
          <cell r="X490">
            <v>39.75</v>
          </cell>
          <cell r="AC490" t="str">
            <v>20150701LGUM_427</v>
          </cell>
        </row>
        <row r="491">
          <cell r="B491" t="str">
            <v>Jul 2015</v>
          </cell>
          <cell r="C491" t="str">
            <v>RLS</v>
          </cell>
          <cell r="D491" t="str">
            <v>LGUM_428</v>
          </cell>
          <cell r="E491">
            <v>277</v>
          </cell>
          <cell r="G491">
            <v>8390</v>
          </cell>
          <cell r="K491">
            <v>-3.3499999999993406</v>
          </cell>
          <cell r="L491">
            <v>9445.1200000000008</v>
          </cell>
          <cell r="M491">
            <v>9445.1200000000008</v>
          </cell>
          <cell r="O491">
            <v>4.8899999999999997</v>
          </cell>
          <cell r="Q491">
            <v>797.53</v>
          </cell>
          <cell r="R491">
            <v>0</v>
          </cell>
          <cell r="S491">
            <v>10535.17</v>
          </cell>
          <cell r="X491">
            <v>293.62</v>
          </cell>
          <cell r="AC491" t="str">
            <v>20150701LGUM_428</v>
          </cell>
        </row>
        <row r="492">
          <cell r="B492" t="str">
            <v>Jul 2015</v>
          </cell>
          <cell r="C492" t="str">
            <v>LS</v>
          </cell>
          <cell r="D492" t="str">
            <v>LGUM_429</v>
          </cell>
          <cell r="E492">
            <v>214</v>
          </cell>
          <cell r="G492">
            <v>6429</v>
          </cell>
          <cell r="K492">
            <v>-1.7000000000005002</v>
          </cell>
          <cell r="L492">
            <v>7721.5599999999995</v>
          </cell>
          <cell r="M492">
            <v>7721.5599999999995</v>
          </cell>
          <cell r="O492">
            <v>5.64</v>
          </cell>
          <cell r="Q492">
            <v>674.9</v>
          </cell>
          <cell r="R492">
            <v>0</v>
          </cell>
          <cell r="S492">
            <v>9059.36</v>
          </cell>
          <cell r="X492">
            <v>226.84</v>
          </cell>
          <cell r="AC492" t="str">
            <v>20150701LGUM_429</v>
          </cell>
        </row>
        <row r="493">
          <cell r="B493" t="str">
            <v>Jul 2015</v>
          </cell>
          <cell r="C493" t="str">
            <v>RLS</v>
          </cell>
          <cell r="D493" t="str">
            <v>LGUM_430</v>
          </cell>
          <cell r="E493">
            <v>13</v>
          </cell>
          <cell r="G493">
            <v>275</v>
          </cell>
          <cell r="K493">
            <v>-1.999999999998181E-2</v>
          </cell>
          <cell r="L493">
            <v>419.62</v>
          </cell>
          <cell r="M493">
            <v>419.62</v>
          </cell>
          <cell r="O493">
            <v>0.16</v>
          </cell>
          <cell r="Q493">
            <v>34.369999999999997</v>
          </cell>
          <cell r="R493">
            <v>0</v>
          </cell>
          <cell r="S493">
            <v>454.15</v>
          </cell>
          <cell r="X493">
            <v>9.75</v>
          </cell>
          <cell r="AC493" t="str">
            <v>20150701LGUM_430</v>
          </cell>
        </row>
        <row r="494">
          <cell r="B494" t="str">
            <v>Jul 2015</v>
          </cell>
          <cell r="C494" t="str">
            <v>LS</v>
          </cell>
          <cell r="D494" t="str">
            <v>LGUM_431</v>
          </cell>
          <cell r="E494">
            <v>51</v>
          </cell>
          <cell r="G494">
            <v>1132</v>
          </cell>
          <cell r="K494">
            <v>-0.64999999999997726</v>
          </cell>
          <cell r="L494">
            <v>1679.8000000000002</v>
          </cell>
          <cell r="M494">
            <v>1679.8</v>
          </cell>
          <cell r="O494">
            <v>0.66</v>
          </cell>
          <cell r="Q494">
            <v>153.05000000000001</v>
          </cell>
          <cell r="R494">
            <v>0</v>
          </cell>
          <cell r="S494">
            <v>2021.87</v>
          </cell>
          <cell r="X494">
            <v>38.25</v>
          </cell>
          <cell r="AC494" t="str">
            <v>20150701LGUM_431</v>
          </cell>
        </row>
        <row r="495">
          <cell r="B495" t="str">
            <v>Jul 2015</v>
          </cell>
          <cell r="C495" t="str">
            <v>RLS</v>
          </cell>
          <cell r="D495" t="str">
            <v>LGUM_432</v>
          </cell>
          <cell r="E495">
            <v>10</v>
          </cell>
          <cell r="G495">
            <v>305</v>
          </cell>
          <cell r="K495">
            <v>-0.15000000000000702</v>
          </cell>
          <cell r="L495">
            <v>343.34999999999997</v>
          </cell>
          <cell r="M495">
            <v>343.34999999999997</v>
          </cell>
          <cell r="O495">
            <v>0.18</v>
          </cell>
          <cell r="Q495">
            <v>28.42</v>
          </cell>
          <cell r="R495">
            <v>0</v>
          </cell>
          <cell r="S495">
            <v>375.42</v>
          </cell>
          <cell r="X495">
            <v>10.6</v>
          </cell>
          <cell r="AC495" t="str">
            <v>20150701LGUM_432</v>
          </cell>
        </row>
        <row r="496">
          <cell r="B496" t="str">
            <v>Jul 2015</v>
          </cell>
          <cell r="C496" t="str">
            <v>LS</v>
          </cell>
          <cell r="D496" t="str">
            <v>LGUM_433</v>
          </cell>
          <cell r="E496">
            <v>873</v>
          </cell>
          <cell r="G496">
            <v>32058</v>
          </cell>
          <cell r="K496">
            <v>-522.4099999999994</v>
          </cell>
          <cell r="L496">
            <v>30041.32</v>
          </cell>
          <cell r="M496">
            <v>30041.32</v>
          </cell>
          <cell r="O496">
            <v>30.12</v>
          </cell>
          <cell r="Q496">
            <v>1581.35</v>
          </cell>
          <cell r="R496">
            <v>0</v>
          </cell>
          <cell r="S496">
            <v>32585.81</v>
          </cell>
          <cell r="X496">
            <v>925.38</v>
          </cell>
          <cell r="AC496" t="str">
            <v>20150701LGUM_433</v>
          </cell>
        </row>
        <row r="497">
          <cell r="B497" t="str">
            <v>Jul 2015</v>
          </cell>
          <cell r="C497" t="str">
            <v>LS</v>
          </cell>
          <cell r="D497" t="str">
            <v>LGUM_439</v>
          </cell>
          <cell r="E497">
            <v>0</v>
          </cell>
          <cell r="G497">
            <v>0</v>
          </cell>
          <cell r="K497">
            <v>0</v>
          </cell>
          <cell r="L497">
            <v>0</v>
          </cell>
          <cell r="M497">
            <v>0</v>
          </cell>
          <cell r="O497">
            <v>0</v>
          </cell>
          <cell r="Q497">
            <v>0</v>
          </cell>
          <cell r="R497">
            <v>0</v>
          </cell>
          <cell r="S497">
            <v>0</v>
          </cell>
          <cell r="X497">
            <v>0</v>
          </cell>
          <cell r="AC497" t="str">
            <v>20150701LGUM_439</v>
          </cell>
        </row>
        <row r="498">
          <cell r="B498" t="str">
            <v>Jul 2015</v>
          </cell>
          <cell r="C498" t="str">
            <v>LS</v>
          </cell>
          <cell r="D498" t="str">
            <v>LGUM_440</v>
          </cell>
          <cell r="E498">
            <v>10</v>
          </cell>
          <cell r="G498">
            <v>758</v>
          </cell>
          <cell r="K498">
            <v>-8.0000000000012506E-2</v>
          </cell>
          <cell r="L498">
            <v>182.82</v>
          </cell>
          <cell r="M498">
            <v>182.82000000000002</v>
          </cell>
          <cell r="O498">
            <v>0.44</v>
          </cell>
          <cell r="Q498">
            <v>15.01</v>
          </cell>
          <cell r="R498">
            <v>0</v>
          </cell>
          <cell r="S498">
            <v>198.27</v>
          </cell>
          <cell r="X498">
            <v>26.7</v>
          </cell>
          <cell r="AC498" t="str">
            <v>20150701LGUM_440</v>
          </cell>
        </row>
        <row r="499">
          <cell r="B499" t="str">
            <v>Jul 2015</v>
          </cell>
          <cell r="C499" t="str">
            <v>LS</v>
          </cell>
          <cell r="D499" t="str">
            <v>LGUM_441</v>
          </cell>
          <cell r="E499">
            <v>40</v>
          </cell>
          <cell r="G499">
            <v>4803</v>
          </cell>
          <cell r="K499">
            <v>-0.25</v>
          </cell>
          <cell r="L499">
            <v>892.95</v>
          </cell>
          <cell r="M499">
            <v>892.95</v>
          </cell>
          <cell r="O499">
            <v>2.8</v>
          </cell>
          <cell r="Q499">
            <v>73.349999999999994</v>
          </cell>
          <cell r="R499">
            <v>0</v>
          </cell>
          <cell r="S499">
            <v>969.1</v>
          </cell>
          <cell r="X499">
            <v>171.2</v>
          </cell>
          <cell r="AC499" t="str">
            <v>20150701LGUM_441</v>
          </cell>
        </row>
        <row r="500">
          <cell r="B500" t="str">
            <v>Jul 2015</v>
          </cell>
          <cell r="C500" t="str">
            <v>LS</v>
          </cell>
          <cell r="D500" t="str">
            <v>LGUM_444</v>
          </cell>
          <cell r="E500">
            <v>0</v>
          </cell>
          <cell r="G500">
            <v>0</v>
          </cell>
          <cell r="K500">
            <v>0</v>
          </cell>
          <cell r="L500">
            <v>0</v>
          </cell>
          <cell r="M500">
            <v>0</v>
          </cell>
          <cell r="O500">
            <v>0</v>
          </cell>
          <cell r="Q500">
            <v>0</v>
          </cell>
          <cell r="R500">
            <v>0</v>
          </cell>
          <cell r="S500">
            <v>0</v>
          </cell>
          <cell r="X500">
            <v>0</v>
          </cell>
          <cell r="AC500" t="str">
            <v>20150701LGUM_444</v>
          </cell>
        </row>
        <row r="501">
          <cell r="B501" t="str">
            <v>Jul 2015</v>
          </cell>
          <cell r="C501" t="str">
            <v>LS</v>
          </cell>
          <cell r="D501" t="str">
            <v>LGUM_445</v>
          </cell>
          <cell r="E501">
            <v>0</v>
          </cell>
          <cell r="G501">
            <v>0</v>
          </cell>
          <cell r="K501">
            <v>0</v>
          </cell>
          <cell r="L501">
            <v>0</v>
          </cell>
          <cell r="M501">
            <v>0</v>
          </cell>
          <cell r="O501">
            <v>0</v>
          </cell>
          <cell r="Q501">
            <v>0</v>
          </cell>
          <cell r="R501">
            <v>0</v>
          </cell>
          <cell r="S501">
            <v>0</v>
          </cell>
          <cell r="X501">
            <v>0</v>
          </cell>
          <cell r="AC501" t="str">
            <v>20150701LGUM_445</v>
          </cell>
        </row>
        <row r="502">
          <cell r="B502" t="str">
            <v>Jul 2015</v>
          </cell>
          <cell r="C502" t="str">
            <v>LS</v>
          </cell>
          <cell r="D502" t="str">
            <v>LGUM_452</v>
          </cell>
          <cell r="E502">
            <v>6755</v>
          </cell>
          <cell r="G502">
            <v>313640</v>
          </cell>
          <cell r="K502">
            <v>-128.70999999998776</v>
          </cell>
          <cell r="L502">
            <v>86537.94</v>
          </cell>
          <cell r="M502">
            <v>86537.939999999988</v>
          </cell>
          <cell r="O502">
            <v>187.46</v>
          </cell>
          <cell r="Q502">
            <v>7187.12</v>
          </cell>
          <cell r="R502">
            <v>0</v>
          </cell>
          <cell r="S502">
            <v>95013.79</v>
          </cell>
          <cell r="X502">
            <v>11145.75</v>
          </cell>
          <cell r="AC502" t="str">
            <v>20150701LGUM_452</v>
          </cell>
        </row>
        <row r="503">
          <cell r="B503" t="str">
            <v>Jul 2015</v>
          </cell>
          <cell r="C503" t="str">
            <v>LS</v>
          </cell>
          <cell r="D503" t="str">
            <v>LGUM_453</v>
          </cell>
          <cell r="E503">
            <v>9849</v>
          </cell>
          <cell r="G503">
            <v>741415</v>
          </cell>
          <cell r="K503">
            <v>-60.580000000016298</v>
          </cell>
          <cell r="L503">
            <v>148560.82999999999</v>
          </cell>
          <cell r="M503">
            <v>148560.83000000002</v>
          </cell>
          <cell r="O503">
            <v>433.49</v>
          </cell>
          <cell r="Q503">
            <v>12293.32</v>
          </cell>
          <cell r="R503">
            <v>0</v>
          </cell>
          <cell r="S503">
            <v>162430.64000000001</v>
          </cell>
          <cell r="X503">
            <v>39199.019999999997</v>
          </cell>
          <cell r="AC503" t="str">
            <v>20150701LGUM_453</v>
          </cell>
        </row>
        <row r="504">
          <cell r="B504" t="str">
            <v>Jul 2015</v>
          </cell>
          <cell r="C504" t="str">
            <v>LS</v>
          </cell>
          <cell r="D504" t="str">
            <v>LGUM_454</v>
          </cell>
          <cell r="E504">
            <v>5733</v>
          </cell>
          <cell r="G504">
            <v>700695</v>
          </cell>
          <cell r="K504">
            <v>-236.26999999999634</v>
          </cell>
          <cell r="L504">
            <v>99460.6</v>
          </cell>
          <cell r="M504">
            <v>99460.6</v>
          </cell>
          <cell r="O504">
            <v>437.29</v>
          </cell>
          <cell r="Q504">
            <v>8261.1200000000008</v>
          </cell>
          <cell r="R504">
            <v>0</v>
          </cell>
          <cell r="S504">
            <v>110973.19</v>
          </cell>
          <cell r="X504">
            <v>24537.24</v>
          </cell>
          <cell r="AC504" t="str">
            <v>20150701LGUM_454</v>
          </cell>
        </row>
        <row r="505">
          <cell r="B505" t="str">
            <v>Jul 2015</v>
          </cell>
          <cell r="C505" t="str">
            <v>LS</v>
          </cell>
          <cell r="D505" t="str">
            <v>LGUM_455</v>
          </cell>
          <cell r="E505">
            <v>416</v>
          </cell>
          <cell r="G505">
            <v>19265</v>
          </cell>
          <cell r="K505">
            <v>-71.219999999999231</v>
          </cell>
          <cell r="L505">
            <v>5661.26</v>
          </cell>
          <cell r="M505">
            <v>5661.26</v>
          </cell>
          <cell r="O505">
            <v>12.33</v>
          </cell>
          <cell r="Q505">
            <v>480.83</v>
          </cell>
          <cell r="R505">
            <v>0</v>
          </cell>
          <cell r="S505">
            <v>6360.3</v>
          </cell>
          <cell r="X505">
            <v>686.4</v>
          </cell>
          <cell r="AC505" t="str">
            <v>20150701LGUM_455</v>
          </cell>
        </row>
        <row r="506">
          <cell r="B506" t="str">
            <v>Jul 2015</v>
          </cell>
          <cell r="C506" t="str">
            <v>LS</v>
          </cell>
          <cell r="D506" t="str">
            <v>LGUM_456</v>
          </cell>
          <cell r="E506">
            <v>13210</v>
          </cell>
          <cell r="G506">
            <v>1610508</v>
          </cell>
          <cell r="K506">
            <v>-1254.7900000000027</v>
          </cell>
          <cell r="L506">
            <v>239431.41</v>
          </cell>
          <cell r="M506">
            <v>239431.41</v>
          </cell>
          <cell r="O506">
            <v>998.8</v>
          </cell>
          <cell r="Q506">
            <v>20283.57</v>
          </cell>
          <cell r="R506">
            <v>0</v>
          </cell>
          <cell r="S506">
            <v>268406.88</v>
          </cell>
          <cell r="X506">
            <v>56538.8</v>
          </cell>
          <cell r="AC506" t="str">
            <v>20150701LGUM_456</v>
          </cell>
        </row>
        <row r="507">
          <cell r="B507" t="str">
            <v>Jul 2015</v>
          </cell>
          <cell r="C507" t="str">
            <v>LS</v>
          </cell>
          <cell r="D507" t="str">
            <v>LGUM_457</v>
          </cell>
          <cell r="E507">
            <v>3512</v>
          </cell>
          <cell r="G507">
            <v>105005</v>
          </cell>
          <cell r="K507">
            <v>-249.22999999999979</v>
          </cell>
          <cell r="L507">
            <v>37926.21</v>
          </cell>
          <cell r="M507">
            <v>37926.21</v>
          </cell>
          <cell r="O507">
            <v>70.72</v>
          </cell>
          <cell r="Q507">
            <v>3238.82</v>
          </cell>
          <cell r="R507">
            <v>0</v>
          </cell>
          <cell r="S507">
            <v>42902.41</v>
          </cell>
          <cell r="X507">
            <v>3722.72</v>
          </cell>
          <cell r="AC507" t="str">
            <v>20150701LGUM_457</v>
          </cell>
        </row>
        <row r="508">
          <cell r="B508" t="str">
            <v>Jul 2015</v>
          </cell>
          <cell r="C508" t="str">
            <v>RLS</v>
          </cell>
          <cell r="D508" t="str">
            <v>LGUM_458</v>
          </cell>
          <cell r="E508">
            <v>5</v>
          </cell>
          <cell r="G508">
            <v>102</v>
          </cell>
          <cell r="K508">
            <v>-27.26</v>
          </cell>
          <cell r="L508">
            <v>20.69</v>
          </cell>
          <cell r="M508">
            <v>20.69</v>
          </cell>
          <cell r="O508">
            <v>0.06</v>
          </cell>
          <cell r="Q508">
            <v>1.69</v>
          </cell>
          <cell r="R508">
            <v>0</v>
          </cell>
          <cell r="S508">
            <v>22.44</v>
          </cell>
          <cell r="X508">
            <v>9.5500000000000007</v>
          </cell>
          <cell r="AC508" t="str">
            <v>20150701LGUM_458</v>
          </cell>
        </row>
        <row r="509">
          <cell r="B509" t="str">
            <v>Jul 2015</v>
          </cell>
          <cell r="C509" t="str">
            <v>LS</v>
          </cell>
          <cell r="D509" t="str">
            <v>LGUM_470</v>
          </cell>
          <cell r="E509">
            <v>33</v>
          </cell>
          <cell r="G509">
            <v>1284</v>
          </cell>
          <cell r="K509">
            <v>-0.22999999999995691</v>
          </cell>
          <cell r="L509">
            <v>422.17</v>
          </cell>
          <cell r="M509">
            <v>422.17</v>
          </cell>
          <cell r="O509">
            <v>0.69</v>
          </cell>
          <cell r="Q509">
            <v>34.99</v>
          </cell>
          <cell r="R509">
            <v>0</v>
          </cell>
          <cell r="S509">
            <v>461.97</v>
          </cell>
          <cell r="X509">
            <v>45.21</v>
          </cell>
          <cell r="AC509" t="str">
            <v>20150701LGUM_470</v>
          </cell>
        </row>
        <row r="510">
          <cell r="B510" t="str">
            <v>Jul 2015</v>
          </cell>
          <cell r="C510" t="str">
            <v>RLS</v>
          </cell>
          <cell r="D510" t="str">
            <v>LGUM_471</v>
          </cell>
          <cell r="E510">
            <v>8</v>
          </cell>
          <cell r="G510">
            <v>307</v>
          </cell>
          <cell r="K510">
            <v>-3.0000000000001137E-2</v>
          </cell>
          <cell r="L510">
            <v>120.61</v>
          </cell>
          <cell r="M510">
            <v>120.61000000000001</v>
          </cell>
          <cell r="O510">
            <v>0.17</v>
          </cell>
          <cell r="Q510">
            <v>9.9</v>
          </cell>
          <cell r="R510">
            <v>0</v>
          </cell>
          <cell r="S510">
            <v>130.68</v>
          </cell>
          <cell r="X510">
            <v>10.96</v>
          </cell>
          <cell r="AC510" t="str">
            <v>20150701LGUM_471</v>
          </cell>
        </row>
        <row r="511">
          <cell r="B511" t="str">
            <v>Jul 2015</v>
          </cell>
          <cell r="C511" t="str">
            <v>LS</v>
          </cell>
          <cell r="D511" t="str">
            <v>LGUM_473</v>
          </cell>
          <cell r="E511">
            <v>589</v>
          </cell>
          <cell r="G511">
            <v>54025</v>
          </cell>
          <cell r="K511">
            <v>72.730000000000288</v>
          </cell>
          <cell r="L511">
            <v>11081.14</v>
          </cell>
          <cell r="M511">
            <v>11081.14</v>
          </cell>
          <cell r="O511">
            <v>32.81</v>
          </cell>
          <cell r="Q511">
            <v>916.19</v>
          </cell>
          <cell r="R511">
            <v>0</v>
          </cell>
          <cell r="S511">
            <v>12125.84</v>
          </cell>
          <cell r="X511">
            <v>1873.02</v>
          </cell>
          <cell r="AC511" t="str">
            <v>20150701LGUM_473</v>
          </cell>
        </row>
        <row r="512">
          <cell r="B512" t="str">
            <v>Jul 2015</v>
          </cell>
          <cell r="C512" t="str">
            <v>RLS</v>
          </cell>
          <cell r="D512" t="str">
            <v>LGUM_474</v>
          </cell>
          <cell r="E512">
            <v>54</v>
          </cell>
          <cell r="G512">
            <v>4883</v>
          </cell>
          <cell r="K512">
            <v>-0.29000000000018034</v>
          </cell>
          <cell r="L512">
            <v>1132.6299999999999</v>
          </cell>
          <cell r="M512">
            <v>1132.6299999999999</v>
          </cell>
          <cell r="O512">
            <v>2.85</v>
          </cell>
          <cell r="Q512">
            <v>95.13</v>
          </cell>
          <cell r="R512">
            <v>0</v>
          </cell>
          <cell r="S512">
            <v>1257.3499999999999</v>
          </cell>
          <cell r="X512">
            <v>171.72</v>
          </cell>
          <cell r="AC512" t="str">
            <v>20150701LGUM_474</v>
          </cell>
        </row>
        <row r="513">
          <cell r="B513" t="str">
            <v>Jul 2015</v>
          </cell>
          <cell r="C513" t="str">
            <v>RLS</v>
          </cell>
          <cell r="D513" t="str">
            <v>LGUM_475</v>
          </cell>
          <cell r="E513">
            <v>2</v>
          </cell>
          <cell r="G513">
            <v>177</v>
          </cell>
          <cell r="K513">
            <v>-1.0000000000005116E-2</v>
          </cell>
          <cell r="L513">
            <v>56.87</v>
          </cell>
          <cell r="M513">
            <v>56.870000000000005</v>
          </cell>
          <cell r="O513">
            <v>0.1</v>
          </cell>
          <cell r="Q513">
            <v>4.66</v>
          </cell>
          <cell r="R513">
            <v>0</v>
          </cell>
          <cell r="S513">
            <v>61.63</v>
          </cell>
          <cell r="X513">
            <v>6.36</v>
          </cell>
          <cell r="AC513" t="str">
            <v>20150701LGUM_475</v>
          </cell>
        </row>
        <row r="514">
          <cell r="B514" t="str">
            <v>Jul 2015</v>
          </cell>
          <cell r="C514" t="str">
            <v>LS</v>
          </cell>
          <cell r="D514" t="str">
            <v>LGUM_476</v>
          </cell>
          <cell r="E514">
            <v>551</v>
          </cell>
          <cell r="G514">
            <v>155989</v>
          </cell>
          <cell r="K514">
            <v>40.94000000000014</v>
          </cell>
          <cell r="L514">
            <v>21871.559999999998</v>
          </cell>
          <cell r="M514">
            <v>21871.56</v>
          </cell>
          <cell r="O514">
            <v>105.49</v>
          </cell>
          <cell r="Q514">
            <v>1801.88</v>
          </cell>
          <cell r="R514">
            <v>0</v>
          </cell>
          <cell r="S514">
            <v>23916.83</v>
          </cell>
          <cell r="X514">
            <v>5405.31</v>
          </cell>
          <cell r="AC514" t="str">
            <v>20150701LGUM_476</v>
          </cell>
        </row>
        <row r="515">
          <cell r="B515" t="str">
            <v>Jul 2015</v>
          </cell>
          <cell r="C515" t="str">
            <v>RLS</v>
          </cell>
          <cell r="D515" t="str">
            <v>LGUM_477</v>
          </cell>
          <cell r="E515">
            <v>63</v>
          </cell>
          <cell r="G515">
            <v>17819</v>
          </cell>
          <cell r="K515">
            <v>-1.010000000000403</v>
          </cell>
          <cell r="L515">
            <v>2696.02</v>
          </cell>
          <cell r="M515">
            <v>2696.02</v>
          </cell>
          <cell r="O515">
            <v>11.3</v>
          </cell>
          <cell r="Q515">
            <v>223.87</v>
          </cell>
          <cell r="R515">
            <v>0</v>
          </cell>
          <cell r="S515">
            <v>2965.14</v>
          </cell>
          <cell r="X515">
            <v>618.03</v>
          </cell>
          <cell r="AC515" t="str">
            <v>20150701LGUM_477</v>
          </cell>
        </row>
        <row r="516">
          <cell r="B516" t="str">
            <v>Jul 2015</v>
          </cell>
          <cell r="C516" t="str">
            <v>LS</v>
          </cell>
          <cell r="D516" t="str">
            <v>LGUM_479</v>
          </cell>
          <cell r="E516">
            <v>0</v>
          </cell>
          <cell r="G516">
            <v>0</v>
          </cell>
          <cell r="K516">
            <v>0</v>
          </cell>
          <cell r="L516">
            <v>0</v>
          </cell>
          <cell r="M516">
            <v>0</v>
          </cell>
          <cell r="O516">
            <v>0</v>
          </cell>
          <cell r="Q516">
            <v>0</v>
          </cell>
          <cell r="R516">
            <v>0</v>
          </cell>
          <cell r="S516">
            <v>0</v>
          </cell>
          <cell r="X516">
            <v>0</v>
          </cell>
          <cell r="AC516" t="str">
            <v>20150701LGUM_479</v>
          </cell>
        </row>
        <row r="517">
          <cell r="B517" t="str">
            <v>Jul 2015</v>
          </cell>
          <cell r="C517" t="str">
            <v>LS</v>
          </cell>
          <cell r="D517" t="str">
            <v>LGUM_480</v>
          </cell>
          <cell r="E517">
            <v>20</v>
          </cell>
          <cell r="G517">
            <v>767</v>
          </cell>
          <cell r="K517">
            <v>-4.0000000000020464E-2</v>
          </cell>
          <cell r="L517">
            <v>476.76</v>
          </cell>
          <cell r="M517">
            <v>476.75999999999993</v>
          </cell>
          <cell r="O517">
            <v>0.45</v>
          </cell>
          <cell r="Q517">
            <v>39.090000000000003</v>
          </cell>
          <cell r="R517">
            <v>0</v>
          </cell>
          <cell r="S517">
            <v>516.29999999999995</v>
          </cell>
          <cell r="X517">
            <v>27.4</v>
          </cell>
          <cell r="AC517" t="str">
            <v>20150701LGUM_480</v>
          </cell>
        </row>
        <row r="518">
          <cell r="B518" t="str">
            <v>Jul 2015</v>
          </cell>
          <cell r="C518" t="str">
            <v>LS</v>
          </cell>
          <cell r="D518" t="str">
            <v>LGUM_481</v>
          </cell>
          <cell r="E518">
            <v>6</v>
          </cell>
          <cell r="G518">
            <v>556</v>
          </cell>
          <cell r="K518">
            <v>-3.9999999999992042E-2</v>
          </cell>
          <cell r="L518">
            <v>122.78</v>
          </cell>
          <cell r="M518">
            <v>122.78</v>
          </cell>
          <cell r="O518">
            <v>0.32</v>
          </cell>
          <cell r="Q518">
            <v>10.08</v>
          </cell>
          <cell r="R518">
            <v>0</v>
          </cell>
          <cell r="S518">
            <v>133.18</v>
          </cell>
          <cell r="X518">
            <v>19.079999999999998</v>
          </cell>
          <cell r="AC518" t="str">
            <v>20150701LGUM_481</v>
          </cell>
        </row>
        <row r="519">
          <cell r="B519" t="str">
            <v>Jul 2015</v>
          </cell>
          <cell r="C519" t="str">
            <v>LS</v>
          </cell>
          <cell r="D519" t="str">
            <v>LGUM_482</v>
          </cell>
          <cell r="E519">
            <v>100</v>
          </cell>
          <cell r="G519">
            <v>9329</v>
          </cell>
          <cell r="K519">
            <v>29.210000000000036</v>
          </cell>
          <cell r="L519">
            <v>3052.21</v>
          </cell>
          <cell r="M519">
            <v>3052.21</v>
          </cell>
          <cell r="O519">
            <v>5.59</v>
          </cell>
          <cell r="Q519">
            <v>250.21</v>
          </cell>
          <cell r="R519">
            <v>0</v>
          </cell>
          <cell r="S519">
            <v>3308.01</v>
          </cell>
          <cell r="X519">
            <v>318</v>
          </cell>
          <cell r="AC519" t="str">
            <v>20150701LGUM_482</v>
          </cell>
        </row>
        <row r="520">
          <cell r="B520" t="str">
            <v>Jul 2015</v>
          </cell>
          <cell r="C520" t="str">
            <v>LS</v>
          </cell>
          <cell r="D520" t="str">
            <v>LGUM_483</v>
          </cell>
          <cell r="E520">
            <v>4</v>
          </cell>
          <cell r="G520">
            <v>1136</v>
          </cell>
          <cell r="K520">
            <v>-0.10000000000002274</v>
          </cell>
          <cell r="L520">
            <v>170.26</v>
          </cell>
          <cell r="M520">
            <v>170.26</v>
          </cell>
          <cell r="O520">
            <v>0.66</v>
          </cell>
          <cell r="Q520">
            <v>14</v>
          </cell>
          <cell r="R520">
            <v>0</v>
          </cell>
          <cell r="S520">
            <v>184.92</v>
          </cell>
          <cell r="X520">
            <v>39.24</v>
          </cell>
          <cell r="AC520" t="str">
            <v>20150701LGUM_483</v>
          </cell>
        </row>
        <row r="521">
          <cell r="B521" t="str">
            <v>Jul 2015</v>
          </cell>
          <cell r="C521" t="str">
            <v>LS</v>
          </cell>
          <cell r="D521" t="str">
            <v>LGUM_484</v>
          </cell>
          <cell r="E521">
            <v>23</v>
          </cell>
          <cell r="G521">
            <v>6853</v>
          </cell>
          <cell r="K521">
            <v>48.460000000000036</v>
          </cell>
          <cell r="L521">
            <v>1252.28</v>
          </cell>
          <cell r="M521">
            <v>1252.2800000000002</v>
          </cell>
          <cell r="O521">
            <v>3.97</v>
          </cell>
          <cell r="Q521">
            <v>102.89</v>
          </cell>
          <cell r="R521">
            <v>0</v>
          </cell>
          <cell r="S521">
            <v>1359.14</v>
          </cell>
          <cell r="X521">
            <v>225.63</v>
          </cell>
          <cell r="AC521" t="str">
            <v>20150701LGUM_484</v>
          </cell>
        </row>
        <row r="522">
          <cell r="B522" t="str">
            <v>Aug 2015</v>
          </cell>
          <cell r="C522" t="str">
            <v>RLS</v>
          </cell>
          <cell r="D522" t="str">
            <v>LGUM_201</v>
          </cell>
          <cell r="E522">
            <v>76</v>
          </cell>
          <cell r="G522">
            <v>2588</v>
          </cell>
          <cell r="K522">
            <v>-9.7799999999999798</v>
          </cell>
          <cell r="L522">
            <v>609.62</v>
          </cell>
          <cell r="M522">
            <v>609.62</v>
          </cell>
          <cell r="O522">
            <v>-1.54</v>
          </cell>
          <cell r="Q522">
            <v>52.63</v>
          </cell>
          <cell r="R522">
            <v>0</v>
          </cell>
          <cell r="S522">
            <v>694.97</v>
          </cell>
          <cell r="X522">
            <v>82.84</v>
          </cell>
          <cell r="AC522" t="str">
            <v>20150701LGUM_201</v>
          </cell>
        </row>
        <row r="523">
          <cell r="B523" t="str">
            <v>Aug 2015</v>
          </cell>
          <cell r="C523" t="str">
            <v>RLS</v>
          </cell>
          <cell r="D523" t="str">
            <v>LGUM_203</v>
          </cell>
          <cell r="E523">
            <v>3465</v>
          </cell>
          <cell r="G523">
            <v>294324</v>
          </cell>
          <cell r="K523">
            <v>-100.67000000000377</v>
          </cell>
          <cell r="L523">
            <v>37910.379999999997</v>
          </cell>
          <cell r="M523">
            <v>37910.379999999997</v>
          </cell>
          <cell r="O523">
            <v>-184.18</v>
          </cell>
          <cell r="Q523">
            <v>3125.81</v>
          </cell>
          <cell r="R523">
            <v>0</v>
          </cell>
          <cell r="S523">
            <v>41320.089999999997</v>
          </cell>
          <cell r="X523">
            <v>9390.15</v>
          </cell>
          <cell r="AC523" t="str">
            <v>20150701LGUM_203</v>
          </cell>
        </row>
        <row r="524">
          <cell r="B524" t="str">
            <v>Aug 2015</v>
          </cell>
          <cell r="C524" t="str">
            <v>RLS</v>
          </cell>
          <cell r="D524" t="str">
            <v>LGUM_204</v>
          </cell>
          <cell r="E524">
            <v>3476</v>
          </cell>
          <cell r="G524">
            <v>467221</v>
          </cell>
          <cell r="K524">
            <v>-143.06999999999766</v>
          </cell>
          <cell r="L524">
            <v>46852.45</v>
          </cell>
          <cell r="M524">
            <v>46852.450000000004</v>
          </cell>
          <cell r="O524">
            <v>-296.19</v>
          </cell>
          <cell r="Q524">
            <v>3871.46</v>
          </cell>
          <cell r="R524">
            <v>0</v>
          </cell>
          <cell r="S524">
            <v>51142.23</v>
          </cell>
          <cell r="X524">
            <v>14599.2</v>
          </cell>
          <cell r="AC524" t="str">
            <v>20150701LGUM_204</v>
          </cell>
        </row>
        <row r="525">
          <cell r="B525" t="str">
            <v>Aug 2015</v>
          </cell>
          <cell r="C525" t="str">
            <v>RLS</v>
          </cell>
          <cell r="D525" t="str">
            <v>LGUM_206</v>
          </cell>
          <cell r="E525">
            <v>73</v>
          </cell>
          <cell r="G525">
            <v>2482</v>
          </cell>
          <cell r="K525">
            <v>-9.4500000000000455</v>
          </cell>
          <cell r="L525">
            <v>900.13</v>
          </cell>
          <cell r="M525">
            <v>900.13</v>
          </cell>
          <cell r="O525">
            <v>-1.58</v>
          </cell>
          <cell r="Q525">
            <v>73.59</v>
          </cell>
          <cell r="R525">
            <v>0</v>
          </cell>
          <cell r="S525">
            <v>972.14</v>
          </cell>
          <cell r="X525">
            <v>79.569999999999993</v>
          </cell>
          <cell r="AC525" t="str">
            <v>20150701LGUM_206</v>
          </cell>
        </row>
        <row r="526">
          <cell r="B526" t="str">
            <v>Aug 2015</v>
          </cell>
          <cell r="C526" t="str">
            <v>RLS</v>
          </cell>
          <cell r="D526" t="str">
            <v>LGUM_207</v>
          </cell>
          <cell r="E526">
            <v>700</v>
          </cell>
          <cell r="G526">
            <v>88559</v>
          </cell>
          <cell r="K526">
            <v>-48.349999999999227</v>
          </cell>
          <cell r="L526">
            <v>10836.650000000001</v>
          </cell>
          <cell r="M526">
            <v>10836.650000000001</v>
          </cell>
          <cell r="O526">
            <v>-52.4</v>
          </cell>
          <cell r="Q526">
            <v>926.88</v>
          </cell>
          <cell r="R526">
            <v>0</v>
          </cell>
          <cell r="S526">
            <v>12236.6</v>
          </cell>
          <cell r="X526">
            <v>2940</v>
          </cell>
          <cell r="AC526" t="str">
            <v>20150701LGUM_207</v>
          </cell>
        </row>
        <row r="527">
          <cell r="B527" t="str">
            <v>Aug 2015</v>
          </cell>
          <cell r="C527" t="str">
            <v>RLS</v>
          </cell>
          <cell r="D527" t="str">
            <v>LGUM_208</v>
          </cell>
          <cell r="E527">
            <v>1360</v>
          </cell>
          <cell r="G527">
            <v>81709</v>
          </cell>
          <cell r="K527">
            <v>-4.4199999999982538</v>
          </cell>
          <cell r="L527">
            <v>19375.580000000002</v>
          </cell>
          <cell r="M527">
            <v>19375.579999999998</v>
          </cell>
          <cell r="O527">
            <v>-52.06</v>
          </cell>
          <cell r="Q527">
            <v>1582.4</v>
          </cell>
          <cell r="R527">
            <v>0</v>
          </cell>
          <cell r="S527">
            <v>20905.919999999998</v>
          </cell>
          <cell r="X527">
            <v>2597.6</v>
          </cell>
          <cell r="AC527" t="str">
            <v>20150701LGUM_208</v>
          </cell>
        </row>
        <row r="528">
          <cell r="B528" t="str">
            <v>Aug 2015</v>
          </cell>
          <cell r="C528" t="str">
            <v>RLS</v>
          </cell>
          <cell r="D528" t="str">
            <v>LGUM_209</v>
          </cell>
          <cell r="E528">
            <v>40</v>
          </cell>
          <cell r="G528">
            <v>11946</v>
          </cell>
          <cell r="K528">
            <v>-1.0000000000161435E-2</v>
          </cell>
          <cell r="L528">
            <v>1108.3899999999999</v>
          </cell>
          <cell r="M528">
            <v>1108.3899999999999</v>
          </cell>
          <cell r="O528">
            <v>-7.28</v>
          </cell>
          <cell r="Q528">
            <v>94.19</v>
          </cell>
          <cell r="R528">
            <v>0</v>
          </cell>
          <cell r="S528">
            <v>1244.74</v>
          </cell>
          <cell r="X528">
            <v>406.8</v>
          </cell>
          <cell r="AC528" t="str">
            <v>20150701LGUM_209</v>
          </cell>
        </row>
        <row r="529">
          <cell r="B529" t="str">
            <v>Aug 2015</v>
          </cell>
          <cell r="C529" t="str">
            <v>RLS</v>
          </cell>
          <cell r="D529" t="str">
            <v>LGUM_210</v>
          </cell>
          <cell r="E529">
            <v>328</v>
          </cell>
          <cell r="G529">
            <v>98162</v>
          </cell>
          <cell r="K529">
            <v>-60.719999999999118</v>
          </cell>
          <cell r="L529">
            <v>9421.76</v>
          </cell>
          <cell r="M529">
            <v>9421.76</v>
          </cell>
          <cell r="O529">
            <v>-54.8</v>
          </cell>
          <cell r="Q529">
            <v>782.94</v>
          </cell>
          <cell r="R529">
            <v>0</v>
          </cell>
          <cell r="S529">
            <v>10344.16</v>
          </cell>
          <cell r="X529">
            <v>3335.76</v>
          </cell>
          <cell r="AC529" t="str">
            <v>20150701LGUM_210</v>
          </cell>
        </row>
        <row r="530">
          <cell r="B530" t="str">
            <v>Aug 2015</v>
          </cell>
          <cell r="C530" t="str">
            <v>RLS</v>
          </cell>
          <cell r="D530" t="str">
            <v>LGUM_252</v>
          </cell>
          <cell r="E530">
            <v>3786</v>
          </cell>
          <cell r="G530">
            <v>221726</v>
          </cell>
          <cell r="K530">
            <v>-226.07999999999902</v>
          </cell>
          <cell r="L530">
            <v>36081.659999999996</v>
          </cell>
          <cell r="M530">
            <v>36081.659999999996</v>
          </cell>
          <cell r="O530">
            <v>-118.46</v>
          </cell>
          <cell r="Q530">
            <v>3062.62</v>
          </cell>
          <cell r="R530">
            <v>0</v>
          </cell>
          <cell r="S530">
            <v>40483.440000000002</v>
          </cell>
          <cell r="X530">
            <v>7231.26</v>
          </cell>
          <cell r="AC530" t="str">
            <v>20150701LGUM_252</v>
          </cell>
        </row>
        <row r="531">
          <cell r="B531" t="str">
            <v>Aug 2015</v>
          </cell>
          <cell r="C531" t="str">
            <v>RLS</v>
          </cell>
          <cell r="D531" t="str">
            <v>LGUM_266</v>
          </cell>
          <cell r="E531">
            <v>2069</v>
          </cell>
          <cell r="G531">
            <v>186709</v>
          </cell>
          <cell r="K531">
            <v>-0.27999999999883585</v>
          </cell>
          <cell r="L531">
            <v>56607.56</v>
          </cell>
          <cell r="M531">
            <v>56607.56</v>
          </cell>
          <cell r="O531">
            <v>-107.75</v>
          </cell>
          <cell r="Q531">
            <v>4627.57</v>
          </cell>
          <cell r="R531">
            <v>0</v>
          </cell>
          <cell r="S531">
            <v>61127.38</v>
          </cell>
          <cell r="X531">
            <v>5793.2</v>
          </cell>
          <cell r="AC531" t="str">
            <v>20150701LGUM_266</v>
          </cell>
        </row>
        <row r="532">
          <cell r="B532" t="str">
            <v>Aug 2015</v>
          </cell>
          <cell r="C532" t="str">
            <v>RLS</v>
          </cell>
          <cell r="D532" t="str">
            <v>LGUM_267</v>
          </cell>
          <cell r="E532">
            <v>2275</v>
          </cell>
          <cell r="G532">
            <v>319019</v>
          </cell>
          <cell r="K532">
            <v>-86.009999999997092</v>
          </cell>
          <cell r="L532">
            <v>71394.490000000005</v>
          </cell>
          <cell r="M532">
            <v>71394.490000000005</v>
          </cell>
          <cell r="O532">
            <v>-197.12</v>
          </cell>
          <cell r="Q532">
            <v>5831.59</v>
          </cell>
          <cell r="R532">
            <v>0</v>
          </cell>
          <cell r="S532">
            <v>77031.02</v>
          </cell>
          <cell r="X532">
            <v>10123.75</v>
          </cell>
          <cell r="AC532" t="str">
            <v>20150701LGUM_267</v>
          </cell>
        </row>
        <row r="533">
          <cell r="B533" t="str">
            <v>Aug 2015</v>
          </cell>
          <cell r="C533" t="str">
            <v>RLS</v>
          </cell>
          <cell r="D533" t="str">
            <v>LGUM_274</v>
          </cell>
          <cell r="E533">
            <v>17141</v>
          </cell>
          <cell r="G533">
            <v>700145</v>
          </cell>
          <cell r="K533">
            <v>-577.61000000003958</v>
          </cell>
          <cell r="L533">
            <v>294247.58999999997</v>
          </cell>
          <cell r="M533">
            <v>294247.59000000003</v>
          </cell>
          <cell r="O533">
            <v>-432.17</v>
          </cell>
          <cell r="Q533">
            <v>24066.1</v>
          </cell>
          <cell r="R533">
            <v>0</v>
          </cell>
          <cell r="S533">
            <v>317894.90000000002</v>
          </cell>
          <cell r="X533">
            <v>21769.07</v>
          </cell>
          <cell r="AC533" t="str">
            <v>20150701LGUM_274</v>
          </cell>
        </row>
        <row r="534">
          <cell r="B534" t="str">
            <v>Aug 2015</v>
          </cell>
          <cell r="C534" t="str">
            <v>RLS</v>
          </cell>
          <cell r="D534" t="str">
            <v>LGUM_275</v>
          </cell>
          <cell r="E534">
            <v>499</v>
          </cell>
          <cell r="G534">
            <v>27126</v>
          </cell>
          <cell r="K534">
            <v>-0.57999999999992724</v>
          </cell>
          <cell r="L534">
            <v>12429.51</v>
          </cell>
          <cell r="M534">
            <v>12429.51</v>
          </cell>
          <cell r="O534">
            <v>-12.11</v>
          </cell>
          <cell r="Q534">
            <v>1016.96</v>
          </cell>
          <cell r="R534">
            <v>0</v>
          </cell>
          <cell r="S534">
            <v>13434.36</v>
          </cell>
          <cell r="X534">
            <v>893.21</v>
          </cell>
          <cell r="AC534" t="str">
            <v>20150701LGUM_275</v>
          </cell>
        </row>
        <row r="535">
          <cell r="B535" t="str">
            <v>Aug 2015</v>
          </cell>
          <cell r="C535" t="str">
            <v>RLS</v>
          </cell>
          <cell r="D535" t="str">
            <v>LGUM_276</v>
          </cell>
          <cell r="E535">
            <v>1332</v>
          </cell>
          <cell r="G535">
            <v>40917</v>
          </cell>
          <cell r="K535">
            <v>-20.459999999999127</v>
          </cell>
          <cell r="L535">
            <v>18867.3</v>
          </cell>
          <cell r="M535">
            <v>18867.3</v>
          </cell>
          <cell r="O535">
            <v>-25.59</v>
          </cell>
          <cell r="Q535">
            <v>1543.39</v>
          </cell>
          <cell r="R535">
            <v>0</v>
          </cell>
          <cell r="S535">
            <v>20385.099999999999</v>
          </cell>
          <cell r="X535">
            <v>1172.1600000000001</v>
          </cell>
          <cell r="AC535" t="str">
            <v>20150701LGUM_276</v>
          </cell>
        </row>
        <row r="536">
          <cell r="B536" t="str">
            <v>Aug 2015</v>
          </cell>
          <cell r="C536" t="str">
            <v>RLS</v>
          </cell>
          <cell r="D536" t="str">
            <v>LGUM_277</v>
          </cell>
          <cell r="E536">
            <v>2339</v>
          </cell>
          <cell r="G536">
            <v>131878</v>
          </cell>
          <cell r="K536">
            <v>-115.25999999999854</v>
          </cell>
          <cell r="L536">
            <v>51716.979999999996</v>
          </cell>
          <cell r="M536">
            <v>51716.979999999996</v>
          </cell>
          <cell r="O536">
            <v>-83.55</v>
          </cell>
          <cell r="Q536">
            <v>4233.3900000000003</v>
          </cell>
          <cell r="R536">
            <v>0</v>
          </cell>
          <cell r="S536">
            <v>55925.98</v>
          </cell>
          <cell r="X536">
            <v>4186.8100000000004</v>
          </cell>
          <cell r="AC536" t="str">
            <v>20150701LGUM_277</v>
          </cell>
        </row>
        <row r="537">
          <cell r="B537" t="str">
            <v>Aug 2015</v>
          </cell>
          <cell r="C537" t="str">
            <v>RLS</v>
          </cell>
          <cell r="D537" t="str">
            <v>LGUM_278</v>
          </cell>
          <cell r="E537">
            <v>17</v>
          </cell>
          <cell r="G537">
            <v>5083</v>
          </cell>
          <cell r="K537">
            <v>0</v>
          </cell>
          <cell r="L537">
            <v>1234.03</v>
          </cell>
          <cell r="M537">
            <v>1234.03</v>
          </cell>
          <cell r="O537">
            <v>-3.25</v>
          </cell>
          <cell r="Q537">
            <v>100.8</v>
          </cell>
          <cell r="R537">
            <v>0</v>
          </cell>
          <cell r="S537">
            <v>1331.58</v>
          </cell>
          <cell r="X537">
            <v>167.28</v>
          </cell>
          <cell r="AC537" t="str">
            <v>20150701LGUM_278</v>
          </cell>
        </row>
        <row r="538">
          <cell r="B538" t="str">
            <v>Aug 2015</v>
          </cell>
          <cell r="C538" t="str">
            <v>RLS</v>
          </cell>
          <cell r="D538" t="str">
            <v>LGUM_279</v>
          </cell>
          <cell r="E538">
            <v>11</v>
          </cell>
          <cell r="G538">
            <v>3316</v>
          </cell>
          <cell r="K538">
            <v>0</v>
          </cell>
          <cell r="L538">
            <v>456.06</v>
          </cell>
          <cell r="M538">
            <v>456.06</v>
          </cell>
          <cell r="O538">
            <v>-2.13</v>
          </cell>
          <cell r="Q538">
            <v>37.18</v>
          </cell>
          <cell r="R538">
            <v>0</v>
          </cell>
          <cell r="S538">
            <v>491.11</v>
          </cell>
          <cell r="X538">
            <v>108.24</v>
          </cell>
          <cell r="AC538" t="str">
            <v>20150701LGUM_279</v>
          </cell>
        </row>
        <row r="539">
          <cell r="B539" t="str">
            <v>Aug 2015</v>
          </cell>
          <cell r="C539" t="str">
            <v>RLS</v>
          </cell>
          <cell r="D539" t="str">
            <v>LGUM_280</v>
          </cell>
          <cell r="E539">
            <v>46</v>
          </cell>
          <cell r="G539">
            <v>1365</v>
          </cell>
          <cell r="K539">
            <v>0</v>
          </cell>
          <cell r="L539">
            <v>891.94</v>
          </cell>
          <cell r="M539">
            <v>891.94</v>
          </cell>
          <cell r="O539">
            <v>-0.88</v>
          </cell>
          <cell r="Q539">
            <v>133.22</v>
          </cell>
          <cell r="R539">
            <v>0</v>
          </cell>
          <cell r="S539">
            <v>1759.8</v>
          </cell>
          <cell r="X539">
            <v>40.479999999999997</v>
          </cell>
          <cell r="AC539" t="str">
            <v>20150701LGUM_280</v>
          </cell>
        </row>
        <row r="540">
          <cell r="B540" t="str">
            <v>Aug 2015</v>
          </cell>
          <cell r="C540" t="str">
            <v>RLS</v>
          </cell>
          <cell r="D540" t="str">
            <v>LGUM_281</v>
          </cell>
          <cell r="E540">
            <v>245</v>
          </cell>
          <cell r="G540">
            <v>10058</v>
          </cell>
          <cell r="K540">
            <v>0</v>
          </cell>
          <cell r="L540">
            <v>4988.2</v>
          </cell>
          <cell r="M540">
            <v>4988.1999999999989</v>
          </cell>
          <cell r="O540">
            <v>-6.43</v>
          </cell>
          <cell r="Q540">
            <v>717.51</v>
          </cell>
          <cell r="R540">
            <v>0</v>
          </cell>
          <cell r="S540">
            <v>9478.48</v>
          </cell>
          <cell r="X540">
            <v>311.14999999999998</v>
          </cell>
          <cell r="AC540" t="str">
            <v>20150701LGUM_281</v>
          </cell>
        </row>
        <row r="541">
          <cell r="B541" t="str">
            <v>Aug 2015</v>
          </cell>
          <cell r="C541" t="str">
            <v>RLS</v>
          </cell>
          <cell r="D541" t="str">
            <v>LGUM_282</v>
          </cell>
          <cell r="E541">
            <v>106</v>
          </cell>
          <cell r="G541">
            <v>3309</v>
          </cell>
          <cell r="K541">
            <v>0</v>
          </cell>
          <cell r="L541">
            <v>2071.2399999999998</v>
          </cell>
          <cell r="M541">
            <v>2071.2400000000002</v>
          </cell>
          <cell r="O541">
            <v>-2.11</v>
          </cell>
          <cell r="Q541">
            <v>250.56</v>
          </cell>
          <cell r="R541">
            <v>0</v>
          </cell>
          <cell r="S541">
            <v>3309.96</v>
          </cell>
          <cell r="X541">
            <v>93.28</v>
          </cell>
          <cell r="AC541" t="str">
            <v>20150701LGUM_282</v>
          </cell>
        </row>
        <row r="542">
          <cell r="B542" t="str">
            <v>Aug 2015</v>
          </cell>
          <cell r="C542" t="str">
            <v>RLS</v>
          </cell>
          <cell r="D542" t="str">
            <v>LGUM_283</v>
          </cell>
          <cell r="E542">
            <v>82</v>
          </cell>
          <cell r="G542">
            <v>3401</v>
          </cell>
          <cell r="K542">
            <v>0</v>
          </cell>
          <cell r="L542">
            <v>1708.06</v>
          </cell>
          <cell r="M542">
            <v>1708.0600000000002</v>
          </cell>
          <cell r="O542">
            <v>-2.19</v>
          </cell>
          <cell r="Q542">
            <v>245.25</v>
          </cell>
          <cell r="R542">
            <v>0</v>
          </cell>
          <cell r="S542">
            <v>3239.71</v>
          </cell>
          <cell r="X542">
            <v>104.14</v>
          </cell>
          <cell r="AC542" t="str">
            <v>20150701LGUM_283</v>
          </cell>
        </row>
        <row r="543">
          <cell r="B543" t="str">
            <v>Aug 2015</v>
          </cell>
          <cell r="C543" t="str">
            <v>RLS</v>
          </cell>
          <cell r="D543" t="str">
            <v>LGUM_314</v>
          </cell>
          <cell r="E543">
            <v>477</v>
          </cell>
          <cell r="G543">
            <v>41519</v>
          </cell>
          <cell r="K543">
            <v>-11.799999999999272</v>
          </cell>
          <cell r="L543">
            <v>9151.3700000000008</v>
          </cell>
          <cell r="M543">
            <v>9151.3700000000008</v>
          </cell>
          <cell r="O543">
            <v>-24.82</v>
          </cell>
          <cell r="Q543">
            <v>747.46</v>
          </cell>
          <cell r="R543">
            <v>0</v>
          </cell>
          <cell r="S543">
            <v>9874.01</v>
          </cell>
          <cell r="X543">
            <v>1292.67</v>
          </cell>
          <cell r="AC543" t="str">
            <v>20150701LGUM_314</v>
          </cell>
        </row>
        <row r="544">
          <cell r="B544" t="str">
            <v>Aug 2015</v>
          </cell>
          <cell r="C544" t="str">
            <v>RLS</v>
          </cell>
          <cell r="D544" t="str">
            <v>LGUM_315</v>
          </cell>
          <cell r="E544">
            <v>473</v>
          </cell>
          <cell r="G544">
            <v>64739</v>
          </cell>
          <cell r="K544">
            <v>-14.069999999999709</v>
          </cell>
          <cell r="L544">
            <v>10846.01</v>
          </cell>
          <cell r="M544">
            <v>10846.01</v>
          </cell>
          <cell r="O544">
            <v>-41.31</v>
          </cell>
          <cell r="Q544">
            <v>884.92</v>
          </cell>
          <cell r="R544">
            <v>0</v>
          </cell>
          <cell r="S544">
            <v>11689.62</v>
          </cell>
          <cell r="X544">
            <v>1986.6</v>
          </cell>
          <cell r="AC544" t="str">
            <v>20150701LGUM_315</v>
          </cell>
        </row>
        <row r="545">
          <cell r="B545" t="str">
            <v>Aug 2015</v>
          </cell>
          <cell r="C545" t="str">
            <v>RLS</v>
          </cell>
          <cell r="D545" t="str">
            <v>LGUM_318</v>
          </cell>
          <cell r="E545">
            <v>50</v>
          </cell>
          <cell r="G545">
            <v>3069</v>
          </cell>
          <cell r="K545">
            <v>-12.200000000000045</v>
          </cell>
          <cell r="L545">
            <v>859.3</v>
          </cell>
          <cell r="M545">
            <v>859.3</v>
          </cell>
          <cell r="O545">
            <v>-1.97</v>
          </cell>
          <cell r="Q545">
            <v>70.2</v>
          </cell>
          <cell r="R545">
            <v>0</v>
          </cell>
          <cell r="S545">
            <v>927.53</v>
          </cell>
          <cell r="X545">
            <v>95.5</v>
          </cell>
          <cell r="AC545" t="str">
            <v>20150701LGUM_318</v>
          </cell>
        </row>
        <row r="546">
          <cell r="B546" t="str">
            <v>Aug 2015</v>
          </cell>
          <cell r="C546" t="str">
            <v>RLS</v>
          </cell>
          <cell r="D546" t="str">
            <v>LGUM_347</v>
          </cell>
          <cell r="E546">
            <v>0</v>
          </cell>
          <cell r="G546">
            <v>0</v>
          </cell>
          <cell r="K546">
            <v>0</v>
          </cell>
          <cell r="L546">
            <v>0</v>
          </cell>
          <cell r="M546">
            <v>0</v>
          </cell>
          <cell r="O546">
            <v>0</v>
          </cell>
          <cell r="Q546">
            <v>0</v>
          </cell>
          <cell r="R546">
            <v>0</v>
          </cell>
          <cell r="S546">
            <v>0</v>
          </cell>
          <cell r="X546">
            <v>0</v>
          </cell>
          <cell r="AC546" t="str">
            <v>20150701LGUM_347</v>
          </cell>
        </row>
        <row r="547">
          <cell r="B547" t="str">
            <v>Aug 2015</v>
          </cell>
          <cell r="C547" t="str">
            <v>RLS</v>
          </cell>
          <cell r="D547" t="str">
            <v>LGUM_348</v>
          </cell>
          <cell r="E547">
            <v>39</v>
          </cell>
          <cell r="G547">
            <v>3470</v>
          </cell>
          <cell r="K547">
            <v>0</v>
          </cell>
          <cell r="L547">
            <v>512.07000000000005</v>
          </cell>
          <cell r="M547">
            <v>512.07000000000005</v>
          </cell>
          <cell r="O547">
            <v>-2.21</v>
          </cell>
          <cell r="Q547">
            <v>41.75</v>
          </cell>
          <cell r="R547">
            <v>0</v>
          </cell>
          <cell r="S547">
            <v>551.61</v>
          </cell>
          <cell r="X547">
            <v>116.22</v>
          </cell>
          <cell r="AC547" t="str">
            <v>20150701LGUM_348</v>
          </cell>
        </row>
        <row r="548">
          <cell r="B548" t="str">
            <v>Aug 2015</v>
          </cell>
          <cell r="C548" t="str">
            <v>RLS</v>
          </cell>
          <cell r="D548" t="str">
            <v>LGUM_349</v>
          </cell>
          <cell r="E548">
            <v>17</v>
          </cell>
          <cell r="G548">
            <v>504</v>
          </cell>
          <cell r="K548">
            <v>0</v>
          </cell>
          <cell r="L548">
            <v>153.51</v>
          </cell>
          <cell r="M548">
            <v>153.51000000000002</v>
          </cell>
          <cell r="O548">
            <v>-0.32</v>
          </cell>
          <cell r="Q548">
            <v>12.55</v>
          </cell>
          <cell r="R548">
            <v>0</v>
          </cell>
          <cell r="S548">
            <v>165.74</v>
          </cell>
          <cell r="X548">
            <v>15.47</v>
          </cell>
          <cell r="AC548" t="str">
            <v>20150701LGUM_349</v>
          </cell>
        </row>
        <row r="549">
          <cell r="B549" t="str">
            <v>Aug 2015</v>
          </cell>
          <cell r="C549" t="str">
            <v>LS</v>
          </cell>
          <cell r="D549" t="str">
            <v>LGUM_400</v>
          </cell>
          <cell r="E549">
            <v>49</v>
          </cell>
          <cell r="G549">
            <v>651</v>
          </cell>
          <cell r="K549">
            <v>9.2370555648813024E-14</v>
          </cell>
          <cell r="L549">
            <v>1171.0999999999999</v>
          </cell>
          <cell r="M549">
            <v>1171.0999999999999</v>
          </cell>
          <cell r="O549">
            <v>-0.42</v>
          </cell>
          <cell r="Q549">
            <v>100.26</v>
          </cell>
          <cell r="R549">
            <v>0</v>
          </cell>
          <cell r="S549">
            <v>1324.34</v>
          </cell>
          <cell r="X549">
            <v>49.98</v>
          </cell>
          <cell r="AC549" t="str">
            <v>20150701LGUM_400</v>
          </cell>
        </row>
        <row r="550">
          <cell r="B550" t="str">
            <v>Aug 2015</v>
          </cell>
          <cell r="C550" t="str">
            <v>LS</v>
          </cell>
          <cell r="D550" t="str">
            <v>LGUM_401</v>
          </cell>
          <cell r="E550">
            <v>8</v>
          </cell>
          <cell r="G550">
            <v>212</v>
          </cell>
          <cell r="K550">
            <v>0</v>
          </cell>
          <cell r="L550">
            <v>199.36</v>
          </cell>
          <cell r="M550">
            <v>199.35999999999999</v>
          </cell>
          <cell r="O550">
            <v>-0.14000000000000001</v>
          </cell>
          <cell r="Q550">
            <v>16.32</v>
          </cell>
          <cell r="R550">
            <v>0</v>
          </cell>
          <cell r="S550">
            <v>215.54</v>
          </cell>
          <cell r="X550">
            <v>8.48</v>
          </cell>
          <cell r="AC550" t="str">
            <v>20150701LGUM_401</v>
          </cell>
        </row>
        <row r="551">
          <cell r="B551" t="str">
            <v>Aug 2015</v>
          </cell>
          <cell r="C551" t="str">
            <v>LS</v>
          </cell>
          <cell r="D551" t="str">
            <v>LGUM_412</v>
          </cell>
          <cell r="E551">
            <v>198</v>
          </cell>
          <cell r="G551">
            <v>4414</v>
          </cell>
          <cell r="K551">
            <v>-14.849999999999909</v>
          </cell>
          <cell r="L551">
            <v>3905.55</v>
          </cell>
          <cell r="M551">
            <v>3905.5499999999997</v>
          </cell>
          <cell r="O551">
            <v>-3.88</v>
          </cell>
          <cell r="Q551">
            <v>324.98</v>
          </cell>
          <cell r="R551">
            <v>0</v>
          </cell>
          <cell r="S551">
            <v>4226.6499999999996</v>
          </cell>
          <cell r="X551">
            <v>148.5</v>
          </cell>
          <cell r="AC551" t="str">
            <v>20150701LGUM_412</v>
          </cell>
        </row>
        <row r="552">
          <cell r="B552" t="str">
            <v>Aug 2015</v>
          </cell>
          <cell r="C552" t="str">
            <v>LS</v>
          </cell>
          <cell r="D552" t="str">
            <v>LGUM_413</v>
          </cell>
          <cell r="E552">
            <v>2467</v>
          </cell>
          <cell r="G552">
            <v>79338</v>
          </cell>
          <cell r="K552">
            <v>-1068.6299999999976</v>
          </cell>
          <cell r="L552">
            <v>49504.87</v>
          </cell>
          <cell r="M552">
            <v>49504.869999999995</v>
          </cell>
          <cell r="O552">
            <v>-51.74</v>
          </cell>
          <cell r="Q552">
            <v>4057.04</v>
          </cell>
          <cell r="R552">
            <v>0</v>
          </cell>
          <cell r="S552">
            <v>53521.49</v>
          </cell>
          <cell r="X552">
            <v>2615.02</v>
          </cell>
          <cell r="AC552" t="str">
            <v>20150701LGUM_413</v>
          </cell>
        </row>
        <row r="553">
          <cell r="B553" t="str">
            <v>Aug 2015</v>
          </cell>
          <cell r="C553" t="str">
            <v>LS</v>
          </cell>
          <cell r="D553" t="str">
            <v>LGUM_415</v>
          </cell>
          <cell r="E553">
            <v>47</v>
          </cell>
          <cell r="G553">
            <v>1097</v>
          </cell>
          <cell r="K553">
            <v>0</v>
          </cell>
          <cell r="L553">
            <v>948.93</v>
          </cell>
          <cell r="M553">
            <v>948.93000000000006</v>
          </cell>
          <cell r="O553">
            <v>-0.67</v>
          </cell>
          <cell r="Q553">
            <v>77.62</v>
          </cell>
          <cell r="R553">
            <v>0</v>
          </cell>
          <cell r="S553">
            <v>1025.8800000000001</v>
          </cell>
          <cell r="X553">
            <v>35.25</v>
          </cell>
          <cell r="AC553" t="str">
            <v>20150701LGUM_415</v>
          </cell>
        </row>
        <row r="554">
          <cell r="B554" t="str">
            <v>Aug 2015</v>
          </cell>
          <cell r="C554" t="str">
            <v>LS</v>
          </cell>
          <cell r="D554" t="str">
            <v>LGUM_416</v>
          </cell>
          <cell r="E554">
            <v>1964</v>
          </cell>
          <cell r="G554">
            <v>62879</v>
          </cell>
          <cell r="K554">
            <v>-167.62999999999971</v>
          </cell>
          <cell r="L554">
            <v>44159.850000000006</v>
          </cell>
          <cell r="M554">
            <v>44159.85</v>
          </cell>
          <cell r="O554">
            <v>-40.31</v>
          </cell>
          <cell r="Q554">
            <v>3614.99</v>
          </cell>
          <cell r="R554">
            <v>0</v>
          </cell>
          <cell r="S554">
            <v>47754.09</v>
          </cell>
          <cell r="X554">
            <v>2081.84</v>
          </cell>
          <cell r="AC554" t="str">
            <v>20150701LGUM_416</v>
          </cell>
        </row>
        <row r="555">
          <cell r="B555" t="str">
            <v>Aug 2015</v>
          </cell>
          <cell r="C555" t="str">
            <v>RLS</v>
          </cell>
          <cell r="D555" t="str">
            <v>LGUM_417</v>
          </cell>
          <cell r="E555">
            <v>48</v>
          </cell>
          <cell r="G555">
            <v>1589</v>
          </cell>
          <cell r="K555">
            <v>-10.269999999999982</v>
          </cell>
          <cell r="L555">
            <v>1126.8499999999999</v>
          </cell>
          <cell r="M555">
            <v>1126.8499999999999</v>
          </cell>
          <cell r="O555">
            <v>-1</v>
          </cell>
          <cell r="Q555">
            <v>92.23</v>
          </cell>
          <cell r="R555">
            <v>0</v>
          </cell>
          <cell r="S555">
            <v>1218.08</v>
          </cell>
          <cell r="X555">
            <v>49.44</v>
          </cell>
          <cell r="AC555" t="str">
            <v>20150701LGUM_417</v>
          </cell>
        </row>
        <row r="556">
          <cell r="B556" t="str">
            <v>Aug 2015</v>
          </cell>
          <cell r="C556" t="str">
            <v>RLS</v>
          </cell>
          <cell r="D556" t="str">
            <v>LGUM_419</v>
          </cell>
          <cell r="E556">
            <v>119</v>
          </cell>
          <cell r="G556">
            <v>6197</v>
          </cell>
          <cell r="K556">
            <v>0</v>
          </cell>
          <cell r="L556">
            <v>2950.01</v>
          </cell>
          <cell r="M556">
            <v>2950.01</v>
          </cell>
          <cell r="O556">
            <v>-3.97</v>
          </cell>
          <cell r="Q556">
            <v>241.28</v>
          </cell>
          <cell r="R556">
            <v>0</v>
          </cell>
          <cell r="S556">
            <v>3187.32</v>
          </cell>
          <cell r="X556">
            <v>196.35</v>
          </cell>
          <cell r="AC556" t="str">
            <v>20150701LGUM_419</v>
          </cell>
        </row>
        <row r="557">
          <cell r="B557" t="str">
            <v>Aug 2015</v>
          </cell>
          <cell r="C557" t="str">
            <v>LS</v>
          </cell>
          <cell r="D557" t="str">
            <v>LGUM_420</v>
          </cell>
          <cell r="E557">
            <v>62</v>
          </cell>
          <cell r="G557">
            <v>3011</v>
          </cell>
          <cell r="K557">
            <v>-3.999999999996362E-2</v>
          </cell>
          <cell r="L557">
            <v>1854.38</v>
          </cell>
          <cell r="M557">
            <v>1854.3799999999999</v>
          </cell>
          <cell r="O557">
            <v>-1.74</v>
          </cell>
          <cell r="Q557">
            <v>151.72999999999999</v>
          </cell>
          <cell r="R557">
            <v>0</v>
          </cell>
          <cell r="S557">
            <v>2004.37</v>
          </cell>
          <cell r="X557">
            <v>102.3</v>
          </cell>
          <cell r="AC557" t="str">
            <v>20150701LGUM_420</v>
          </cell>
        </row>
        <row r="558">
          <cell r="B558" t="str">
            <v>Aug 2015</v>
          </cell>
          <cell r="C558" t="str">
            <v>LS</v>
          </cell>
          <cell r="D558" t="str">
            <v>LGUM_421</v>
          </cell>
          <cell r="E558">
            <v>166</v>
          </cell>
          <cell r="G558">
            <v>13528</v>
          </cell>
          <cell r="K558">
            <v>0.31000000000040018</v>
          </cell>
          <cell r="L558">
            <v>5458.39</v>
          </cell>
          <cell r="M558">
            <v>5458.3899999999994</v>
          </cell>
          <cell r="O558">
            <v>-12.47</v>
          </cell>
          <cell r="Q558">
            <v>455.19</v>
          </cell>
          <cell r="R558">
            <v>0</v>
          </cell>
          <cell r="S558">
            <v>5901.11</v>
          </cell>
          <cell r="X558">
            <v>443.22</v>
          </cell>
          <cell r="AC558" t="str">
            <v>20150701LGUM_421</v>
          </cell>
        </row>
        <row r="559">
          <cell r="B559" t="str">
            <v>Aug 2015</v>
          </cell>
          <cell r="C559" t="str">
            <v>LS</v>
          </cell>
          <cell r="D559" t="str">
            <v>LGUM_422</v>
          </cell>
          <cell r="E559">
            <v>439</v>
          </cell>
          <cell r="G559">
            <v>56941</v>
          </cell>
          <cell r="K559">
            <v>-235.59000000000015</v>
          </cell>
          <cell r="L559">
            <v>16626.400000000001</v>
          </cell>
          <cell r="M559">
            <v>16626.400000000001</v>
          </cell>
          <cell r="O559">
            <v>-35.99</v>
          </cell>
          <cell r="Q559">
            <v>1358.84</v>
          </cell>
          <cell r="R559">
            <v>0</v>
          </cell>
          <cell r="S559">
            <v>17949.25</v>
          </cell>
          <cell r="X559">
            <v>1878.92</v>
          </cell>
          <cell r="AC559" t="str">
            <v>20150701LGUM_422</v>
          </cell>
        </row>
        <row r="560">
          <cell r="B560" t="str">
            <v>Aug 2015</v>
          </cell>
          <cell r="C560" t="str">
            <v>LS</v>
          </cell>
          <cell r="D560" t="str">
            <v>LGUM_423</v>
          </cell>
          <cell r="E560">
            <v>23</v>
          </cell>
          <cell r="G560">
            <v>1159</v>
          </cell>
          <cell r="K560">
            <v>0</v>
          </cell>
          <cell r="L560">
            <v>606.51</v>
          </cell>
          <cell r="M560">
            <v>606.51</v>
          </cell>
          <cell r="O560">
            <v>-0.72</v>
          </cell>
          <cell r="Q560">
            <v>49.64</v>
          </cell>
          <cell r="R560">
            <v>0</v>
          </cell>
          <cell r="S560">
            <v>655.43</v>
          </cell>
          <cell r="X560">
            <v>37.950000000000003</v>
          </cell>
          <cell r="AC560" t="str">
            <v>20150701LGUM_423</v>
          </cell>
        </row>
        <row r="561">
          <cell r="B561" t="str">
            <v>Aug 2015</v>
          </cell>
          <cell r="C561" t="str">
            <v>LS</v>
          </cell>
          <cell r="D561" t="str">
            <v>LGUM_424</v>
          </cell>
          <cell r="E561">
            <v>549</v>
          </cell>
          <cell r="G561">
            <v>47888</v>
          </cell>
          <cell r="K561">
            <v>55.099999999998545</v>
          </cell>
          <cell r="L561">
            <v>15685.13</v>
          </cell>
          <cell r="M561">
            <v>15685.130000000001</v>
          </cell>
          <cell r="O561">
            <v>-30.37</v>
          </cell>
          <cell r="Q561">
            <v>1282.1199999999999</v>
          </cell>
          <cell r="R561">
            <v>0</v>
          </cell>
          <cell r="S561">
            <v>16936.88</v>
          </cell>
          <cell r="X561">
            <v>2185.02</v>
          </cell>
          <cell r="AC561" t="str">
            <v>20150701LGUM_424</v>
          </cell>
        </row>
        <row r="562">
          <cell r="B562" t="str">
            <v>Aug 2015</v>
          </cell>
          <cell r="C562" t="str">
            <v>LS</v>
          </cell>
          <cell r="D562" t="str">
            <v>LGUM_425</v>
          </cell>
          <cell r="E562">
            <v>32</v>
          </cell>
          <cell r="G562">
            <v>4253</v>
          </cell>
          <cell r="K562">
            <v>-9.9999999999909051E-3</v>
          </cell>
          <cell r="L562">
            <v>1089.5899999999999</v>
          </cell>
          <cell r="M562">
            <v>1089.5899999999999</v>
          </cell>
          <cell r="O562">
            <v>-2.2599999999999998</v>
          </cell>
          <cell r="Q562">
            <v>89.03</v>
          </cell>
          <cell r="R562">
            <v>0</v>
          </cell>
          <cell r="S562">
            <v>1176.3599999999999</v>
          </cell>
          <cell r="X562">
            <v>136.96</v>
          </cell>
          <cell r="AC562" t="str">
            <v>20150701LGUM_425</v>
          </cell>
        </row>
        <row r="563">
          <cell r="B563" t="str">
            <v>Aug 2015</v>
          </cell>
          <cell r="C563" t="str">
            <v>RLS</v>
          </cell>
          <cell r="D563" t="str">
            <v>LGUM_426</v>
          </cell>
          <cell r="E563">
            <v>34</v>
          </cell>
          <cell r="G563">
            <v>794</v>
          </cell>
          <cell r="K563">
            <v>0</v>
          </cell>
          <cell r="L563">
            <v>1130.1600000000001</v>
          </cell>
          <cell r="M563">
            <v>1130.1600000000001</v>
          </cell>
          <cell r="O563">
            <v>-0.51</v>
          </cell>
          <cell r="Q563">
            <v>92.52</v>
          </cell>
          <cell r="R563">
            <v>0</v>
          </cell>
          <cell r="S563">
            <v>1222.17</v>
          </cell>
          <cell r="X563">
            <v>25.5</v>
          </cell>
          <cell r="AC563" t="str">
            <v>20150701LGUM_426</v>
          </cell>
        </row>
        <row r="564">
          <cell r="B564" t="str">
            <v>Aug 2015</v>
          </cell>
          <cell r="C564" t="str">
            <v>LS</v>
          </cell>
          <cell r="D564" t="str">
            <v>LGUM_427</v>
          </cell>
          <cell r="E564">
            <v>53</v>
          </cell>
          <cell r="G564">
            <v>1229</v>
          </cell>
          <cell r="K564">
            <v>-9.9475983006414026E-14</v>
          </cell>
          <cell r="L564">
            <v>1866.66</v>
          </cell>
          <cell r="M564">
            <v>1866.6599999999999</v>
          </cell>
          <cell r="O564">
            <v>-0.79</v>
          </cell>
          <cell r="Q564">
            <v>156.99</v>
          </cell>
          <cell r="R564">
            <v>0</v>
          </cell>
          <cell r="S564">
            <v>2073.7199999999998</v>
          </cell>
          <cell r="X564">
            <v>39.75</v>
          </cell>
          <cell r="AC564" t="str">
            <v>20150701LGUM_427</v>
          </cell>
        </row>
        <row r="565">
          <cell r="B565" t="str">
            <v>Aug 2015</v>
          </cell>
          <cell r="C565" t="str">
            <v>RLS</v>
          </cell>
          <cell r="D565" t="str">
            <v>LGUM_428</v>
          </cell>
          <cell r="E565">
            <v>275</v>
          </cell>
          <cell r="G565">
            <v>9094</v>
          </cell>
          <cell r="K565">
            <v>-7.9580786405131221E-13</v>
          </cell>
          <cell r="L565">
            <v>9380.25</v>
          </cell>
          <cell r="M565">
            <v>9380.2500000000018</v>
          </cell>
          <cell r="O565">
            <v>-5.82</v>
          </cell>
          <cell r="Q565">
            <v>791.31</v>
          </cell>
          <cell r="R565">
            <v>0</v>
          </cell>
          <cell r="S565">
            <v>10453.370000000001</v>
          </cell>
          <cell r="X565">
            <v>291.5</v>
          </cell>
          <cell r="AC565" t="str">
            <v>20150701LGUM_428</v>
          </cell>
        </row>
        <row r="566">
          <cell r="B566" t="str">
            <v>Aug 2015</v>
          </cell>
          <cell r="C566" t="str">
            <v>LS</v>
          </cell>
          <cell r="D566" t="str">
            <v>LGUM_429</v>
          </cell>
          <cell r="E566">
            <v>201</v>
          </cell>
          <cell r="G566">
            <v>6832</v>
          </cell>
          <cell r="K566">
            <v>-0.10000000000013642</v>
          </cell>
          <cell r="L566">
            <v>7253.99</v>
          </cell>
          <cell r="M566">
            <v>7253.99</v>
          </cell>
          <cell r="O566">
            <v>-2.88</v>
          </cell>
          <cell r="Q566">
            <v>647.72</v>
          </cell>
          <cell r="R566">
            <v>0</v>
          </cell>
          <cell r="S566">
            <v>8556.09</v>
          </cell>
          <cell r="X566">
            <v>213.06</v>
          </cell>
          <cell r="AC566" t="str">
            <v>20150701LGUM_429</v>
          </cell>
        </row>
        <row r="567">
          <cell r="B567" t="str">
            <v>Aug 2015</v>
          </cell>
          <cell r="C567" t="str">
            <v>RLS</v>
          </cell>
          <cell r="D567" t="str">
            <v>LGUM_430</v>
          </cell>
          <cell r="E567">
            <v>13</v>
          </cell>
          <cell r="G567">
            <v>317</v>
          </cell>
          <cell r="K567">
            <v>0</v>
          </cell>
          <cell r="L567">
            <v>419.64</v>
          </cell>
          <cell r="M567">
            <v>419.64000000000004</v>
          </cell>
          <cell r="O567">
            <v>-0.2</v>
          </cell>
          <cell r="Q567">
            <v>34.35</v>
          </cell>
          <cell r="R567">
            <v>0</v>
          </cell>
          <cell r="S567">
            <v>453.79</v>
          </cell>
          <cell r="X567">
            <v>9.75</v>
          </cell>
          <cell r="AC567" t="str">
            <v>20150701LGUM_430</v>
          </cell>
        </row>
        <row r="568">
          <cell r="B568" t="str">
            <v>Aug 2015</v>
          </cell>
          <cell r="C568" t="str">
            <v>LS</v>
          </cell>
          <cell r="D568" t="str">
            <v>LGUM_431</v>
          </cell>
          <cell r="E568">
            <v>43</v>
          </cell>
          <cell r="G568">
            <v>896</v>
          </cell>
          <cell r="K568">
            <v>-54.529999999999973</v>
          </cell>
          <cell r="L568">
            <v>1362.32</v>
          </cell>
          <cell r="M568">
            <v>1362.32</v>
          </cell>
          <cell r="O568">
            <v>-0.61</v>
          </cell>
          <cell r="Q568">
            <v>124.14</v>
          </cell>
          <cell r="R568">
            <v>0</v>
          </cell>
          <cell r="S568">
            <v>1639.84</v>
          </cell>
          <cell r="X568">
            <v>32.25</v>
          </cell>
          <cell r="AC568" t="str">
            <v>20150701LGUM_431</v>
          </cell>
        </row>
        <row r="569">
          <cell r="B569" t="str">
            <v>Aug 2015</v>
          </cell>
          <cell r="C569" t="str">
            <v>RLS</v>
          </cell>
          <cell r="D569" t="str">
            <v>LGUM_432</v>
          </cell>
          <cell r="E569">
            <v>10</v>
          </cell>
          <cell r="G569">
            <v>305</v>
          </cell>
          <cell r="K569">
            <v>2.708944180085382E-14</v>
          </cell>
          <cell r="L569">
            <v>343.5</v>
          </cell>
          <cell r="M569">
            <v>343.5</v>
          </cell>
          <cell r="O569">
            <v>-0.2</v>
          </cell>
          <cell r="Q569">
            <v>28.4</v>
          </cell>
          <cell r="R569">
            <v>0</v>
          </cell>
          <cell r="S569">
            <v>375.17</v>
          </cell>
          <cell r="X569">
            <v>10.6</v>
          </cell>
          <cell r="AC569" t="str">
            <v>20150701LGUM_432</v>
          </cell>
        </row>
        <row r="570">
          <cell r="B570" t="str">
            <v>Aug 2015</v>
          </cell>
          <cell r="C570" t="str">
            <v>LS</v>
          </cell>
          <cell r="D570" t="str">
            <v>LGUM_433</v>
          </cell>
          <cell r="E570">
            <v>241</v>
          </cell>
          <cell r="G570">
            <v>7702</v>
          </cell>
          <cell r="K570">
            <v>-140.04000000000019</v>
          </cell>
          <cell r="L570">
            <v>8297.369999999999</v>
          </cell>
          <cell r="M570">
            <v>8297.369999999999</v>
          </cell>
          <cell r="O570">
            <v>-4.67</v>
          </cell>
          <cell r="Q570">
            <v>759.08</v>
          </cell>
          <cell r="R570">
            <v>0</v>
          </cell>
          <cell r="S570">
            <v>10027.56</v>
          </cell>
          <cell r="X570">
            <v>255.46</v>
          </cell>
          <cell r="AC570" t="str">
            <v>20150701LGUM_433</v>
          </cell>
        </row>
        <row r="571">
          <cell r="B571" t="str">
            <v>Aug 2015</v>
          </cell>
          <cell r="C571" t="str">
            <v>LS</v>
          </cell>
          <cell r="D571" t="str">
            <v>LGUM_439</v>
          </cell>
          <cell r="E571">
            <v>0</v>
          </cell>
          <cell r="G571">
            <v>0</v>
          </cell>
          <cell r="K571">
            <v>0</v>
          </cell>
          <cell r="L571">
            <v>0</v>
          </cell>
          <cell r="M571">
            <v>0</v>
          </cell>
          <cell r="O571">
            <v>0</v>
          </cell>
          <cell r="Q571">
            <v>0</v>
          </cell>
          <cell r="R571">
            <v>0</v>
          </cell>
          <cell r="S571">
            <v>0</v>
          </cell>
          <cell r="X571">
            <v>0</v>
          </cell>
          <cell r="AC571" t="str">
            <v>20150701LGUM_439</v>
          </cell>
        </row>
        <row r="572">
          <cell r="B572" t="str">
            <v>Aug 2015</v>
          </cell>
          <cell r="C572" t="str">
            <v>LS</v>
          </cell>
          <cell r="D572" t="str">
            <v>LGUM_440</v>
          </cell>
          <cell r="E572">
            <v>10</v>
          </cell>
          <cell r="G572">
            <v>823</v>
          </cell>
          <cell r="K572">
            <v>0</v>
          </cell>
          <cell r="L572">
            <v>182.9</v>
          </cell>
          <cell r="M572">
            <v>182.9</v>
          </cell>
          <cell r="O572">
            <v>-0.53</v>
          </cell>
          <cell r="Q572">
            <v>14.93</v>
          </cell>
          <cell r="R572">
            <v>0</v>
          </cell>
          <cell r="S572">
            <v>197.3</v>
          </cell>
          <cell r="X572">
            <v>26.7</v>
          </cell>
          <cell r="AC572" t="str">
            <v>20150701LGUM_440</v>
          </cell>
        </row>
        <row r="573">
          <cell r="B573" t="str">
            <v>Aug 2015</v>
          </cell>
          <cell r="C573" t="str">
            <v>LS</v>
          </cell>
          <cell r="D573" t="str">
            <v>LGUM_441</v>
          </cell>
          <cell r="E573">
            <v>40</v>
          </cell>
          <cell r="G573">
            <v>5381</v>
          </cell>
          <cell r="K573">
            <v>0</v>
          </cell>
          <cell r="L573">
            <v>893.2</v>
          </cell>
          <cell r="M573">
            <v>893.2</v>
          </cell>
          <cell r="O573">
            <v>-3.45</v>
          </cell>
          <cell r="Q573">
            <v>72.84</v>
          </cell>
          <cell r="R573">
            <v>0</v>
          </cell>
          <cell r="S573">
            <v>962.59</v>
          </cell>
          <cell r="X573">
            <v>171.2</v>
          </cell>
          <cell r="AC573" t="str">
            <v>20150701LGUM_441</v>
          </cell>
        </row>
        <row r="574">
          <cell r="B574" t="str">
            <v>Aug 2015</v>
          </cell>
          <cell r="C574" t="str">
            <v>LS</v>
          </cell>
          <cell r="D574" t="str">
            <v>LGUM_444</v>
          </cell>
          <cell r="E574">
            <v>0</v>
          </cell>
          <cell r="G574">
            <v>0</v>
          </cell>
          <cell r="K574">
            <v>0</v>
          </cell>
          <cell r="L574">
            <v>0</v>
          </cell>
          <cell r="M574">
            <v>0</v>
          </cell>
          <cell r="O574">
            <v>0</v>
          </cell>
          <cell r="Q574">
            <v>0</v>
          </cell>
          <cell r="R574">
            <v>0</v>
          </cell>
          <cell r="S574">
            <v>0</v>
          </cell>
          <cell r="X574">
            <v>0</v>
          </cell>
          <cell r="AC574" t="str">
            <v>20150701LGUM_444</v>
          </cell>
        </row>
        <row r="575">
          <cell r="B575" t="str">
            <v>Aug 2015</v>
          </cell>
          <cell r="C575" t="str">
            <v>LS</v>
          </cell>
          <cell r="D575" t="str">
            <v>LGUM_445</v>
          </cell>
          <cell r="E575">
            <v>0</v>
          </cell>
          <cell r="G575">
            <v>0</v>
          </cell>
          <cell r="K575">
            <v>0</v>
          </cell>
          <cell r="L575">
            <v>0</v>
          </cell>
          <cell r="M575">
            <v>0</v>
          </cell>
          <cell r="O575">
            <v>0</v>
          </cell>
          <cell r="Q575">
            <v>0</v>
          </cell>
          <cell r="R575">
            <v>0</v>
          </cell>
          <cell r="S575">
            <v>0</v>
          </cell>
          <cell r="X575">
            <v>0</v>
          </cell>
          <cell r="AC575" t="str">
            <v>20150701LGUM_445</v>
          </cell>
        </row>
        <row r="576">
          <cell r="B576" t="str">
            <v>Aug 2015</v>
          </cell>
          <cell r="C576" t="str">
            <v>LS</v>
          </cell>
          <cell r="D576" t="str">
            <v>LGUM_452</v>
          </cell>
          <cell r="E576">
            <v>6765</v>
          </cell>
          <cell r="G576">
            <v>350344</v>
          </cell>
          <cell r="K576">
            <v>-151.68000000000006</v>
          </cell>
          <cell r="L576">
            <v>86643.27</v>
          </cell>
          <cell r="M576">
            <v>86643.27</v>
          </cell>
          <cell r="O576">
            <v>-220.94</v>
          </cell>
          <cell r="Q576">
            <v>7170.41</v>
          </cell>
          <cell r="R576">
            <v>0</v>
          </cell>
          <cell r="S576">
            <v>94689.17</v>
          </cell>
          <cell r="X576">
            <v>11162.25</v>
          </cell>
          <cell r="AC576" t="str">
            <v>20150701LGUM_452</v>
          </cell>
        </row>
        <row r="577">
          <cell r="B577" t="str">
            <v>Aug 2015</v>
          </cell>
          <cell r="C577" t="str">
            <v>LS</v>
          </cell>
          <cell r="D577" t="str">
            <v>LGUM_453</v>
          </cell>
          <cell r="E577">
            <v>9855</v>
          </cell>
          <cell r="G577">
            <v>847874</v>
          </cell>
          <cell r="K577">
            <v>121.98999999999523</v>
          </cell>
          <cell r="L577">
            <v>148833.94</v>
          </cell>
          <cell r="M577">
            <v>148833.94</v>
          </cell>
          <cell r="O577">
            <v>-540.29</v>
          </cell>
          <cell r="Q577">
            <v>12236.97</v>
          </cell>
          <cell r="R577">
            <v>0</v>
          </cell>
          <cell r="S577">
            <v>161667.75</v>
          </cell>
          <cell r="X577">
            <v>39222.9</v>
          </cell>
          <cell r="AC577" t="str">
            <v>20150701LGUM_453</v>
          </cell>
        </row>
        <row r="578">
          <cell r="B578" t="str">
            <v>Aug 2015</v>
          </cell>
          <cell r="C578" t="str">
            <v>LS</v>
          </cell>
          <cell r="D578" t="str">
            <v>LGUM_454</v>
          </cell>
          <cell r="E578">
            <v>5522</v>
          </cell>
          <cell r="G578">
            <v>738877</v>
          </cell>
          <cell r="K578">
            <v>-193.37000000000216</v>
          </cell>
          <cell r="L578">
            <v>95834.21</v>
          </cell>
          <cell r="M578">
            <v>95834.209999999992</v>
          </cell>
          <cell r="O578">
            <v>-461.48</v>
          </cell>
          <cell r="Q578">
            <v>8043.32</v>
          </cell>
          <cell r="R578">
            <v>0</v>
          </cell>
          <cell r="S578">
            <v>106228.48</v>
          </cell>
          <cell r="X578">
            <v>23634.16</v>
          </cell>
          <cell r="AC578" t="str">
            <v>20150701LGUM_454</v>
          </cell>
        </row>
        <row r="579">
          <cell r="B579" t="str">
            <v>Aug 2015</v>
          </cell>
          <cell r="C579" t="str">
            <v>LS</v>
          </cell>
          <cell r="D579" t="str">
            <v>LGUM_455</v>
          </cell>
          <cell r="E579">
            <v>412</v>
          </cell>
          <cell r="G579">
            <v>20460</v>
          </cell>
          <cell r="K579">
            <v>-55.139999999999333</v>
          </cell>
          <cell r="L579">
            <v>5622.22</v>
          </cell>
          <cell r="M579">
            <v>5622.22</v>
          </cell>
          <cell r="O579">
            <v>-12.48</v>
          </cell>
          <cell r="Q579">
            <v>476.96</v>
          </cell>
          <cell r="R579">
            <v>0</v>
          </cell>
          <cell r="S579">
            <v>6292.62</v>
          </cell>
          <cell r="X579">
            <v>679.8</v>
          </cell>
          <cell r="AC579" t="str">
            <v>20150701LGUM_455</v>
          </cell>
        </row>
        <row r="580">
          <cell r="B580" t="str">
            <v>Aug 2015</v>
          </cell>
          <cell r="C580" t="str">
            <v>LS</v>
          </cell>
          <cell r="D580" t="str">
            <v>LGUM_456</v>
          </cell>
          <cell r="E580">
            <v>13080</v>
          </cell>
          <cell r="G580">
            <v>1692816</v>
          </cell>
          <cell r="K580">
            <v>-842.00000000001819</v>
          </cell>
          <cell r="L580">
            <v>237475.59999999998</v>
          </cell>
          <cell r="M580">
            <v>237475.6</v>
          </cell>
          <cell r="O580">
            <v>-1049.03</v>
          </cell>
          <cell r="Q580">
            <v>19986.14</v>
          </cell>
          <cell r="R580">
            <v>0</v>
          </cell>
          <cell r="S580">
            <v>264006.69</v>
          </cell>
          <cell r="X580">
            <v>55982.400000000001</v>
          </cell>
          <cell r="AC580" t="str">
            <v>20150701LGUM_456</v>
          </cell>
        </row>
        <row r="581">
          <cell r="B581" t="str">
            <v>Aug 2015</v>
          </cell>
          <cell r="C581" t="str">
            <v>LS</v>
          </cell>
          <cell r="D581" t="str">
            <v>LGUM_457</v>
          </cell>
          <cell r="E581">
            <v>3492</v>
          </cell>
          <cell r="G581">
            <v>112530</v>
          </cell>
          <cell r="K581">
            <v>-191.68999999999733</v>
          </cell>
          <cell r="L581">
            <v>37766.350000000006</v>
          </cell>
          <cell r="M581">
            <v>37766.350000000006</v>
          </cell>
          <cell r="O581">
            <v>-68.150000000000006</v>
          </cell>
          <cell r="Q581">
            <v>3228.72</v>
          </cell>
          <cell r="R581">
            <v>0</v>
          </cell>
          <cell r="S581">
            <v>42593.73</v>
          </cell>
          <cell r="X581">
            <v>3701.52</v>
          </cell>
          <cell r="AC581" t="str">
            <v>20150701LGUM_457</v>
          </cell>
        </row>
        <row r="582">
          <cell r="B582" t="str">
            <v>Aug 2015</v>
          </cell>
          <cell r="C582" t="str">
            <v>RLS</v>
          </cell>
          <cell r="D582" t="str">
            <v>LGUM_458</v>
          </cell>
          <cell r="E582">
            <v>0</v>
          </cell>
          <cell r="G582">
            <v>0</v>
          </cell>
          <cell r="K582">
            <v>0</v>
          </cell>
          <cell r="L582">
            <v>0</v>
          </cell>
          <cell r="M582">
            <v>0</v>
          </cell>
          <cell r="O582">
            <v>0</v>
          </cell>
          <cell r="Q582">
            <v>0</v>
          </cell>
          <cell r="R582">
            <v>0</v>
          </cell>
          <cell r="S582">
            <v>0</v>
          </cell>
          <cell r="X582">
            <v>0</v>
          </cell>
          <cell r="AC582" t="str">
            <v>20150701LGUM_458</v>
          </cell>
        </row>
        <row r="583">
          <cell r="B583" t="str">
            <v>Aug 2015</v>
          </cell>
          <cell r="C583" t="str">
            <v>LS</v>
          </cell>
          <cell r="D583" t="str">
            <v>LGUM_470</v>
          </cell>
          <cell r="E583">
            <v>35</v>
          </cell>
          <cell r="G583">
            <v>1371</v>
          </cell>
          <cell r="K583">
            <v>-21.769999999999978</v>
          </cell>
          <cell r="L583">
            <v>426.23</v>
          </cell>
          <cell r="M583">
            <v>426.22999999999996</v>
          </cell>
          <cell r="O583">
            <v>-0.9</v>
          </cell>
          <cell r="Q583">
            <v>35.25</v>
          </cell>
          <cell r="R583">
            <v>0</v>
          </cell>
          <cell r="S583">
            <v>464.7</v>
          </cell>
          <cell r="X583">
            <v>47.95</v>
          </cell>
          <cell r="AC583" t="str">
            <v>20150701LGUM_470</v>
          </cell>
        </row>
        <row r="584">
          <cell r="B584" t="str">
            <v>Aug 2015</v>
          </cell>
          <cell r="C584" t="str">
            <v>RLS</v>
          </cell>
          <cell r="D584" t="str">
            <v>LGUM_471</v>
          </cell>
          <cell r="E584">
            <v>8</v>
          </cell>
          <cell r="G584">
            <v>336</v>
          </cell>
          <cell r="K584">
            <v>0</v>
          </cell>
          <cell r="L584">
            <v>120.64</v>
          </cell>
          <cell r="M584">
            <v>120.64</v>
          </cell>
          <cell r="O584">
            <v>-0.22</v>
          </cell>
          <cell r="Q584">
            <v>9.86</v>
          </cell>
          <cell r="R584">
            <v>0</v>
          </cell>
          <cell r="S584">
            <v>130.28</v>
          </cell>
          <cell r="X584">
            <v>10.96</v>
          </cell>
          <cell r="AC584" t="str">
            <v>20150701LGUM_471</v>
          </cell>
        </row>
        <row r="585">
          <cell r="B585" t="str">
            <v>Aug 2015</v>
          </cell>
          <cell r="C585" t="str">
            <v>LS</v>
          </cell>
          <cell r="D585" t="str">
            <v>LGUM_473</v>
          </cell>
          <cell r="E585">
            <v>611</v>
          </cell>
          <cell r="G585">
            <v>58289</v>
          </cell>
          <cell r="K585">
            <v>-16.239999999999569</v>
          </cell>
          <cell r="L585">
            <v>11403.35</v>
          </cell>
          <cell r="M585">
            <v>11403.35</v>
          </cell>
          <cell r="O585">
            <v>-35.74</v>
          </cell>
          <cell r="Q585">
            <v>939.08</v>
          </cell>
          <cell r="R585">
            <v>0</v>
          </cell>
          <cell r="S585">
            <v>12403.45</v>
          </cell>
          <cell r="X585">
            <v>1942.98</v>
          </cell>
          <cell r="AC585" t="str">
            <v>20150701LGUM_473</v>
          </cell>
        </row>
        <row r="586">
          <cell r="B586" t="str">
            <v>Aug 2015</v>
          </cell>
          <cell r="C586" t="str">
            <v>RLS</v>
          </cell>
          <cell r="D586" t="str">
            <v>LGUM_474</v>
          </cell>
          <cell r="E586">
            <v>54</v>
          </cell>
          <cell r="G586">
            <v>5219</v>
          </cell>
          <cell r="K586">
            <v>0</v>
          </cell>
          <cell r="L586">
            <v>1132.92</v>
          </cell>
          <cell r="M586">
            <v>1132.92</v>
          </cell>
          <cell r="O586">
            <v>-3.36</v>
          </cell>
          <cell r="Q586">
            <v>94.66</v>
          </cell>
          <cell r="R586">
            <v>0</v>
          </cell>
          <cell r="S586">
            <v>1250.98</v>
          </cell>
          <cell r="X586">
            <v>171.72</v>
          </cell>
          <cell r="AC586" t="str">
            <v>20150701LGUM_474</v>
          </cell>
        </row>
        <row r="587">
          <cell r="B587" t="str">
            <v>Aug 2015</v>
          </cell>
          <cell r="C587" t="str">
            <v>RLS</v>
          </cell>
          <cell r="D587" t="str">
            <v>LGUM_475</v>
          </cell>
          <cell r="E587">
            <v>2</v>
          </cell>
          <cell r="G587">
            <v>210</v>
          </cell>
          <cell r="K587">
            <v>0</v>
          </cell>
          <cell r="L587">
            <v>56.88</v>
          </cell>
          <cell r="M587">
            <v>56.88</v>
          </cell>
          <cell r="O587">
            <v>-0.14000000000000001</v>
          </cell>
          <cell r="Q587">
            <v>4.6399999999999997</v>
          </cell>
          <cell r="R587">
            <v>0</v>
          </cell>
          <cell r="S587">
            <v>61.38</v>
          </cell>
          <cell r="X587">
            <v>6.36</v>
          </cell>
          <cell r="AC587" t="str">
            <v>20150701LGUM_475</v>
          </cell>
        </row>
        <row r="588">
          <cell r="B588" t="str">
            <v>Aug 2015</v>
          </cell>
          <cell r="C588" t="str">
            <v>LS</v>
          </cell>
          <cell r="D588" t="str">
            <v>LGUM_476</v>
          </cell>
          <cell r="E588">
            <v>509</v>
          </cell>
          <cell r="G588">
            <v>152217</v>
          </cell>
          <cell r="K588">
            <v>-2.0000000002170282E-2</v>
          </cell>
          <cell r="L588">
            <v>20166.560000000001</v>
          </cell>
          <cell r="M588">
            <v>20166.560000000001</v>
          </cell>
          <cell r="O588">
            <v>-94.4</v>
          </cell>
          <cell r="Q588">
            <v>1655.29</v>
          </cell>
          <cell r="R588">
            <v>0</v>
          </cell>
          <cell r="S588">
            <v>21865.37</v>
          </cell>
          <cell r="X588">
            <v>4993.29</v>
          </cell>
          <cell r="AC588" t="str">
            <v>20150701LGUM_476</v>
          </cell>
        </row>
        <row r="589">
          <cell r="B589" t="str">
            <v>Aug 2015</v>
          </cell>
          <cell r="C589" t="str">
            <v>RLS</v>
          </cell>
          <cell r="D589" t="str">
            <v>LGUM_477</v>
          </cell>
          <cell r="E589">
            <v>61</v>
          </cell>
          <cell r="G589">
            <v>18137</v>
          </cell>
          <cell r="K589">
            <v>0</v>
          </cell>
          <cell r="L589">
            <v>2611.41</v>
          </cell>
          <cell r="M589">
            <v>2611.41</v>
          </cell>
          <cell r="O589">
            <v>-11.61</v>
          </cell>
          <cell r="Q589">
            <v>215.7</v>
          </cell>
          <cell r="R589">
            <v>0</v>
          </cell>
          <cell r="S589">
            <v>2849.46</v>
          </cell>
          <cell r="X589">
            <v>598.41</v>
          </cell>
          <cell r="AC589" t="str">
            <v>20150701LGUM_477</v>
          </cell>
        </row>
        <row r="590">
          <cell r="B590" t="str">
            <v>Aug 2015</v>
          </cell>
          <cell r="C590" t="str">
            <v>LS</v>
          </cell>
          <cell r="D590" t="str">
            <v>LGUM_479</v>
          </cell>
          <cell r="E590">
            <v>0</v>
          </cell>
          <cell r="G590">
            <v>0</v>
          </cell>
          <cell r="K590">
            <v>0</v>
          </cell>
          <cell r="L590">
            <v>0</v>
          </cell>
          <cell r="M590">
            <v>0</v>
          </cell>
          <cell r="O590">
            <v>0</v>
          </cell>
          <cell r="Q590">
            <v>0</v>
          </cell>
          <cell r="R590">
            <v>0</v>
          </cell>
          <cell r="S590">
            <v>0</v>
          </cell>
          <cell r="X590">
            <v>0</v>
          </cell>
          <cell r="AC590" t="str">
            <v>20150701LGUM_479</v>
          </cell>
        </row>
        <row r="591">
          <cell r="B591" t="str">
            <v>Aug 2015</v>
          </cell>
          <cell r="C591" t="str">
            <v>LS</v>
          </cell>
          <cell r="D591" t="str">
            <v>LGUM_480</v>
          </cell>
          <cell r="E591">
            <v>20</v>
          </cell>
          <cell r="G591">
            <v>899</v>
          </cell>
          <cell r="K591">
            <v>0</v>
          </cell>
          <cell r="L591">
            <v>476.8</v>
          </cell>
          <cell r="M591">
            <v>476.8</v>
          </cell>
          <cell r="O591">
            <v>-0.56999999999999995</v>
          </cell>
          <cell r="Q591">
            <v>39</v>
          </cell>
          <cell r="R591">
            <v>0</v>
          </cell>
          <cell r="S591">
            <v>515.23</v>
          </cell>
          <cell r="X591">
            <v>27.4</v>
          </cell>
          <cell r="AC591" t="str">
            <v>20150701LGUM_480</v>
          </cell>
        </row>
        <row r="592">
          <cell r="B592" t="str">
            <v>Aug 2015</v>
          </cell>
          <cell r="C592" t="str">
            <v>LS</v>
          </cell>
          <cell r="D592" t="str">
            <v>LGUM_481</v>
          </cell>
          <cell r="E592">
            <v>6</v>
          </cell>
          <cell r="G592">
            <v>577</v>
          </cell>
          <cell r="K592">
            <v>0</v>
          </cell>
          <cell r="L592">
            <v>122.82</v>
          </cell>
          <cell r="M592">
            <v>122.82000000000001</v>
          </cell>
          <cell r="O592">
            <v>-0.38</v>
          </cell>
          <cell r="Q592">
            <v>10.02</v>
          </cell>
          <cell r="R592">
            <v>0</v>
          </cell>
          <cell r="S592">
            <v>132.46</v>
          </cell>
          <cell r="X592">
            <v>19.079999999999998</v>
          </cell>
          <cell r="AC592" t="str">
            <v>20150701LGUM_481</v>
          </cell>
        </row>
        <row r="593">
          <cell r="B593" t="str">
            <v>Aug 2015</v>
          </cell>
          <cell r="C593" t="str">
            <v>LS</v>
          </cell>
          <cell r="D593" t="str">
            <v>LGUM_482</v>
          </cell>
          <cell r="E593">
            <v>100</v>
          </cell>
          <cell r="G593">
            <v>9705</v>
          </cell>
          <cell r="K593">
            <v>0</v>
          </cell>
          <cell r="L593">
            <v>3023</v>
          </cell>
          <cell r="M593">
            <v>3023</v>
          </cell>
          <cell r="O593">
            <v>-6.21</v>
          </cell>
          <cell r="Q593">
            <v>247.05</v>
          </cell>
          <cell r="R593">
            <v>0</v>
          </cell>
          <cell r="S593">
            <v>3263.84</v>
          </cell>
          <cell r="X593">
            <v>318</v>
          </cell>
          <cell r="AC593" t="str">
            <v>20150701LGUM_482</v>
          </cell>
        </row>
        <row r="594">
          <cell r="B594" t="str">
            <v>Aug 2015</v>
          </cell>
          <cell r="C594" t="str">
            <v>LS</v>
          </cell>
          <cell r="D594" t="str">
            <v>LGUM_483</v>
          </cell>
          <cell r="E594">
            <v>4</v>
          </cell>
          <cell r="G594">
            <v>1141</v>
          </cell>
          <cell r="K594">
            <v>0</v>
          </cell>
          <cell r="L594">
            <v>170.36</v>
          </cell>
          <cell r="M594">
            <v>170.36</v>
          </cell>
          <cell r="O594">
            <v>-0.73</v>
          </cell>
          <cell r="Q594">
            <v>13.9</v>
          </cell>
          <cell r="R594">
            <v>0</v>
          </cell>
          <cell r="S594">
            <v>183.53</v>
          </cell>
          <cell r="X594">
            <v>39.24</v>
          </cell>
          <cell r="AC594" t="str">
            <v>20150701LGUM_483</v>
          </cell>
        </row>
        <row r="595">
          <cell r="B595" t="str">
            <v>Aug 2015</v>
          </cell>
          <cell r="C595" t="str">
            <v>LS</v>
          </cell>
          <cell r="D595" t="str">
            <v>LGUM_484</v>
          </cell>
          <cell r="E595">
            <v>23</v>
          </cell>
          <cell r="G595">
            <v>6893</v>
          </cell>
          <cell r="K595">
            <v>0</v>
          </cell>
          <cell r="L595">
            <v>1203.82</v>
          </cell>
          <cell r="M595">
            <v>1203.8200000000002</v>
          </cell>
          <cell r="O595">
            <v>-4.4000000000000004</v>
          </cell>
          <cell r="Q595">
            <v>98.23</v>
          </cell>
          <cell r="R595">
            <v>0</v>
          </cell>
          <cell r="S595">
            <v>1297.6500000000001</v>
          </cell>
          <cell r="X595">
            <v>225.63</v>
          </cell>
          <cell r="AC595" t="str">
            <v>20150701LGUM_484</v>
          </cell>
        </row>
        <row r="596">
          <cell r="B596" t="str">
            <v>Sep 2015</v>
          </cell>
          <cell r="C596" t="str">
            <v>RLS</v>
          </cell>
          <cell r="D596" t="str">
            <v>LGUM_201</v>
          </cell>
          <cell r="E596">
            <v>74</v>
          </cell>
          <cell r="G596">
            <v>3008</v>
          </cell>
          <cell r="K596">
            <v>35.019999999999982</v>
          </cell>
          <cell r="L596">
            <v>638.12</v>
          </cell>
          <cell r="M596">
            <v>638.12</v>
          </cell>
          <cell r="O596">
            <v>-0.66999999999999993</v>
          </cell>
          <cell r="Q596">
            <v>57.96</v>
          </cell>
          <cell r="R596">
            <v>0</v>
          </cell>
          <cell r="S596">
            <v>695.41</v>
          </cell>
          <cell r="X596">
            <v>80.66</v>
          </cell>
          <cell r="AC596" t="str">
            <v>20150701LGUM_201</v>
          </cell>
        </row>
        <row r="597">
          <cell r="B597" t="str">
            <v>Sep 2015</v>
          </cell>
          <cell r="C597" t="str">
            <v>RLS</v>
          </cell>
          <cell r="D597" t="str">
            <v>LGUM_203</v>
          </cell>
          <cell r="E597">
            <v>3449</v>
          </cell>
          <cell r="G597">
            <v>337055</v>
          </cell>
          <cell r="K597">
            <v>321.49000000000058</v>
          </cell>
          <cell r="L597">
            <v>38157.019999999997</v>
          </cell>
          <cell r="M597">
            <v>38157.019999999997</v>
          </cell>
          <cell r="O597">
            <v>-70.3</v>
          </cell>
          <cell r="Q597">
            <v>3452.65</v>
          </cell>
          <cell r="R597">
            <v>0</v>
          </cell>
          <cell r="S597">
            <v>41543.49</v>
          </cell>
          <cell r="X597">
            <v>9346.7900000000009</v>
          </cell>
          <cell r="AC597" t="str">
            <v>20150701LGUM_203</v>
          </cell>
        </row>
        <row r="598">
          <cell r="B598" t="str">
            <v>Sep 2015</v>
          </cell>
          <cell r="C598" t="str">
            <v>RLS</v>
          </cell>
          <cell r="D598" t="str">
            <v>LGUM_204</v>
          </cell>
          <cell r="E598">
            <v>3472</v>
          </cell>
          <cell r="G598">
            <v>536777</v>
          </cell>
          <cell r="K598">
            <v>530.16999999999655</v>
          </cell>
          <cell r="L598">
            <v>47471.61</v>
          </cell>
          <cell r="M598">
            <v>47471.61</v>
          </cell>
          <cell r="O598">
            <v>-109.01</v>
          </cell>
          <cell r="Q598">
            <v>4296.99</v>
          </cell>
          <cell r="R598">
            <v>0</v>
          </cell>
          <cell r="S598">
            <v>51674.01</v>
          </cell>
          <cell r="X598">
            <v>14582.4</v>
          </cell>
          <cell r="AC598" t="str">
            <v>20150701LGUM_204</v>
          </cell>
        </row>
        <row r="599">
          <cell r="B599" t="str">
            <v>Sep 2015</v>
          </cell>
          <cell r="C599" t="str">
            <v>RLS</v>
          </cell>
          <cell r="D599" t="str">
            <v>LGUM_206</v>
          </cell>
          <cell r="E599">
            <v>72</v>
          </cell>
          <cell r="G599">
            <v>2961</v>
          </cell>
          <cell r="K599">
            <v>0</v>
          </cell>
          <cell r="L599">
            <v>897.12</v>
          </cell>
          <cell r="M599">
            <v>897.11999999999989</v>
          </cell>
          <cell r="O599">
            <v>-0.6</v>
          </cell>
          <cell r="Q599">
            <v>81.400000000000006</v>
          </cell>
          <cell r="R599">
            <v>0</v>
          </cell>
          <cell r="S599">
            <v>977.92</v>
          </cell>
          <cell r="X599">
            <v>78.48</v>
          </cell>
          <cell r="AC599" t="str">
            <v>20150701LGUM_206</v>
          </cell>
        </row>
        <row r="600">
          <cell r="B600" t="str">
            <v>Sep 2015</v>
          </cell>
          <cell r="C600" t="str">
            <v>RLS</v>
          </cell>
          <cell r="D600" t="str">
            <v>LGUM_207</v>
          </cell>
          <cell r="E600">
            <v>696</v>
          </cell>
          <cell r="G600">
            <v>103107</v>
          </cell>
          <cell r="K600">
            <v>399.77000000000078</v>
          </cell>
          <cell r="L600">
            <v>11222.57</v>
          </cell>
          <cell r="M600">
            <v>11222.57</v>
          </cell>
          <cell r="O600">
            <v>-22.53</v>
          </cell>
          <cell r="Q600">
            <v>1013.39</v>
          </cell>
          <cell r="R600">
            <v>0</v>
          </cell>
          <cell r="S600">
            <v>12221.03</v>
          </cell>
          <cell r="X600">
            <v>2923.2</v>
          </cell>
          <cell r="AC600" t="str">
            <v>20150701LGUM_207</v>
          </cell>
        </row>
        <row r="601">
          <cell r="B601" t="str">
            <v>Sep 2015</v>
          </cell>
          <cell r="C601" t="str">
            <v>RLS</v>
          </cell>
          <cell r="D601" t="str">
            <v>LGUM_208</v>
          </cell>
          <cell r="E601">
            <v>1367</v>
          </cell>
          <cell r="G601">
            <v>94127</v>
          </cell>
          <cell r="K601">
            <v>-44.619999999998981</v>
          </cell>
          <cell r="L601">
            <v>19435.13</v>
          </cell>
          <cell r="M601">
            <v>19435.13</v>
          </cell>
          <cell r="O601">
            <v>-18.91</v>
          </cell>
          <cell r="Q601">
            <v>1761.67</v>
          </cell>
          <cell r="R601">
            <v>0</v>
          </cell>
          <cell r="S601">
            <v>21177.89</v>
          </cell>
          <cell r="X601">
            <v>2610.9699999999998</v>
          </cell>
          <cell r="AC601" t="str">
            <v>20150701LGUM_208</v>
          </cell>
        </row>
        <row r="602">
          <cell r="B602" t="str">
            <v>Sep 2015</v>
          </cell>
          <cell r="C602" t="str">
            <v>RLS</v>
          </cell>
          <cell r="D602" t="str">
            <v>LGUM_209</v>
          </cell>
          <cell r="E602">
            <v>40</v>
          </cell>
          <cell r="G602">
            <v>14204</v>
          </cell>
          <cell r="K602">
            <v>20.379999999999864</v>
          </cell>
          <cell r="L602">
            <v>1128.78</v>
          </cell>
          <cell r="M602">
            <v>1128.78</v>
          </cell>
          <cell r="O602">
            <v>-3.0200000000000005</v>
          </cell>
          <cell r="Q602">
            <v>102.15</v>
          </cell>
          <cell r="R602">
            <v>0</v>
          </cell>
          <cell r="S602">
            <v>1230.18</v>
          </cell>
          <cell r="X602">
            <v>406.8</v>
          </cell>
          <cell r="AC602" t="str">
            <v>20150701LGUM_209</v>
          </cell>
        </row>
        <row r="603">
          <cell r="B603" t="str">
            <v>Sep 2015</v>
          </cell>
          <cell r="C603" t="str">
            <v>RLS</v>
          </cell>
          <cell r="D603" t="str">
            <v>LGUM_210</v>
          </cell>
          <cell r="E603">
            <v>313</v>
          </cell>
          <cell r="G603">
            <v>110818</v>
          </cell>
          <cell r="K603">
            <v>134.47999999999919</v>
          </cell>
          <cell r="L603">
            <v>9183.31</v>
          </cell>
          <cell r="M603">
            <v>9183.31</v>
          </cell>
          <cell r="O603">
            <v>-26.31</v>
          </cell>
          <cell r="Q603">
            <v>831.19</v>
          </cell>
          <cell r="R603">
            <v>0</v>
          </cell>
          <cell r="S603">
            <v>9990.59</v>
          </cell>
          <cell r="X603">
            <v>3183.21</v>
          </cell>
          <cell r="AC603" t="str">
            <v>20150701LGUM_210</v>
          </cell>
        </row>
        <row r="604">
          <cell r="B604" t="str">
            <v>Sep 2015</v>
          </cell>
          <cell r="C604" t="str">
            <v>RLS</v>
          </cell>
          <cell r="D604" t="str">
            <v>LGUM_252</v>
          </cell>
          <cell r="E604">
            <v>3783</v>
          </cell>
          <cell r="G604">
            <v>254873</v>
          </cell>
          <cell r="K604">
            <v>1127.54</v>
          </cell>
          <cell r="L604">
            <v>37406.51</v>
          </cell>
          <cell r="M604">
            <v>37406.51</v>
          </cell>
          <cell r="O604">
            <v>-57.67</v>
          </cell>
          <cell r="Q604">
            <v>3356.7</v>
          </cell>
          <cell r="R604">
            <v>0</v>
          </cell>
          <cell r="S604">
            <v>40710</v>
          </cell>
          <cell r="X604">
            <v>7225.53</v>
          </cell>
          <cell r="AC604" t="str">
            <v>20150701LGUM_252</v>
          </cell>
        </row>
        <row r="605">
          <cell r="B605" t="str">
            <v>Sep 2015</v>
          </cell>
          <cell r="C605" t="str">
            <v>RLS</v>
          </cell>
          <cell r="D605" t="str">
            <v>LGUM_266</v>
          </cell>
          <cell r="E605">
            <v>2070</v>
          </cell>
          <cell r="G605">
            <v>214397</v>
          </cell>
          <cell r="K605">
            <v>-27.360000000000582</v>
          </cell>
          <cell r="L605">
            <v>56607.839999999997</v>
          </cell>
          <cell r="M605">
            <v>56607.839999999997</v>
          </cell>
          <cell r="O605">
            <v>-47.36</v>
          </cell>
          <cell r="Q605">
            <v>5107.54</v>
          </cell>
          <cell r="R605">
            <v>0</v>
          </cell>
          <cell r="S605">
            <v>61668.02</v>
          </cell>
          <cell r="X605">
            <v>5796</v>
          </cell>
          <cell r="AC605" t="str">
            <v>20150701LGUM_266</v>
          </cell>
        </row>
        <row r="606">
          <cell r="B606" t="str">
            <v>Sep 2015</v>
          </cell>
          <cell r="C606" t="str">
            <v>RLS</v>
          </cell>
          <cell r="D606" t="str">
            <v>LGUM_267</v>
          </cell>
          <cell r="E606">
            <v>2342</v>
          </cell>
          <cell r="G606">
            <v>375171</v>
          </cell>
          <cell r="K606">
            <v>-32.240000000005239</v>
          </cell>
          <cell r="L606">
            <v>73553.399999999994</v>
          </cell>
          <cell r="M606">
            <v>73553.399999999994</v>
          </cell>
          <cell r="O606">
            <v>-80.040000000000006</v>
          </cell>
          <cell r="Q606">
            <v>6648.53</v>
          </cell>
          <cell r="R606">
            <v>0</v>
          </cell>
          <cell r="S606">
            <v>80121.89</v>
          </cell>
          <cell r="X606">
            <v>10421.9</v>
          </cell>
          <cell r="AC606" t="str">
            <v>20150701LGUM_267</v>
          </cell>
        </row>
        <row r="607">
          <cell r="B607" t="str">
            <v>Sep 2015</v>
          </cell>
          <cell r="C607" t="str">
            <v>RLS</v>
          </cell>
          <cell r="D607" t="str">
            <v>LGUM_274</v>
          </cell>
          <cell r="E607">
            <v>17148</v>
          </cell>
          <cell r="G607">
            <v>801799</v>
          </cell>
          <cell r="K607">
            <v>-1703.1699999999837</v>
          </cell>
          <cell r="L607">
            <v>293242.43</v>
          </cell>
          <cell r="M607">
            <v>293242.43</v>
          </cell>
          <cell r="O607">
            <v>-168.73</v>
          </cell>
          <cell r="Q607">
            <v>26552</v>
          </cell>
          <cell r="R607">
            <v>0</v>
          </cell>
          <cell r="S607">
            <v>319625.7</v>
          </cell>
          <cell r="X607">
            <v>21777.96</v>
          </cell>
          <cell r="AC607" t="str">
            <v>20150701LGUM_274</v>
          </cell>
        </row>
        <row r="608">
          <cell r="B608" t="str">
            <v>Sep 2015</v>
          </cell>
          <cell r="C608" t="str">
            <v>RLS</v>
          </cell>
          <cell r="D608" t="str">
            <v>LGUM_275</v>
          </cell>
          <cell r="E608">
            <v>510</v>
          </cell>
          <cell r="G608">
            <v>32836</v>
          </cell>
          <cell r="K608">
            <v>0</v>
          </cell>
          <cell r="L608">
            <v>12704.1</v>
          </cell>
          <cell r="M608">
            <v>12704.1</v>
          </cell>
          <cell r="O608">
            <v>-8.91</v>
          </cell>
          <cell r="Q608">
            <v>1132.05</v>
          </cell>
          <cell r="R608">
            <v>0</v>
          </cell>
          <cell r="S608">
            <v>13827.24</v>
          </cell>
          <cell r="X608">
            <v>912.9</v>
          </cell>
          <cell r="AC608" t="str">
            <v>20150701LGUM_275</v>
          </cell>
        </row>
        <row r="609">
          <cell r="B609" t="str">
            <v>Sep 2015</v>
          </cell>
          <cell r="C609" t="str">
            <v>RLS</v>
          </cell>
          <cell r="D609" t="str">
            <v>LGUM_276</v>
          </cell>
          <cell r="E609">
            <v>1334</v>
          </cell>
          <cell r="G609">
            <v>47997</v>
          </cell>
          <cell r="K609">
            <v>-32.619999999998981</v>
          </cell>
          <cell r="L609">
            <v>18883.5</v>
          </cell>
          <cell r="M609">
            <v>18883.5</v>
          </cell>
          <cell r="O609">
            <v>-10.770000000000001</v>
          </cell>
          <cell r="Q609">
            <v>1711.63</v>
          </cell>
          <cell r="R609">
            <v>0</v>
          </cell>
          <cell r="S609">
            <v>20584.36</v>
          </cell>
          <cell r="X609">
            <v>1173.92</v>
          </cell>
          <cell r="AC609" t="str">
            <v>20150701LGUM_276</v>
          </cell>
        </row>
        <row r="610">
          <cell r="B610" t="str">
            <v>Sep 2015</v>
          </cell>
          <cell r="C610" t="str">
            <v>RLS</v>
          </cell>
          <cell r="D610" t="str">
            <v>LGUM_277</v>
          </cell>
          <cell r="E610">
            <v>2326</v>
          </cell>
          <cell r="G610">
            <v>152825</v>
          </cell>
          <cell r="K610">
            <v>53.32999999999447</v>
          </cell>
          <cell r="L610">
            <v>51597.49</v>
          </cell>
          <cell r="M610">
            <v>51597.49</v>
          </cell>
          <cell r="O610">
            <v>-31.77</v>
          </cell>
          <cell r="Q610">
            <v>4683.99</v>
          </cell>
          <cell r="R610">
            <v>0</v>
          </cell>
          <cell r="S610">
            <v>56249.71</v>
          </cell>
          <cell r="X610">
            <v>4163.54</v>
          </cell>
          <cell r="AC610" t="str">
            <v>20150701LGUM_277</v>
          </cell>
        </row>
        <row r="611">
          <cell r="B611" t="str">
            <v>Sep 2015</v>
          </cell>
          <cell r="C611" t="str">
            <v>RLS</v>
          </cell>
          <cell r="D611" t="str">
            <v>LGUM_278</v>
          </cell>
          <cell r="E611">
            <v>17</v>
          </cell>
          <cell r="G611">
            <v>6062</v>
          </cell>
          <cell r="K611">
            <v>0</v>
          </cell>
          <cell r="L611">
            <v>1234.03</v>
          </cell>
          <cell r="M611">
            <v>1234.03</v>
          </cell>
          <cell r="O611">
            <v>-1.2</v>
          </cell>
          <cell r="Q611">
            <v>111.94</v>
          </cell>
          <cell r="R611">
            <v>0</v>
          </cell>
          <cell r="S611">
            <v>1344.77</v>
          </cell>
          <cell r="X611">
            <v>167.28</v>
          </cell>
          <cell r="AC611" t="str">
            <v>20150701LGUM_278</v>
          </cell>
        </row>
        <row r="612">
          <cell r="B612" t="str">
            <v>Sep 2015</v>
          </cell>
          <cell r="C612" t="str">
            <v>RLS</v>
          </cell>
          <cell r="D612" t="str">
            <v>LGUM_279</v>
          </cell>
          <cell r="E612">
            <v>11</v>
          </cell>
          <cell r="G612">
            <v>4008</v>
          </cell>
          <cell r="K612">
            <v>0</v>
          </cell>
          <cell r="L612">
            <v>456.06</v>
          </cell>
          <cell r="M612">
            <v>456.06</v>
          </cell>
          <cell r="O612">
            <v>-0.79</v>
          </cell>
          <cell r="Q612">
            <v>41.35</v>
          </cell>
          <cell r="R612">
            <v>0</v>
          </cell>
          <cell r="S612">
            <v>496.62</v>
          </cell>
          <cell r="X612">
            <v>108.24</v>
          </cell>
          <cell r="AC612" t="str">
            <v>20150701LGUM_279</v>
          </cell>
        </row>
        <row r="613">
          <cell r="B613" t="str">
            <v>Sep 2015</v>
          </cell>
          <cell r="C613" t="str">
            <v>RLS</v>
          </cell>
          <cell r="D613" t="str">
            <v>LGUM_280</v>
          </cell>
          <cell r="E613">
            <v>46</v>
          </cell>
          <cell r="G613">
            <v>1604</v>
          </cell>
          <cell r="K613">
            <v>735.52</v>
          </cell>
          <cell r="L613">
            <v>1627.46</v>
          </cell>
          <cell r="M613">
            <v>1627.4599999999998</v>
          </cell>
          <cell r="O613">
            <v>-0.33</v>
          </cell>
          <cell r="Q613">
            <v>147.74</v>
          </cell>
          <cell r="R613">
            <v>0</v>
          </cell>
          <cell r="S613">
            <v>1774.87</v>
          </cell>
          <cell r="X613">
            <v>40.479999999999997</v>
          </cell>
          <cell r="AC613" t="str">
            <v>20150701LGUM_280</v>
          </cell>
        </row>
        <row r="614">
          <cell r="B614" t="str">
            <v>Sep 2015</v>
          </cell>
          <cell r="C614" t="str">
            <v>RLS</v>
          </cell>
          <cell r="D614" t="str">
            <v>LGUM_281</v>
          </cell>
          <cell r="E614">
            <v>245</v>
          </cell>
          <cell r="G614">
            <v>11715</v>
          </cell>
          <cell r="K614">
            <v>3779.2</v>
          </cell>
          <cell r="L614">
            <v>8767.4</v>
          </cell>
          <cell r="M614">
            <v>8767.4</v>
          </cell>
          <cell r="O614">
            <v>-2.35</v>
          </cell>
          <cell r="Q614">
            <v>795.85</v>
          </cell>
          <cell r="R614">
            <v>0</v>
          </cell>
          <cell r="S614">
            <v>9560.9</v>
          </cell>
          <cell r="X614">
            <v>311.14999999999998</v>
          </cell>
          <cell r="AC614" t="str">
            <v>20150701LGUM_281</v>
          </cell>
        </row>
        <row r="615">
          <cell r="B615" t="str">
            <v>Sep 2015</v>
          </cell>
          <cell r="C615" t="str">
            <v>RLS</v>
          </cell>
          <cell r="D615" t="str">
            <v>LGUM_282</v>
          </cell>
          <cell r="E615">
            <v>106</v>
          </cell>
          <cell r="G615">
            <v>3838</v>
          </cell>
          <cell r="K615">
            <v>990.27000000000044</v>
          </cell>
          <cell r="L615">
            <v>3061.51</v>
          </cell>
          <cell r="M615">
            <v>3061.5099999999998</v>
          </cell>
          <cell r="O615">
            <v>-0.76</v>
          </cell>
          <cell r="Q615">
            <v>277.91000000000003</v>
          </cell>
          <cell r="R615">
            <v>0</v>
          </cell>
          <cell r="S615">
            <v>3338.66</v>
          </cell>
          <cell r="X615">
            <v>93.28</v>
          </cell>
          <cell r="AC615" t="str">
            <v>20150701LGUM_282</v>
          </cell>
        </row>
        <row r="616">
          <cell r="B616" t="str">
            <v>Sep 2015</v>
          </cell>
          <cell r="C616" t="str">
            <v>RLS</v>
          </cell>
          <cell r="D616" t="str">
            <v>LGUM_283</v>
          </cell>
          <cell r="E616">
            <v>82</v>
          </cell>
          <cell r="G616">
            <v>4053</v>
          </cell>
          <cell r="K616">
            <v>1288.5900000000001</v>
          </cell>
          <cell r="L616">
            <v>2996.65</v>
          </cell>
          <cell r="M616">
            <v>2996.65</v>
          </cell>
          <cell r="O616">
            <v>-0.81</v>
          </cell>
          <cell r="Q616">
            <v>272.02</v>
          </cell>
          <cell r="R616">
            <v>0</v>
          </cell>
          <cell r="S616">
            <v>3267.86</v>
          </cell>
          <cell r="X616">
            <v>104.14</v>
          </cell>
          <cell r="AC616" t="str">
            <v>20150701LGUM_283</v>
          </cell>
        </row>
        <row r="617">
          <cell r="B617" t="str">
            <v>Sep 2015</v>
          </cell>
          <cell r="C617" t="str">
            <v>RLS</v>
          </cell>
          <cell r="D617" t="str">
            <v>LGUM_314</v>
          </cell>
          <cell r="E617">
            <v>475</v>
          </cell>
          <cell r="G617">
            <v>47689</v>
          </cell>
          <cell r="K617">
            <v>-28.809999999999491</v>
          </cell>
          <cell r="L617">
            <v>9095.94</v>
          </cell>
          <cell r="M617">
            <v>9095.9399999999987</v>
          </cell>
          <cell r="O617">
            <v>-10.24</v>
          </cell>
          <cell r="Q617">
            <v>821.86</v>
          </cell>
          <cell r="R617">
            <v>0</v>
          </cell>
          <cell r="S617">
            <v>9907.56</v>
          </cell>
          <cell r="X617">
            <v>1287.25</v>
          </cell>
          <cell r="AC617" t="str">
            <v>20150701LGUM_314</v>
          </cell>
        </row>
        <row r="618">
          <cell r="B618" t="str">
            <v>Sep 2015</v>
          </cell>
          <cell r="C618" t="str">
            <v>RLS</v>
          </cell>
          <cell r="D618" t="str">
            <v>LGUM_315</v>
          </cell>
          <cell r="E618">
            <v>472</v>
          </cell>
          <cell r="G618">
            <v>73796</v>
          </cell>
          <cell r="K618">
            <v>-30.130000000001019</v>
          </cell>
          <cell r="L618">
            <v>10806.99</v>
          </cell>
          <cell r="M618">
            <v>10806.99</v>
          </cell>
          <cell r="O618">
            <v>-14.82</v>
          </cell>
          <cell r="Q618">
            <v>979.72</v>
          </cell>
          <cell r="R618">
            <v>0</v>
          </cell>
          <cell r="S618">
            <v>11771.89</v>
          </cell>
          <cell r="X618">
            <v>1982.4</v>
          </cell>
          <cell r="AC618" t="str">
            <v>20150701LGUM_315</v>
          </cell>
        </row>
        <row r="619">
          <cell r="B619" t="str">
            <v>Sep 2015</v>
          </cell>
          <cell r="C619" t="str">
            <v>RLS</v>
          </cell>
          <cell r="D619" t="str">
            <v>LGUM_318</v>
          </cell>
          <cell r="E619">
            <v>49</v>
          </cell>
          <cell r="G619">
            <v>3500</v>
          </cell>
          <cell r="K619">
            <v>0</v>
          </cell>
          <cell r="L619">
            <v>854.07</v>
          </cell>
          <cell r="M619">
            <v>854.07</v>
          </cell>
          <cell r="O619">
            <v>-0.68</v>
          </cell>
          <cell r="Q619">
            <v>77.47</v>
          </cell>
          <cell r="R619">
            <v>0</v>
          </cell>
          <cell r="S619">
            <v>930.86</v>
          </cell>
          <cell r="X619">
            <v>93.59</v>
          </cell>
          <cell r="AC619" t="str">
            <v>20150701LGUM_318</v>
          </cell>
        </row>
        <row r="620">
          <cell r="B620" t="str">
            <v>Sep 2015</v>
          </cell>
          <cell r="C620" t="str">
            <v>RLS</v>
          </cell>
          <cell r="D620" t="str">
            <v>LGUM_347</v>
          </cell>
          <cell r="E620">
            <v>0</v>
          </cell>
          <cell r="G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0</v>
          </cell>
          <cell r="Q620">
            <v>0</v>
          </cell>
          <cell r="R620">
            <v>0</v>
          </cell>
          <cell r="S620">
            <v>0</v>
          </cell>
          <cell r="X620">
            <v>0</v>
          </cell>
          <cell r="AC620" t="str">
            <v>20150701LGUM_347</v>
          </cell>
        </row>
        <row r="621">
          <cell r="B621" t="str">
            <v>Sep 2015</v>
          </cell>
          <cell r="C621" t="str">
            <v>RLS</v>
          </cell>
          <cell r="D621" t="str">
            <v>LGUM_348</v>
          </cell>
          <cell r="E621">
            <v>39</v>
          </cell>
          <cell r="G621">
            <v>3980</v>
          </cell>
          <cell r="K621">
            <v>0</v>
          </cell>
          <cell r="L621">
            <v>512.07000000000005</v>
          </cell>
          <cell r="M621">
            <v>512.07000000000005</v>
          </cell>
          <cell r="O621">
            <v>-0.79</v>
          </cell>
          <cell r="Q621">
            <v>46.42</v>
          </cell>
          <cell r="R621">
            <v>0</v>
          </cell>
          <cell r="S621">
            <v>557.70000000000005</v>
          </cell>
          <cell r="X621">
            <v>116.22</v>
          </cell>
          <cell r="AC621" t="str">
            <v>20150701LGUM_348</v>
          </cell>
        </row>
        <row r="622">
          <cell r="B622" t="str">
            <v>Sep 2015</v>
          </cell>
          <cell r="C622" t="str">
            <v>RLS</v>
          </cell>
          <cell r="D622" t="str">
            <v>LGUM_349</v>
          </cell>
          <cell r="E622">
            <v>17</v>
          </cell>
          <cell r="G622">
            <v>578</v>
          </cell>
          <cell r="K622">
            <v>0</v>
          </cell>
          <cell r="L622">
            <v>153.51</v>
          </cell>
          <cell r="M622">
            <v>153.51</v>
          </cell>
          <cell r="O622">
            <v>-0.12000000000000001</v>
          </cell>
          <cell r="Q622">
            <v>13.93</v>
          </cell>
          <cell r="R622">
            <v>0</v>
          </cell>
          <cell r="S622">
            <v>167.32</v>
          </cell>
          <cell r="X622">
            <v>15.47</v>
          </cell>
          <cell r="AC622" t="str">
            <v>20150701LGUM_349</v>
          </cell>
        </row>
        <row r="623">
          <cell r="B623" t="str">
            <v>Sep 2015</v>
          </cell>
          <cell r="C623" t="str">
            <v>LS</v>
          </cell>
          <cell r="D623" t="str">
            <v>LGUM_400</v>
          </cell>
          <cell r="E623">
            <v>49</v>
          </cell>
          <cell r="G623">
            <v>843</v>
          </cell>
          <cell r="K623">
            <v>53.400000000000091</v>
          </cell>
          <cell r="L623">
            <v>1224.5</v>
          </cell>
          <cell r="M623">
            <v>1224.5</v>
          </cell>
          <cell r="O623">
            <v>-0.16</v>
          </cell>
          <cell r="Q623">
            <v>111.18</v>
          </cell>
          <cell r="R623">
            <v>0</v>
          </cell>
          <cell r="S623">
            <v>1335.52</v>
          </cell>
          <cell r="X623">
            <v>49.98</v>
          </cell>
          <cell r="AC623" t="str">
            <v>20150701LGUM_400</v>
          </cell>
        </row>
        <row r="624">
          <cell r="B624" t="str">
            <v>Sep 2015</v>
          </cell>
          <cell r="C624" t="str">
            <v>LS</v>
          </cell>
          <cell r="D624" t="str">
            <v>LGUM_401</v>
          </cell>
          <cell r="E624">
            <v>8</v>
          </cell>
          <cell r="G624">
            <v>276</v>
          </cell>
          <cell r="K624">
            <v>0</v>
          </cell>
          <cell r="L624">
            <v>199.36</v>
          </cell>
          <cell r="M624">
            <v>199.36</v>
          </cell>
          <cell r="O624">
            <v>-0.06</v>
          </cell>
          <cell r="Q624">
            <v>18.100000000000001</v>
          </cell>
          <cell r="R624">
            <v>0</v>
          </cell>
          <cell r="S624">
            <v>217.4</v>
          </cell>
          <cell r="X624">
            <v>8.48</v>
          </cell>
          <cell r="AC624" t="str">
            <v>20150701LGUM_401</v>
          </cell>
        </row>
        <row r="625">
          <cell r="B625" t="str">
            <v>Sep 2015</v>
          </cell>
          <cell r="C625" t="str">
            <v>LS</v>
          </cell>
          <cell r="D625" t="str">
            <v>LGUM_412</v>
          </cell>
          <cell r="E625">
            <v>217</v>
          </cell>
          <cell r="G625">
            <v>6061</v>
          </cell>
          <cell r="K625">
            <v>0</v>
          </cell>
          <cell r="L625">
            <v>4296.6000000000004</v>
          </cell>
          <cell r="M625">
            <v>4296.5999999999995</v>
          </cell>
          <cell r="O625">
            <v>-1.31</v>
          </cell>
          <cell r="Q625">
            <v>389.87</v>
          </cell>
          <cell r="R625">
            <v>0</v>
          </cell>
          <cell r="S625">
            <v>4685.16</v>
          </cell>
          <cell r="X625">
            <v>162.75</v>
          </cell>
          <cell r="AC625" t="str">
            <v>20150701LGUM_412</v>
          </cell>
        </row>
        <row r="626">
          <cell r="B626" t="str">
            <v>Sep 2015</v>
          </cell>
          <cell r="C626" t="str">
            <v>LS</v>
          </cell>
          <cell r="D626" t="str">
            <v>LGUM_413</v>
          </cell>
          <cell r="E626">
            <v>2834</v>
          </cell>
          <cell r="G626">
            <v>107759</v>
          </cell>
          <cell r="K626">
            <v>-200.94999999999709</v>
          </cell>
          <cell r="L626">
            <v>57896.05</v>
          </cell>
          <cell r="M626">
            <v>57896.049999999996</v>
          </cell>
          <cell r="O626">
            <v>-10.119999999999999</v>
          </cell>
          <cell r="Q626">
            <v>4950.24</v>
          </cell>
          <cell r="R626">
            <v>0</v>
          </cell>
          <cell r="S626">
            <v>62836.17</v>
          </cell>
          <cell r="X626">
            <v>3004.04</v>
          </cell>
          <cell r="AC626" t="str">
            <v>20150701LGUM_413</v>
          </cell>
        </row>
        <row r="627">
          <cell r="B627" t="str">
            <v>Sep 2015</v>
          </cell>
          <cell r="C627" t="str">
            <v>LS</v>
          </cell>
          <cell r="D627" t="str">
            <v>LGUM_415</v>
          </cell>
          <cell r="E627">
            <v>47</v>
          </cell>
          <cell r="G627">
            <v>1263</v>
          </cell>
          <cell r="K627">
            <v>0</v>
          </cell>
          <cell r="L627">
            <v>948.93</v>
          </cell>
          <cell r="M627">
            <v>948.93</v>
          </cell>
          <cell r="O627">
            <v>-0.28000000000000003</v>
          </cell>
          <cell r="Q627">
            <v>86.11</v>
          </cell>
          <cell r="R627">
            <v>0</v>
          </cell>
          <cell r="S627">
            <v>1034.76</v>
          </cell>
          <cell r="X627">
            <v>35.25</v>
          </cell>
          <cell r="AC627" t="str">
            <v>20150701LGUM_415</v>
          </cell>
        </row>
        <row r="628">
          <cell r="B628" t="str">
            <v>Sep 2015</v>
          </cell>
          <cell r="C628" t="str">
            <v>LS</v>
          </cell>
          <cell r="D628" t="str">
            <v>LGUM_416</v>
          </cell>
          <cell r="E628">
            <v>1961</v>
          </cell>
          <cell r="G628">
            <v>73550</v>
          </cell>
          <cell r="K628">
            <v>19.560000000004948</v>
          </cell>
          <cell r="L628">
            <v>44279.33</v>
          </cell>
          <cell r="M628">
            <v>44279.33</v>
          </cell>
          <cell r="O628">
            <v>-14.870000000000001</v>
          </cell>
          <cell r="Q628">
            <v>4019.36</v>
          </cell>
          <cell r="R628">
            <v>0</v>
          </cell>
          <cell r="S628">
            <v>48283.82</v>
          </cell>
          <cell r="X628">
            <v>2078.66</v>
          </cell>
          <cell r="AC628" t="str">
            <v>20150701LGUM_416</v>
          </cell>
        </row>
        <row r="629">
          <cell r="B629" t="str">
            <v>Sep 2015</v>
          </cell>
          <cell r="C629" t="str">
            <v>RLS</v>
          </cell>
          <cell r="D629" t="str">
            <v>LGUM_417</v>
          </cell>
          <cell r="E629">
            <v>47</v>
          </cell>
          <cell r="G629">
            <v>1843</v>
          </cell>
          <cell r="K629">
            <v>0</v>
          </cell>
          <cell r="L629">
            <v>1113.43</v>
          </cell>
          <cell r="M629">
            <v>1113.4299999999998</v>
          </cell>
          <cell r="O629">
            <v>-0.39</v>
          </cell>
          <cell r="Q629">
            <v>101.05</v>
          </cell>
          <cell r="R629">
            <v>0</v>
          </cell>
          <cell r="S629">
            <v>1214.0899999999999</v>
          </cell>
          <cell r="X629">
            <v>48.41</v>
          </cell>
          <cell r="AC629" t="str">
            <v>20150701LGUM_417</v>
          </cell>
        </row>
        <row r="630">
          <cell r="B630" t="str">
            <v>Sep 2015</v>
          </cell>
          <cell r="C630" t="str">
            <v>RLS</v>
          </cell>
          <cell r="D630" t="str">
            <v>LGUM_419</v>
          </cell>
          <cell r="E630">
            <v>119</v>
          </cell>
          <cell r="G630">
            <v>6634</v>
          </cell>
          <cell r="K630">
            <v>0</v>
          </cell>
          <cell r="L630">
            <v>2950.01</v>
          </cell>
          <cell r="M630">
            <v>2950.01</v>
          </cell>
          <cell r="O630">
            <v>-1.33</v>
          </cell>
          <cell r="Q630">
            <v>267.74</v>
          </cell>
          <cell r="R630">
            <v>0</v>
          </cell>
          <cell r="S630">
            <v>3216.42</v>
          </cell>
          <cell r="X630">
            <v>196.35</v>
          </cell>
          <cell r="AC630" t="str">
            <v>20150701LGUM_419</v>
          </cell>
        </row>
        <row r="631">
          <cell r="B631" t="str">
            <v>Sep 2015</v>
          </cell>
          <cell r="C631" t="str">
            <v>LS</v>
          </cell>
          <cell r="D631" t="str">
            <v>LGUM_420</v>
          </cell>
          <cell r="E631">
            <v>62</v>
          </cell>
          <cell r="G631">
            <v>3651</v>
          </cell>
          <cell r="K631">
            <v>0</v>
          </cell>
          <cell r="L631">
            <v>1854.42</v>
          </cell>
          <cell r="M631">
            <v>1854.4199999999998</v>
          </cell>
          <cell r="O631">
            <v>-0.77</v>
          </cell>
          <cell r="Q631">
            <v>167.47</v>
          </cell>
          <cell r="R631">
            <v>0</v>
          </cell>
          <cell r="S631">
            <v>2021.12</v>
          </cell>
          <cell r="X631">
            <v>102.3</v>
          </cell>
          <cell r="AC631" t="str">
            <v>20150701LGUM_420</v>
          </cell>
        </row>
        <row r="632">
          <cell r="B632" t="str">
            <v>Sep 2015</v>
          </cell>
          <cell r="C632" t="str">
            <v>LS</v>
          </cell>
          <cell r="D632" t="str">
            <v>LGUM_421</v>
          </cell>
          <cell r="E632">
            <v>187</v>
          </cell>
          <cell r="G632">
            <v>18045</v>
          </cell>
          <cell r="K632">
            <v>17.539999999999964</v>
          </cell>
          <cell r="L632">
            <v>6166.1</v>
          </cell>
          <cell r="M632">
            <v>6166.0999999999995</v>
          </cell>
          <cell r="O632">
            <v>-3.68</v>
          </cell>
          <cell r="Q632">
            <v>558.95000000000005</v>
          </cell>
          <cell r="R632">
            <v>0</v>
          </cell>
          <cell r="S632">
            <v>6721.37</v>
          </cell>
          <cell r="X632">
            <v>499.29</v>
          </cell>
          <cell r="AC632" t="str">
            <v>20150701LGUM_421</v>
          </cell>
        </row>
        <row r="633">
          <cell r="B633" t="str">
            <v>Sep 2015</v>
          </cell>
          <cell r="C633" t="str">
            <v>LS</v>
          </cell>
          <cell r="D633" t="str">
            <v>LGUM_422</v>
          </cell>
          <cell r="E633">
            <v>490</v>
          </cell>
          <cell r="G633">
            <v>72594</v>
          </cell>
          <cell r="K633">
            <v>-49.380000000001019</v>
          </cell>
          <cell r="L633">
            <v>18771.52</v>
          </cell>
          <cell r="M633">
            <v>18771.52</v>
          </cell>
          <cell r="O633">
            <v>-6.77</v>
          </cell>
          <cell r="Q633">
            <v>1613.02</v>
          </cell>
          <cell r="R633">
            <v>0</v>
          </cell>
          <cell r="S633">
            <v>20377.77</v>
          </cell>
          <cell r="X633">
            <v>2097.1999999999998</v>
          </cell>
          <cell r="AC633" t="str">
            <v>20150701LGUM_422</v>
          </cell>
        </row>
        <row r="634">
          <cell r="B634" t="str">
            <v>Sep 2015</v>
          </cell>
          <cell r="C634" t="str">
            <v>LS</v>
          </cell>
          <cell r="D634" t="str">
            <v>LGUM_423</v>
          </cell>
          <cell r="E634">
            <v>24</v>
          </cell>
          <cell r="G634">
            <v>1355</v>
          </cell>
          <cell r="K634">
            <v>-38.669999999999959</v>
          </cell>
          <cell r="L634">
            <v>594.21</v>
          </cell>
          <cell r="M634">
            <v>594.21</v>
          </cell>
          <cell r="O634">
            <v>-0.25</v>
          </cell>
          <cell r="Q634">
            <v>53.9</v>
          </cell>
          <cell r="R634">
            <v>0</v>
          </cell>
          <cell r="S634">
            <v>647.86</v>
          </cell>
          <cell r="X634">
            <v>39.6</v>
          </cell>
          <cell r="AC634" t="str">
            <v>20150701LGUM_423</v>
          </cell>
        </row>
        <row r="635">
          <cell r="B635" t="str">
            <v>Sep 2015</v>
          </cell>
          <cell r="C635" t="str">
            <v>LS</v>
          </cell>
          <cell r="D635" t="str">
            <v>LGUM_424</v>
          </cell>
          <cell r="E635">
            <v>554</v>
          </cell>
          <cell r="G635">
            <v>55671</v>
          </cell>
          <cell r="K635">
            <v>106.13000000000102</v>
          </cell>
          <cell r="L635">
            <v>15878.51</v>
          </cell>
          <cell r="M635">
            <v>15878.510000000002</v>
          </cell>
          <cell r="O635">
            <v>-11.299999999999999</v>
          </cell>
          <cell r="Q635">
            <v>1439.69</v>
          </cell>
          <cell r="R635">
            <v>0</v>
          </cell>
          <cell r="S635">
            <v>17306.900000000001</v>
          </cell>
          <cell r="X635">
            <v>2204.92</v>
          </cell>
          <cell r="AC635" t="str">
            <v>20150701LGUM_424</v>
          </cell>
        </row>
        <row r="636">
          <cell r="B636" t="str">
            <v>Sep 2015</v>
          </cell>
          <cell r="C636" t="str">
            <v>LS</v>
          </cell>
          <cell r="D636" t="str">
            <v>LGUM_425</v>
          </cell>
          <cell r="E636">
            <v>32</v>
          </cell>
          <cell r="G636">
            <v>4838</v>
          </cell>
          <cell r="K636">
            <v>0</v>
          </cell>
          <cell r="L636">
            <v>1089.5999999999999</v>
          </cell>
          <cell r="M636">
            <v>1089.6000000000001</v>
          </cell>
          <cell r="O636">
            <v>-1.1499999999999999</v>
          </cell>
          <cell r="Q636">
            <v>97.95</v>
          </cell>
          <cell r="R636">
            <v>0</v>
          </cell>
          <cell r="S636">
            <v>1186.4000000000001</v>
          </cell>
          <cell r="X636">
            <v>136.96</v>
          </cell>
          <cell r="AC636" t="str">
            <v>20150701LGUM_425</v>
          </cell>
        </row>
        <row r="637">
          <cell r="B637" t="str">
            <v>Sep 2015</v>
          </cell>
          <cell r="C637" t="str">
            <v>RLS</v>
          </cell>
          <cell r="D637" t="str">
            <v>LGUM_426</v>
          </cell>
          <cell r="E637">
            <v>34</v>
          </cell>
          <cell r="G637">
            <v>874</v>
          </cell>
          <cell r="K637">
            <v>0</v>
          </cell>
          <cell r="L637">
            <v>1130.1600000000001</v>
          </cell>
          <cell r="M637">
            <v>1130.1599999999999</v>
          </cell>
          <cell r="O637">
            <v>-0.17</v>
          </cell>
          <cell r="Q637">
            <v>102.6</v>
          </cell>
          <cell r="R637">
            <v>0</v>
          </cell>
          <cell r="S637">
            <v>1232.5899999999999</v>
          </cell>
          <cell r="X637">
            <v>25.5</v>
          </cell>
          <cell r="AC637" t="str">
            <v>20150701LGUM_426</v>
          </cell>
        </row>
        <row r="638">
          <cell r="B638" t="str">
            <v>Sep 2015</v>
          </cell>
          <cell r="C638" t="str">
            <v>LS</v>
          </cell>
          <cell r="D638" t="str">
            <v>LGUM_427</v>
          </cell>
          <cell r="E638">
            <v>53</v>
          </cell>
          <cell r="G638">
            <v>1404</v>
          </cell>
          <cell r="K638">
            <v>50.8599999999999</v>
          </cell>
          <cell r="L638">
            <v>1917.52</v>
          </cell>
          <cell r="M638">
            <v>1917.52</v>
          </cell>
          <cell r="O638">
            <v>-0.27999999999999997</v>
          </cell>
          <cell r="Q638">
            <v>174.07</v>
          </cell>
          <cell r="R638">
            <v>0</v>
          </cell>
          <cell r="S638">
            <v>2091.31</v>
          </cell>
          <cell r="X638">
            <v>39.75</v>
          </cell>
          <cell r="AC638" t="str">
            <v>20150701LGUM_427</v>
          </cell>
        </row>
        <row r="639">
          <cell r="B639" t="str">
            <v>Sep 2015</v>
          </cell>
          <cell r="C639" t="str">
            <v>RLS</v>
          </cell>
          <cell r="D639" t="str">
            <v>LGUM_428</v>
          </cell>
          <cell r="E639">
            <v>277</v>
          </cell>
          <cell r="G639">
            <v>10122</v>
          </cell>
          <cell r="K639">
            <v>256.93000000000029</v>
          </cell>
          <cell r="L639">
            <v>9705.4</v>
          </cell>
          <cell r="M639">
            <v>9705.4000000000015</v>
          </cell>
          <cell r="O639">
            <v>-2.0100000000000002</v>
          </cell>
          <cell r="Q639">
            <v>881.05</v>
          </cell>
          <cell r="R639">
            <v>0</v>
          </cell>
          <cell r="S639">
            <v>10584.44</v>
          </cell>
          <cell r="X639">
            <v>293.62</v>
          </cell>
          <cell r="AC639" t="str">
            <v>20150701LGUM_428</v>
          </cell>
        </row>
        <row r="640">
          <cell r="B640" t="str">
            <v>Sep 2015</v>
          </cell>
          <cell r="C640" t="str">
            <v>LS</v>
          </cell>
          <cell r="D640" t="str">
            <v>LGUM_429</v>
          </cell>
          <cell r="E640">
            <v>227</v>
          </cell>
          <cell r="G640">
            <v>8461</v>
          </cell>
          <cell r="K640">
            <v>657.26000000000022</v>
          </cell>
          <cell r="L640">
            <v>8849.69</v>
          </cell>
          <cell r="M640">
            <v>8849.6899999999987</v>
          </cell>
          <cell r="O640">
            <v>-2.4699999999999998</v>
          </cell>
          <cell r="Q640">
            <v>785.42</v>
          </cell>
          <cell r="R640">
            <v>0</v>
          </cell>
          <cell r="S640">
            <v>9632.64</v>
          </cell>
          <cell r="X640">
            <v>240.62</v>
          </cell>
          <cell r="AC640" t="str">
            <v>20150701LGUM_429</v>
          </cell>
        </row>
        <row r="641">
          <cell r="B641" t="str">
            <v>Sep 2015</v>
          </cell>
          <cell r="C641" t="str">
            <v>RLS</v>
          </cell>
          <cell r="D641" t="str">
            <v>LGUM_430</v>
          </cell>
          <cell r="E641">
            <v>13</v>
          </cell>
          <cell r="G641">
            <v>366</v>
          </cell>
          <cell r="K641">
            <v>0</v>
          </cell>
          <cell r="L641">
            <v>419.64</v>
          </cell>
          <cell r="M641">
            <v>419.64</v>
          </cell>
          <cell r="O641">
            <v>-0.08</v>
          </cell>
          <cell r="Q641">
            <v>38.090000000000003</v>
          </cell>
          <cell r="R641">
            <v>0</v>
          </cell>
          <cell r="S641">
            <v>457.65</v>
          </cell>
          <cell r="X641">
            <v>9.75</v>
          </cell>
          <cell r="AC641" t="str">
            <v>20150701LGUM_430</v>
          </cell>
        </row>
        <row r="642">
          <cell r="B642" t="str">
            <v>Sep 2015</v>
          </cell>
          <cell r="C642" t="str">
            <v>LS</v>
          </cell>
          <cell r="D642" t="str">
            <v>LGUM_431</v>
          </cell>
          <cell r="E642">
            <v>43</v>
          </cell>
          <cell r="G642">
            <v>1303</v>
          </cell>
          <cell r="K642">
            <v>416.55000000000018</v>
          </cell>
          <cell r="L642">
            <v>1833.4</v>
          </cell>
          <cell r="M642">
            <v>1833.3999999999999</v>
          </cell>
          <cell r="O642">
            <v>-0.25</v>
          </cell>
          <cell r="Q642">
            <v>166.45</v>
          </cell>
          <cell r="R642">
            <v>0</v>
          </cell>
          <cell r="S642">
            <v>1999.6</v>
          </cell>
          <cell r="X642">
            <v>32.25</v>
          </cell>
          <cell r="AC642" t="str">
            <v>20150701LGUM_431</v>
          </cell>
        </row>
        <row r="643">
          <cell r="B643" t="str">
            <v>Sep 2015</v>
          </cell>
          <cell r="C643" t="str">
            <v>RLS</v>
          </cell>
          <cell r="D643" t="str">
            <v>LGUM_432</v>
          </cell>
          <cell r="E643">
            <v>10</v>
          </cell>
          <cell r="G643">
            <v>384</v>
          </cell>
          <cell r="K643">
            <v>3.4700000000000273</v>
          </cell>
          <cell r="L643">
            <v>346.97</v>
          </cell>
          <cell r="M643">
            <v>346.96999999999997</v>
          </cell>
          <cell r="O643">
            <v>-0.08</v>
          </cell>
          <cell r="Q643">
            <v>31.49</v>
          </cell>
          <cell r="R643">
            <v>0</v>
          </cell>
          <cell r="S643">
            <v>378.38</v>
          </cell>
          <cell r="X643">
            <v>10.6</v>
          </cell>
          <cell r="AC643" t="str">
            <v>20150701LGUM_432</v>
          </cell>
        </row>
        <row r="644">
          <cell r="B644" t="str">
            <v>Sep 2015</v>
          </cell>
          <cell r="C644" t="str">
            <v>LS</v>
          </cell>
          <cell r="D644" t="str">
            <v>LGUM_433</v>
          </cell>
          <cell r="E644">
            <v>237</v>
          </cell>
          <cell r="G644">
            <v>9431</v>
          </cell>
          <cell r="K644">
            <v>975.77999999999884</v>
          </cell>
          <cell r="L644">
            <v>9273.15</v>
          </cell>
          <cell r="M644">
            <v>9273.15</v>
          </cell>
          <cell r="O644">
            <v>-1.9600000000000002</v>
          </cell>
          <cell r="Q644">
            <v>840.46</v>
          </cell>
          <cell r="R644">
            <v>0</v>
          </cell>
          <cell r="S644">
            <v>10111.65</v>
          </cell>
          <cell r="X644">
            <v>251.22</v>
          </cell>
          <cell r="AC644" t="str">
            <v>20150701LGUM_433</v>
          </cell>
        </row>
        <row r="645">
          <cell r="B645" t="str">
            <v>Sep 2015</v>
          </cell>
          <cell r="C645" t="str">
            <v>LS</v>
          </cell>
          <cell r="D645" t="str">
            <v>LGUM_439</v>
          </cell>
          <cell r="E645">
            <v>0</v>
          </cell>
          <cell r="G645">
            <v>0</v>
          </cell>
          <cell r="K645">
            <v>0</v>
          </cell>
          <cell r="L645">
            <v>0</v>
          </cell>
          <cell r="M645">
            <v>0</v>
          </cell>
          <cell r="O645">
            <v>0</v>
          </cell>
          <cell r="Q645">
            <v>0</v>
          </cell>
          <cell r="R645">
            <v>0</v>
          </cell>
          <cell r="S645">
            <v>0</v>
          </cell>
          <cell r="X645">
            <v>0</v>
          </cell>
          <cell r="AC645" t="str">
            <v>20150701LGUM_439</v>
          </cell>
        </row>
        <row r="646">
          <cell r="B646" t="str">
            <v>Sep 2015</v>
          </cell>
          <cell r="C646" t="str">
            <v>LS</v>
          </cell>
          <cell r="D646" t="str">
            <v>LGUM_440</v>
          </cell>
          <cell r="E646">
            <v>10</v>
          </cell>
          <cell r="G646">
            <v>931</v>
          </cell>
          <cell r="K646">
            <v>0</v>
          </cell>
          <cell r="L646">
            <v>182.9</v>
          </cell>
          <cell r="M646">
            <v>182.9</v>
          </cell>
          <cell r="O646">
            <v>-0.19</v>
          </cell>
          <cell r="Q646">
            <v>16.59</v>
          </cell>
          <cell r="R646">
            <v>0</v>
          </cell>
          <cell r="S646">
            <v>199.3</v>
          </cell>
          <cell r="X646">
            <v>26.7</v>
          </cell>
          <cell r="AC646" t="str">
            <v>20150701LGUM_440</v>
          </cell>
        </row>
        <row r="647">
          <cell r="B647" t="str">
            <v>Sep 2015</v>
          </cell>
          <cell r="C647" t="str">
            <v>LS</v>
          </cell>
          <cell r="D647" t="str">
            <v>LGUM_441</v>
          </cell>
          <cell r="E647">
            <v>39</v>
          </cell>
          <cell r="G647">
            <v>5617</v>
          </cell>
          <cell r="K647">
            <v>0</v>
          </cell>
          <cell r="L647">
            <v>870.87</v>
          </cell>
          <cell r="M647">
            <v>870.87</v>
          </cell>
          <cell r="O647">
            <v>-1.1200000000000001</v>
          </cell>
          <cell r="Q647">
            <v>78.95</v>
          </cell>
          <cell r="R647">
            <v>0</v>
          </cell>
          <cell r="S647">
            <v>948.7</v>
          </cell>
          <cell r="X647">
            <v>166.92</v>
          </cell>
          <cell r="AC647" t="str">
            <v>20150701LGUM_441</v>
          </cell>
        </row>
        <row r="648">
          <cell r="B648" t="str">
            <v>Sep 2015</v>
          </cell>
          <cell r="C648" t="str">
            <v>LS</v>
          </cell>
          <cell r="D648" t="str">
            <v>LGUM_444</v>
          </cell>
          <cell r="E648">
            <v>0</v>
          </cell>
          <cell r="G648">
            <v>0</v>
          </cell>
          <cell r="K648">
            <v>0</v>
          </cell>
          <cell r="L648">
            <v>0</v>
          </cell>
          <cell r="M648">
            <v>0</v>
          </cell>
          <cell r="O648">
            <v>0</v>
          </cell>
          <cell r="Q648">
            <v>0</v>
          </cell>
          <cell r="R648">
            <v>0</v>
          </cell>
          <cell r="S648">
            <v>0</v>
          </cell>
          <cell r="X648">
            <v>0</v>
          </cell>
          <cell r="AC648" t="str">
            <v>20150701LGUM_444</v>
          </cell>
        </row>
        <row r="649">
          <cell r="B649" t="str">
            <v>Sep 2015</v>
          </cell>
          <cell r="C649" t="str">
            <v>LS</v>
          </cell>
          <cell r="D649" t="str">
            <v>LGUM_445</v>
          </cell>
          <cell r="E649">
            <v>0</v>
          </cell>
          <cell r="G649">
            <v>0</v>
          </cell>
          <cell r="K649">
            <v>0</v>
          </cell>
          <cell r="L649">
            <v>0</v>
          </cell>
          <cell r="M649">
            <v>0</v>
          </cell>
          <cell r="O649">
            <v>0</v>
          </cell>
          <cell r="Q649">
            <v>0</v>
          </cell>
          <cell r="R649">
            <v>0</v>
          </cell>
          <cell r="S649">
            <v>0</v>
          </cell>
          <cell r="X649">
            <v>0</v>
          </cell>
          <cell r="AC649" t="str">
            <v>20150701LGUM_445</v>
          </cell>
        </row>
        <row r="650">
          <cell r="B650" t="str">
            <v>Sep 2015</v>
          </cell>
          <cell r="C650" t="str">
            <v>LS</v>
          </cell>
          <cell r="D650" t="str">
            <v>LGUM_452</v>
          </cell>
          <cell r="E650">
            <v>6747</v>
          </cell>
          <cell r="G650">
            <v>403198</v>
          </cell>
          <cell r="K650">
            <v>743.34000000001106</v>
          </cell>
          <cell r="L650">
            <v>87307.35</v>
          </cell>
          <cell r="M650">
            <v>87307.35</v>
          </cell>
          <cell r="O650">
            <v>-78.58</v>
          </cell>
          <cell r="Q650">
            <v>7911.83</v>
          </cell>
          <cell r="R650">
            <v>0</v>
          </cell>
          <cell r="S650">
            <v>95140.6</v>
          </cell>
          <cell r="X650">
            <v>11132.55</v>
          </cell>
          <cell r="AC650" t="str">
            <v>20150701LGUM_452</v>
          </cell>
        </row>
        <row r="651">
          <cell r="B651" t="str">
            <v>Sep 2015</v>
          </cell>
          <cell r="C651" t="str">
            <v>LS</v>
          </cell>
          <cell r="D651" t="str">
            <v>LGUM_453</v>
          </cell>
          <cell r="E651">
            <v>9904</v>
          </cell>
          <cell r="G651">
            <v>978107</v>
          </cell>
          <cell r="K651">
            <v>1161.1800000000221</v>
          </cell>
          <cell r="L651">
            <v>150612.54</v>
          </cell>
          <cell r="M651">
            <v>150612.53999999998</v>
          </cell>
          <cell r="O651">
            <v>-198.01</v>
          </cell>
          <cell r="Q651">
            <v>13654.27</v>
          </cell>
          <cell r="R651">
            <v>0</v>
          </cell>
          <cell r="S651">
            <v>164068.79999999999</v>
          </cell>
          <cell r="X651">
            <v>39417.919999999998</v>
          </cell>
          <cell r="AC651" t="str">
            <v>20150701LGUM_453</v>
          </cell>
        </row>
        <row r="652">
          <cell r="B652" t="str">
            <v>Sep 2015</v>
          </cell>
          <cell r="C652" t="str">
            <v>LS</v>
          </cell>
          <cell r="D652" t="str">
            <v>LGUM_454</v>
          </cell>
          <cell r="E652">
            <v>5598</v>
          </cell>
          <cell r="G652">
            <v>1057937</v>
          </cell>
          <cell r="K652">
            <v>25966.660000000003</v>
          </cell>
          <cell r="L652">
            <v>123315.88</v>
          </cell>
          <cell r="M652">
            <v>123315.88</v>
          </cell>
          <cell r="O652">
            <v>-216.43</v>
          </cell>
          <cell r="Q652">
            <v>11165.34</v>
          </cell>
          <cell r="R652">
            <v>0</v>
          </cell>
          <cell r="S652">
            <v>134264.79</v>
          </cell>
          <cell r="X652">
            <v>23959.439999999999</v>
          </cell>
          <cell r="AC652" t="str">
            <v>20150701LGUM_454</v>
          </cell>
        </row>
        <row r="653">
          <cell r="B653" t="str">
            <v>Sep 2015</v>
          </cell>
          <cell r="C653" t="str">
            <v>LS</v>
          </cell>
          <cell r="D653" t="str">
            <v>LGUM_455</v>
          </cell>
          <cell r="E653">
            <v>410</v>
          </cell>
          <cell r="G653">
            <v>23947</v>
          </cell>
          <cell r="K653">
            <v>197.1899999999996</v>
          </cell>
          <cell r="L653">
            <v>5846.99</v>
          </cell>
          <cell r="M653">
            <v>5846.99</v>
          </cell>
          <cell r="O653">
            <v>-4.3600000000000003</v>
          </cell>
          <cell r="Q653">
            <v>529.91999999999996</v>
          </cell>
          <cell r="R653">
            <v>0</v>
          </cell>
          <cell r="S653">
            <v>6372.55</v>
          </cell>
          <cell r="X653">
            <v>676.5</v>
          </cell>
          <cell r="AC653" t="str">
            <v>20150701LGUM_455</v>
          </cell>
        </row>
        <row r="654">
          <cell r="B654" t="str">
            <v>Sep 2015</v>
          </cell>
          <cell r="C654" t="str">
            <v>LS</v>
          </cell>
          <cell r="D654" t="str">
            <v>LGUM_456</v>
          </cell>
          <cell r="E654">
            <v>13165</v>
          </cell>
          <cell r="G654">
            <v>1987410</v>
          </cell>
          <cell r="K654">
            <v>6871.4200000000128</v>
          </cell>
          <cell r="L654">
            <v>246737.72</v>
          </cell>
          <cell r="M654">
            <v>246737.72000000003</v>
          </cell>
          <cell r="O654">
            <v>-414.05</v>
          </cell>
          <cell r="Q654">
            <v>22313.23</v>
          </cell>
          <cell r="R654">
            <v>0</v>
          </cell>
          <cell r="S654">
            <v>268636.90000000002</v>
          </cell>
          <cell r="X654">
            <v>56346.2</v>
          </cell>
          <cell r="AC654" t="str">
            <v>20150701LGUM_456</v>
          </cell>
        </row>
        <row r="655">
          <cell r="B655" t="str">
            <v>Sep 2015</v>
          </cell>
          <cell r="C655" t="str">
            <v>LS</v>
          </cell>
          <cell r="D655" t="str">
            <v>LGUM_457</v>
          </cell>
          <cell r="E655">
            <v>3797</v>
          </cell>
          <cell r="G655">
            <v>130673</v>
          </cell>
          <cell r="K655">
            <v>-1510.5299999999988</v>
          </cell>
          <cell r="L655">
            <v>39762.86</v>
          </cell>
          <cell r="M655">
            <v>39762.86</v>
          </cell>
          <cell r="O655">
            <v>-35.619999999999997</v>
          </cell>
          <cell r="Q655">
            <v>3590.58</v>
          </cell>
          <cell r="R655">
            <v>0</v>
          </cell>
          <cell r="S655">
            <v>43317.82</v>
          </cell>
          <cell r="X655">
            <v>4024.82</v>
          </cell>
          <cell r="AC655" t="str">
            <v>20150701LGUM_457</v>
          </cell>
        </row>
        <row r="656">
          <cell r="B656" t="str">
            <v>Sep 2015</v>
          </cell>
          <cell r="C656" t="str">
            <v>RLS</v>
          </cell>
          <cell r="D656" t="str">
            <v>LGUM_458</v>
          </cell>
          <cell r="E656">
            <v>0</v>
          </cell>
          <cell r="G656">
            <v>0</v>
          </cell>
          <cell r="K656">
            <v>0</v>
          </cell>
          <cell r="L656">
            <v>0</v>
          </cell>
          <cell r="M656">
            <v>0</v>
          </cell>
          <cell r="O656">
            <v>0</v>
          </cell>
          <cell r="Q656">
            <v>0</v>
          </cell>
          <cell r="R656">
            <v>0</v>
          </cell>
          <cell r="S656">
            <v>0</v>
          </cell>
          <cell r="X656">
            <v>0</v>
          </cell>
          <cell r="AC656" t="str">
            <v>20150701LGUM_458</v>
          </cell>
        </row>
        <row r="657">
          <cell r="B657" t="str">
            <v>Sep 2015</v>
          </cell>
          <cell r="C657" t="str">
            <v>LS</v>
          </cell>
          <cell r="D657" t="str">
            <v>LGUM_470</v>
          </cell>
          <cell r="E657">
            <v>34</v>
          </cell>
          <cell r="G657">
            <v>1636</v>
          </cell>
          <cell r="K657">
            <v>4.1200000000000045</v>
          </cell>
          <cell r="L657">
            <v>439.32</v>
          </cell>
          <cell r="M657">
            <v>439.32</v>
          </cell>
          <cell r="O657">
            <v>-0.34</v>
          </cell>
          <cell r="Q657">
            <v>39.82</v>
          </cell>
          <cell r="R657">
            <v>0</v>
          </cell>
          <cell r="S657">
            <v>478.8</v>
          </cell>
          <cell r="X657">
            <v>46.58</v>
          </cell>
          <cell r="AC657" t="str">
            <v>20150701LGUM_470</v>
          </cell>
        </row>
        <row r="658">
          <cell r="B658" t="str">
            <v>Sep 2015</v>
          </cell>
          <cell r="C658" t="str">
            <v>RLS</v>
          </cell>
          <cell r="D658" t="str">
            <v>LGUM_471</v>
          </cell>
          <cell r="E658">
            <v>8</v>
          </cell>
          <cell r="G658">
            <v>404</v>
          </cell>
          <cell r="K658">
            <v>0</v>
          </cell>
          <cell r="L658">
            <v>120.64</v>
          </cell>
          <cell r="M658">
            <v>120.63999999999999</v>
          </cell>
          <cell r="O658">
            <v>-0.08</v>
          </cell>
          <cell r="Q658">
            <v>10.95</v>
          </cell>
          <cell r="R658">
            <v>0</v>
          </cell>
          <cell r="S658">
            <v>131.51</v>
          </cell>
          <cell r="X658">
            <v>10.96</v>
          </cell>
          <cell r="AC658" t="str">
            <v>20150701LGUM_471</v>
          </cell>
        </row>
        <row r="659">
          <cell r="B659" t="str">
            <v>Sep 2015</v>
          </cell>
          <cell r="C659" t="str">
            <v>LS</v>
          </cell>
          <cell r="D659" t="str">
            <v>LGUM_473</v>
          </cell>
          <cell r="E659">
            <v>618</v>
          </cell>
          <cell r="G659">
            <v>68320</v>
          </cell>
          <cell r="K659">
            <v>-38.719999999999345</v>
          </cell>
          <cell r="L659">
            <v>11511.7</v>
          </cell>
          <cell r="M659">
            <v>11511.7</v>
          </cell>
          <cell r="O659">
            <v>-14.040000000000001</v>
          </cell>
          <cell r="Q659">
            <v>1042.5</v>
          </cell>
          <cell r="R659">
            <v>0</v>
          </cell>
          <cell r="S659">
            <v>12540.16</v>
          </cell>
          <cell r="X659">
            <v>1965.24</v>
          </cell>
          <cell r="AC659" t="str">
            <v>20150701LGUM_473</v>
          </cell>
        </row>
        <row r="660">
          <cell r="B660" t="str">
            <v>Sep 2015</v>
          </cell>
          <cell r="C660" t="str">
            <v>RLS</v>
          </cell>
          <cell r="D660" t="str">
            <v>LGUM_474</v>
          </cell>
          <cell r="E660">
            <v>54</v>
          </cell>
          <cell r="G660">
            <v>5395</v>
          </cell>
          <cell r="K660">
            <v>-95.620000000000118</v>
          </cell>
          <cell r="L660">
            <v>1037.3</v>
          </cell>
          <cell r="M660">
            <v>1037.3</v>
          </cell>
          <cell r="O660">
            <v>-1.0899999999999999</v>
          </cell>
          <cell r="Q660">
            <v>93.83</v>
          </cell>
          <cell r="R660">
            <v>0</v>
          </cell>
          <cell r="S660">
            <v>1130.04</v>
          </cell>
          <cell r="X660">
            <v>171.72</v>
          </cell>
          <cell r="AC660" t="str">
            <v>20150701LGUM_474</v>
          </cell>
        </row>
        <row r="661">
          <cell r="B661" t="str">
            <v>Sep 2015</v>
          </cell>
          <cell r="C661" t="str">
            <v>RLS</v>
          </cell>
          <cell r="D661" t="str">
            <v>LGUM_475</v>
          </cell>
          <cell r="E661">
            <v>2</v>
          </cell>
          <cell r="G661">
            <v>225</v>
          </cell>
          <cell r="K661">
            <v>0</v>
          </cell>
          <cell r="L661">
            <v>56.88</v>
          </cell>
          <cell r="M661">
            <v>56.88</v>
          </cell>
          <cell r="O661">
            <v>-0.04</v>
          </cell>
          <cell r="Q661">
            <v>5.16</v>
          </cell>
          <cell r="R661">
            <v>0</v>
          </cell>
          <cell r="S661">
            <v>62</v>
          </cell>
          <cell r="X661">
            <v>6.36</v>
          </cell>
          <cell r="AC661" t="str">
            <v>20150701LGUM_475</v>
          </cell>
        </row>
        <row r="662">
          <cell r="B662" t="str">
            <v>Sep 2015</v>
          </cell>
          <cell r="C662" t="str">
            <v>LS</v>
          </cell>
          <cell r="D662" t="str">
            <v>LGUM_476</v>
          </cell>
          <cell r="E662">
            <v>539</v>
          </cell>
          <cell r="G662">
            <v>188233</v>
          </cell>
          <cell r="K662">
            <v>173.03999999999957</v>
          </cell>
          <cell r="L662">
            <v>21528.22</v>
          </cell>
          <cell r="M662">
            <v>21528.22</v>
          </cell>
          <cell r="O662">
            <v>-41.88</v>
          </cell>
          <cell r="Q662">
            <v>1940.06</v>
          </cell>
          <cell r="R662">
            <v>0</v>
          </cell>
          <cell r="S662">
            <v>23424.34</v>
          </cell>
          <cell r="X662">
            <v>5287.59</v>
          </cell>
          <cell r="AC662" t="str">
            <v>20150701LGUM_476</v>
          </cell>
        </row>
        <row r="663">
          <cell r="B663" t="str">
            <v>Sep 2015</v>
          </cell>
          <cell r="C663" t="str">
            <v>RLS</v>
          </cell>
          <cell r="D663" t="str">
            <v>LGUM_477</v>
          </cell>
          <cell r="E663">
            <v>60</v>
          </cell>
          <cell r="G663">
            <v>20595</v>
          </cell>
          <cell r="K663">
            <v>-4.4899999999997817</v>
          </cell>
          <cell r="L663">
            <v>2564.11</v>
          </cell>
          <cell r="M663">
            <v>2564.1099999999997</v>
          </cell>
          <cell r="O663">
            <v>-4.1100000000000003</v>
          </cell>
          <cell r="Q663">
            <v>232.45</v>
          </cell>
          <cell r="R663">
            <v>0</v>
          </cell>
          <cell r="S663">
            <v>2792.45</v>
          </cell>
          <cell r="X663">
            <v>588.6</v>
          </cell>
          <cell r="AC663" t="str">
            <v>20150701LGUM_477</v>
          </cell>
        </row>
        <row r="664">
          <cell r="B664" t="str">
            <v>Sep 2015</v>
          </cell>
          <cell r="C664" t="str">
            <v>LS</v>
          </cell>
          <cell r="D664" t="str">
            <v>LGUM_479</v>
          </cell>
          <cell r="E664">
            <v>0</v>
          </cell>
          <cell r="G664">
            <v>0</v>
          </cell>
          <cell r="K664">
            <v>0</v>
          </cell>
          <cell r="L664">
            <v>0</v>
          </cell>
          <cell r="M664">
            <v>0</v>
          </cell>
          <cell r="O664">
            <v>0</v>
          </cell>
          <cell r="Q664">
            <v>0</v>
          </cell>
          <cell r="R664">
            <v>0</v>
          </cell>
          <cell r="S664">
            <v>0</v>
          </cell>
          <cell r="X664">
            <v>0</v>
          </cell>
          <cell r="AC664" t="str">
            <v>20150701LGUM_479</v>
          </cell>
        </row>
        <row r="665">
          <cell r="B665" t="str">
            <v>Sep 2015</v>
          </cell>
          <cell r="C665" t="str">
            <v>LS</v>
          </cell>
          <cell r="D665" t="str">
            <v>LGUM_480</v>
          </cell>
          <cell r="E665">
            <v>20</v>
          </cell>
          <cell r="G665">
            <v>980</v>
          </cell>
          <cell r="K665">
            <v>0</v>
          </cell>
          <cell r="L665">
            <v>476.8</v>
          </cell>
          <cell r="M665">
            <v>476.8</v>
          </cell>
          <cell r="O665">
            <v>-0.2</v>
          </cell>
          <cell r="Q665">
            <v>43.28</v>
          </cell>
          <cell r="R665">
            <v>0</v>
          </cell>
          <cell r="S665">
            <v>519.88</v>
          </cell>
          <cell r="X665">
            <v>27.4</v>
          </cell>
          <cell r="AC665" t="str">
            <v>20150701LGUM_480</v>
          </cell>
        </row>
        <row r="666">
          <cell r="B666" t="str">
            <v>Sep 2015</v>
          </cell>
          <cell r="C666" t="str">
            <v>LS</v>
          </cell>
          <cell r="D666" t="str">
            <v>LGUM_481</v>
          </cell>
          <cell r="E666">
            <v>6</v>
          </cell>
          <cell r="G666">
            <v>648</v>
          </cell>
          <cell r="K666">
            <v>0</v>
          </cell>
          <cell r="L666">
            <v>122.82</v>
          </cell>
          <cell r="M666">
            <v>122.82</v>
          </cell>
          <cell r="O666">
            <v>-0.13</v>
          </cell>
          <cell r="Q666">
            <v>11.13</v>
          </cell>
          <cell r="R666">
            <v>0</v>
          </cell>
          <cell r="S666">
            <v>133.82</v>
          </cell>
          <cell r="X666">
            <v>19.079999999999998</v>
          </cell>
          <cell r="AC666" t="str">
            <v>20150701LGUM_481</v>
          </cell>
        </row>
        <row r="667">
          <cell r="B667" t="str">
            <v>Sep 2015</v>
          </cell>
          <cell r="C667" t="str">
            <v>LS</v>
          </cell>
          <cell r="D667" t="str">
            <v>LGUM_482</v>
          </cell>
          <cell r="E667">
            <v>90</v>
          </cell>
          <cell r="G667">
            <v>10146</v>
          </cell>
          <cell r="K667">
            <v>0</v>
          </cell>
          <cell r="L667">
            <v>2720.7</v>
          </cell>
          <cell r="M667">
            <v>2720.7000000000003</v>
          </cell>
          <cell r="O667">
            <v>-2.02</v>
          </cell>
          <cell r="Q667">
            <v>246.85</v>
          </cell>
          <cell r="R667">
            <v>0</v>
          </cell>
          <cell r="S667">
            <v>2965.53</v>
          </cell>
          <cell r="X667">
            <v>286.2</v>
          </cell>
          <cell r="AC667" t="str">
            <v>20150701LGUM_482</v>
          </cell>
        </row>
        <row r="668">
          <cell r="B668" t="str">
            <v>Sep 2015</v>
          </cell>
          <cell r="C668" t="str">
            <v>LS</v>
          </cell>
          <cell r="D668" t="str">
            <v>LGUM_483</v>
          </cell>
          <cell r="E668">
            <v>4</v>
          </cell>
          <cell r="G668">
            <v>1406</v>
          </cell>
          <cell r="K668">
            <v>0</v>
          </cell>
          <cell r="L668">
            <v>170.36</v>
          </cell>
          <cell r="M668">
            <v>170.36</v>
          </cell>
          <cell r="O668">
            <v>-0.28000000000000003</v>
          </cell>
          <cell r="Q668">
            <v>15.44</v>
          </cell>
          <cell r="R668">
            <v>0</v>
          </cell>
          <cell r="S668">
            <v>185.52</v>
          </cell>
          <cell r="X668">
            <v>39.24</v>
          </cell>
          <cell r="AC668" t="str">
            <v>20150701LGUM_483</v>
          </cell>
        </row>
        <row r="669">
          <cell r="B669" t="str">
            <v>Sep 2015</v>
          </cell>
          <cell r="C669" t="str">
            <v>LS</v>
          </cell>
          <cell r="D669" t="str">
            <v>LGUM_484</v>
          </cell>
          <cell r="E669">
            <v>23</v>
          </cell>
          <cell r="G669">
            <v>8218</v>
          </cell>
          <cell r="K669">
            <v>0</v>
          </cell>
          <cell r="L669">
            <v>1203.82</v>
          </cell>
          <cell r="M669">
            <v>1203.82</v>
          </cell>
          <cell r="O669">
            <v>-1.6500000000000001</v>
          </cell>
          <cell r="Q669">
            <v>109.15</v>
          </cell>
          <cell r="R669">
            <v>0</v>
          </cell>
          <cell r="S669">
            <v>1311.32</v>
          </cell>
          <cell r="X669">
            <v>225.63</v>
          </cell>
          <cell r="AC669" t="str">
            <v>20150701LGUM_484</v>
          </cell>
        </row>
        <row r="670">
          <cell r="B670" t="str">
            <v>Oct 2014</v>
          </cell>
          <cell r="C670" t="str">
            <v>RLS</v>
          </cell>
          <cell r="D670" t="str">
            <v>LGUM_201</v>
          </cell>
          <cell r="E670">
            <v>77</v>
          </cell>
          <cell r="G670">
            <v>3347</v>
          </cell>
          <cell r="K670">
            <v>0</v>
          </cell>
          <cell r="L670">
            <v>626.78</v>
          </cell>
          <cell r="M670">
            <v>626.78</v>
          </cell>
          <cell r="O670">
            <v>0.6</v>
          </cell>
          <cell r="Q670">
            <v>24.39</v>
          </cell>
          <cell r="R670">
            <v>0</v>
          </cell>
          <cell r="S670">
            <v>684.73</v>
          </cell>
          <cell r="X670">
            <v>83.93</v>
          </cell>
          <cell r="AC670" t="str">
            <v>20140101LGUM_201</v>
          </cell>
        </row>
        <row r="671">
          <cell r="B671" t="str">
            <v>Oct 2014</v>
          </cell>
          <cell r="C671" t="str">
            <v>RLS</v>
          </cell>
          <cell r="D671" t="str">
            <v>LGUM_203</v>
          </cell>
          <cell r="E671">
            <v>3685</v>
          </cell>
          <cell r="G671">
            <v>393317</v>
          </cell>
          <cell r="K671">
            <v>-208.2000000000009</v>
          </cell>
          <cell r="L671">
            <v>40179.399999999994</v>
          </cell>
          <cell r="M671">
            <v>40179.399999999994</v>
          </cell>
          <cell r="O671">
            <v>55.59</v>
          </cell>
          <cell r="Q671">
            <v>1499.85</v>
          </cell>
          <cell r="R671">
            <v>0</v>
          </cell>
          <cell r="S671">
            <v>42233.5</v>
          </cell>
          <cell r="X671">
            <v>9986.35</v>
          </cell>
          <cell r="AC671" t="str">
            <v>20140101LGUM_203</v>
          </cell>
        </row>
        <row r="672">
          <cell r="B672" t="str">
            <v>Oct 2014</v>
          </cell>
          <cell r="C672" t="str">
            <v>RLS</v>
          </cell>
          <cell r="D672" t="str">
            <v>LGUM_204</v>
          </cell>
          <cell r="E672">
            <v>3713</v>
          </cell>
          <cell r="G672">
            <v>627144</v>
          </cell>
          <cell r="K672">
            <v>-193.26999999999771</v>
          </cell>
          <cell r="L672">
            <v>49969.36</v>
          </cell>
          <cell r="M672">
            <v>49969.36</v>
          </cell>
          <cell r="O672">
            <v>88.45</v>
          </cell>
          <cell r="Q672">
            <v>1874.09</v>
          </cell>
          <cell r="R672">
            <v>0</v>
          </cell>
          <cell r="S672">
            <v>52682.86</v>
          </cell>
          <cell r="X672">
            <v>15594.6</v>
          </cell>
          <cell r="AC672" t="str">
            <v>20140101LGUM_204</v>
          </cell>
        </row>
        <row r="673">
          <cell r="B673" t="str">
            <v>Oct 2014</v>
          </cell>
          <cell r="C673" t="str">
            <v>RLS</v>
          </cell>
          <cell r="D673" t="str">
            <v>LGUM_206</v>
          </cell>
          <cell r="E673">
            <v>92</v>
          </cell>
          <cell r="G673">
            <v>3931</v>
          </cell>
          <cell r="K673">
            <v>0</v>
          </cell>
          <cell r="L673">
            <v>1145.4000000000001</v>
          </cell>
          <cell r="M673">
            <v>1145.4000000000001</v>
          </cell>
          <cell r="O673">
            <v>0.55000000000000004</v>
          </cell>
          <cell r="Q673">
            <v>42.29</v>
          </cell>
          <cell r="R673">
            <v>0</v>
          </cell>
          <cell r="S673">
            <v>1188.24</v>
          </cell>
          <cell r="X673">
            <v>100.28</v>
          </cell>
          <cell r="AC673" t="str">
            <v>20140101LGUM_206</v>
          </cell>
        </row>
        <row r="674">
          <cell r="B674" t="str">
            <v>Oct 2014</v>
          </cell>
          <cell r="C674" t="str">
            <v>RLS</v>
          </cell>
          <cell r="D674" t="str">
            <v>LGUM_207</v>
          </cell>
          <cell r="E674">
            <v>779</v>
          </cell>
          <cell r="G674">
            <v>120388</v>
          </cell>
          <cell r="K674">
            <v>-92.690000000000509</v>
          </cell>
          <cell r="L674">
            <v>12012.97</v>
          </cell>
          <cell r="M674">
            <v>12012.97</v>
          </cell>
          <cell r="O674">
            <v>18.77</v>
          </cell>
          <cell r="Q674">
            <v>460.58</v>
          </cell>
          <cell r="R674">
            <v>0</v>
          </cell>
          <cell r="S674">
            <v>13053.82</v>
          </cell>
          <cell r="X674">
            <v>3271.8</v>
          </cell>
          <cell r="AC674" t="str">
            <v>20140101LGUM_207</v>
          </cell>
        </row>
        <row r="675">
          <cell r="B675" t="str">
            <v>Oct 2014</v>
          </cell>
          <cell r="C675" t="str">
            <v>RLS</v>
          </cell>
          <cell r="D675" t="str">
            <v>LGUM_208</v>
          </cell>
          <cell r="E675">
            <v>1420</v>
          </cell>
          <cell r="G675">
            <v>105233</v>
          </cell>
          <cell r="K675">
            <v>-10.43999999999869</v>
          </cell>
          <cell r="L675">
            <v>20210.36</v>
          </cell>
          <cell r="M675">
            <v>20210.36</v>
          </cell>
          <cell r="O675">
            <v>14.85</v>
          </cell>
          <cell r="Q675">
            <v>746.25</v>
          </cell>
          <cell r="R675">
            <v>0</v>
          </cell>
          <cell r="S675">
            <v>20971.46</v>
          </cell>
          <cell r="X675">
            <v>2712.2</v>
          </cell>
          <cell r="AC675" t="str">
            <v>20140101LGUM_208</v>
          </cell>
        </row>
        <row r="676">
          <cell r="B676" t="str">
            <v>Oct 2014</v>
          </cell>
          <cell r="C676" t="str">
            <v>RLS</v>
          </cell>
          <cell r="D676" t="str">
            <v>LGUM_209</v>
          </cell>
          <cell r="E676">
            <v>45</v>
          </cell>
          <cell r="G676">
            <v>16748</v>
          </cell>
          <cell r="K676">
            <v>0</v>
          </cell>
          <cell r="L676">
            <v>1246.05</v>
          </cell>
          <cell r="M676">
            <v>1246.05</v>
          </cell>
          <cell r="O676">
            <v>2.5</v>
          </cell>
          <cell r="Q676">
            <v>47.79</v>
          </cell>
          <cell r="R676">
            <v>0</v>
          </cell>
          <cell r="S676">
            <v>1347.84</v>
          </cell>
          <cell r="X676">
            <v>457.65</v>
          </cell>
          <cell r="AC676" t="str">
            <v>20140101LGUM_209</v>
          </cell>
        </row>
        <row r="677">
          <cell r="B677" t="str">
            <v>Oct 2014</v>
          </cell>
          <cell r="C677" t="str">
            <v>RLS</v>
          </cell>
          <cell r="D677" t="str">
            <v>LGUM_210</v>
          </cell>
          <cell r="E677">
            <v>349</v>
          </cell>
          <cell r="G677">
            <v>128332</v>
          </cell>
          <cell r="K677">
            <v>-57.240000000000947</v>
          </cell>
          <cell r="L677">
            <v>10025.369999999999</v>
          </cell>
          <cell r="M677">
            <v>10025.369999999999</v>
          </cell>
          <cell r="O677">
            <v>19.71</v>
          </cell>
          <cell r="Q677">
            <v>376.46</v>
          </cell>
          <cell r="R677">
            <v>0</v>
          </cell>
          <cell r="S677">
            <v>10622.32</v>
          </cell>
          <cell r="X677">
            <v>3549.33</v>
          </cell>
          <cell r="AC677" t="str">
            <v>20140101LGUM_210</v>
          </cell>
        </row>
        <row r="678">
          <cell r="B678" t="str">
            <v>Oct 2014</v>
          </cell>
          <cell r="C678" t="str">
            <v>RLS</v>
          </cell>
          <cell r="D678" t="str">
            <v>LGUM_252</v>
          </cell>
          <cell r="E678">
            <v>4143</v>
          </cell>
          <cell r="G678">
            <v>300142</v>
          </cell>
          <cell r="K678">
            <v>-180.85000000000446</v>
          </cell>
          <cell r="L678">
            <v>39467.659999999996</v>
          </cell>
          <cell r="M678">
            <v>39467.659999999996</v>
          </cell>
          <cell r="O678">
            <v>54.13</v>
          </cell>
          <cell r="Q678">
            <v>1489.81</v>
          </cell>
          <cell r="R678">
            <v>0</v>
          </cell>
          <cell r="S678">
            <v>42527</v>
          </cell>
          <cell r="X678">
            <v>7913.13</v>
          </cell>
          <cell r="AC678" t="str">
            <v>20140101LGUM_252</v>
          </cell>
        </row>
        <row r="679">
          <cell r="B679" t="str">
            <v>Oct 2014</v>
          </cell>
          <cell r="C679" t="str">
            <v>RLS</v>
          </cell>
          <cell r="D679" t="str">
            <v>LGUM_266</v>
          </cell>
          <cell r="E679">
            <v>2110</v>
          </cell>
          <cell r="G679">
            <v>235906</v>
          </cell>
          <cell r="K679">
            <v>-447.45999999999913</v>
          </cell>
          <cell r="L679">
            <v>57239.94</v>
          </cell>
          <cell r="M679">
            <v>57239.94</v>
          </cell>
          <cell r="O679">
            <v>37.770000000000003</v>
          </cell>
          <cell r="Q679">
            <v>2098.19</v>
          </cell>
          <cell r="R679">
            <v>0</v>
          </cell>
          <cell r="S679">
            <v>59375.9</v>
          </cell>
          <cell r="X679">
            <v>5908</v>
          </cell>
          <cell r="AC679" t="str">
            <v>20140101LGUM_266</v>
          </cell>
        </row>
        <row r="680">
          <cell r="B680" t="str">
            <v>Oct 2014</v>
          </cell>
          <cell r="C680" t="str">
            <v>RLS</v>
          </cell>
          <cell r="D680" t="str">
            <v>LGUM_267</v>
          </cell>
          <cell r="E680">
            <v>2341</v>
          </cell>
          <cell r="G680">
            <v>401821</v>
          </cell>
          <cell r="K680">
            <v>-13.739999999990687</v>
          </cell>
          <cell r="L680">
            <v>73493.66</v>
          </cell>
          <cell r="M680">
            <v>73493.66</v>
          </cell>
          <cell r="O680">
            <v>59.2</v>
          </cell>
          <cell r="Q680">
            <v>2707.2</v>
          </cell>
          <cell r="R680">
            <v>0</v>
          </cell>
          <cell r="S680">
            <v>76260.06</v>
          </cell>
          <cell r="X680">
            <v>10417.450000000001</v>
          </cell>
          <cell r="AC680" t="str">
            <v>20140101LGUM_267</v>
          </cell>
        </row>
        <row r="681">
          <cell r="B681" t="str">
            <v>Oct 2014</v>
          </cell>
          <cell r="C681" t="str">
            <v>RLS</v>
          </cell>
          <cell r="D681" t="str">
            <v>LGUM_274</v>
          </cell>
          <cell r="E681">
            <v>17193</v>
          </cell>
          <cell r="G681">
            <v>853870</v>
          </cell>
          <cell r="K681">
            <v>-760.1999999999581</v>
          </cell>
          <cell r="L681">
            <v>294787.47000000003</v>
          </cell>
          <cell r="M681">
            <v>294787.46999999997</v>
          </cell>
          <cell r="O681">
            <v>127.12</v>
          </cell>
          <cell r="Q681">
            <v>10850.03</v>
          </cell>
          <cell r="R681">
            <v>0</v>
          </cell>
          <cell r="S681">
            <v>305777.99</v>
          </cell>
          <cell r="X681">
            <v>21835.11</v>
          </cell>
          <cell r="AC681" t="str">
            <v>20140101LGUM_274</v>
          </cell>
        </row>
        <row r="682">
          <cell r="B682" t="str">
            <v>Oct 2014</v>
          </cell>
          <cell r="C682" t="str">
            <v>RLS</v>
          </cell>
          <cell r="D682" t="str">
            <v>LGUM_275</v>
          </cell>
          <cell r="E682">
            <v>529</v>
          </cell>
          <cell r="G682">
            <v>35729</v>
          </cell>
          <cell r="K682">
            <v>0</v>
          </cell>
          <cell r="L682">
            <v>13166.81</v>
          </cell>
          <cell r="M682">
            <v>13166.81</v>
          </cell>
          <cell r="O682">
            <v>7.15</v>
          </cell>
          <cell r="Q682">
            <v>475.92</v>
          </cell>
          <cell r="R682">
            <v>0</v>
          </cell>
          <cell r="S682">
            <v>13649.88</v>
          </cell>
          <cell r="X682">
            <v>946.91</v>
          </cell>
          <cell r="AC682" t="str">
            <v>20140101LGUM_275</v>
          </cell>
        </row>
        <row r="683">
          <cell r="B683" t="str">
            <v>Oct 2014</v>
          </cell>
          <cell r="C683" t="str">
            <v>RLS</v>
          </cell>
          <cell r="D683" t="str">
            <v>LGUM_276</v>
          </cell>
          <cell r="E683">
            <v>1348</v>
          </cell>
          <cell r="G683">
            <v>51122</v>
          </cell>
          <cell r="K683">
            <v>-59.509999999998399</v>
          </cell>
          <cell r="L683">
            <v>19041.650000000001</v>
          </cell>
          <cell r="M683">
            <v>19041.650000000001</v>
          </cell>
          <cell r="O683">
            <v>8.0399999999999991</v>
          </cell>
          <cell r="Q683">
            <v>700.74</v>
          </cell>
          <cell r="R683">
            <v>0</v>
          </cell>
          <cell r="S683">
            <v>19750.43</v>
          </cell>
          <cell r="X683">
            <v>1186.24</v>
          </cell>
          <cell r="AC683" t="str">
            <v>20140101LGUM_276</v>
          </cell>
        </row>
        <row r="684">
          <cell r="B684" t="str">
            <v>Oct 2014</v>
          </cell>
          <cell r="C684" t="str">
            <v>RLS</v>
          </cell>
          <cell r="D684" t="str">
            <v>LGUM_277</v>
          </cell>
          <cell r="E684">
            <v>2306</v>
          </cell>
          <cell r="G684">
            <v>159619</v>
          </cell>
          <cell r="K684">
            <v>-6.640000000004072</v>
          </cell>
          <cell r="L684">
            <v>51071.259999999995</v>
          </cell>
          <cell r="M684">
            <v>51071.26</v>
          </cell>
          <cell r="O684">
            <v>22.96</v>
          </cell>
          <cell r="Q684">
            <v>1885.74</v>
          </cell>
          <cell r="R684">
            <v>0</v>
          </cell>
          <cell r="S684">
            <v>53039.08</v>
          </cell>
          <cell r="X684">
            <v>4127.74</v>
          </cell>
          <cell r="AC684" t="str">
            <v>20140101LGUM_277</v>
          </cell>
        </row>
        <row r="685">
          <cell r="B685" t="str">
            <v>Oct 2014</v>
          </cell>
          <cell r="C685" t="str">
            <v>RLS</v>
          </cell>
          <cell r="D685" t="str">
            <v>LGUM_278</v>
          </cell>
          <cell r="E685">
            <v>17</v>
          </cell>
          <cell r="G685">
            <v>6283</v>
          </cell>
          <cell r="K685">
            <v>0</v>
          </cell>
          <cell r="L685">
            <v>1233.3499999999999</v>
          </cell>
          <cell r="M685">
            <v>1233.3499999999999</v>
          </cell>
          <cell r="O685">
            <v>0.89</v>
          </cell>
          <cell r="Q685">
            <v>45.56</v>
          </cell>
          <cell r="R685">
            <v>0</v>
          </cell>
          <cell r="S685">
            <v>1279.8</v>
          </cell>
          <cell r="X685">
            <v>167.28</v>
          </cell>
          <cell r="AC685" t="str">
            <v>20140101LGUM_278</v>
          </cell>
        </row>
        <row r="686">
          <cell r="B686" t="str">
            <v>Oct 2014</v>
          </cell>
          <cell r="C686" t="str">
            <v>RLS</v>
          </cell>
          <cell r="D686" t="str">
            <v>LGUM_279</v>
          </cell>
          <cell r="E686">
            <v>11</v>
          </cell>
          <cell r="G686">
            <v>4019</v>
          </cell>
          <cell r="K686">
            <v>0</v>
          </cell>
          <cell r="L686">
            <v>455.73</v>
          </cell>
          <cell r="M686">
            <v>455.73</v>
          </cell>
          <cell r="O686">
            <v>0.56999999999999995</v>
          </cell>
          <cell r="Q686">
            <v>16.829999999999998</v>
          </cell>
          <cell r="R686">
            <v>0</v>
          </cell>
          <cell r="S686">
            <v>473.13</v>
          </cell>
          <cell r="X686">
            <v>108.24</v>
          </cell>
          <cell r="AC686" t="str">
            <v>20140101LGUM_279</v>
          </cell>
        </row>
        <row r="687">
          <cell r="B687" t="str">
            <v>Oct 2014</v>
          </cell>
          <cell r="C687" t="str">
            <v>RLS</v>
          </cell>
          <cell r="D687" t="str">
            <v>LGUM_280</v>
          </cell>
          <cell r="E687">
            <v>46</v>
          </cell>
          <cell r="G687">
            <v>1638</v>
          </cell>
          <cell r="K687">
            <v>0</v>
          </cell>
          <cell r="L687">
            <v>891.48</v>
          </cell>
          <cell r="M687">
            <v>891.4799999999999</v>
          </cell>
          <cell r="O687">
            <v>0.22</v>
          </cell>
          <cell r="Q687">
            <v>60.02</v>
          </cell>
          <cell r="R687">
            <v>0</v>
          </cell>
          <cell r="S687">
            <v>1686.78</v>
          </cell>
          <cell r="X687">
            <v>40.479999999999997</v>
          </cell>
          <cell r="AC687" t="str">
            <v>20140101LGUM_280</v>
          </cell>
        </row>
        <row r="688">
          <cell r="B688" t="str">
            <v>Oct 2014</v>
          </cell>
          <cell r="C688" t="str">
            <v>RLS</v>
          </cell>
          <cell r="D688" t="str">
            <v>LGUM_281</v>
          </cell>
          <cell r="E688">
            <v>245</v>
          </cell>
          <cell r="G688">
            <v>12092</v>
          </cell>
          <cell r="K688">
            <v>0</v>
          </cell>
          <cell r="L688">
            <v>4985.75</v>
          </cell>
          <cell r="M688">
            <v>4985.75</v>
          </cell>
          <cell r="O688">
            <v>1.7</v>
          </cell>
          <cell r="Q688">
            <v>323.39</v>
          </cell>
          <cell r="R688">
            <v>0</v>
          </cell>
          <cell r="S688">
            <v>9087.66</v>
          </cell>
          <cell r="X688">
            <v>311.14999999999998</v>
          </cell>
          <cell r="AC688" t="str">
            <v>20140101LGUM_281</v>
          </cell>
        </row>
        <row r="689">
          <cell r="B689" t="str">
            <v>Oct 2014</v>
          </cell>
          <cell r="C689" t="str">
            <v>RLS</v>
          </cell>
          <cell r="D689" t="str">
            <v>LGUM_282</v>
          </cell>
          <cell r="E689">
            <v>106</v>
          </cell>
          <cell r="G689">
            <v>3945</v>
          </cell>
          <cell r="K689">
            <v>0</v>
          </cell>
          <cell r="L689">
            <v>2070.1799999999998</v>
          </cell>
          <cell r="M689">
            <v>2070.1800000000003</v>
          </cell>
          <cell r="O689">
            <v>0.56000000000000005</v>
          </cell>
          <cell r="Q689">
            <v>112.92</v>
          </cell>
          <cell r="R689">
            <v>0</v>
          </cell>
          <cell r="S689">
            <v>3173.27</v>
          </cell>
          <cell r="X689">
            <v>93.28</v>
          </cell>
          <cell r="AC689" t="str">
            <v>20140101LGUM_282</v>
          </cell>
        </row>
        <row r="690">
          <cell r="B690" t="str">
            <v>Oct 2014</v>
          </cell>
          <cell r="C690" t="str">
            <v>RLS</v>
          </cell>
          <cell r="D690" t="str">
            <v>LGUM_283</v>
          </cell>
          <cell r="E690">
            <v>82</v>
          </cell>
          <cell r="G690">
            <v>4311</v>
          </cell>
          <cell r="K690">
            <v>0</v>
          </cell>
          <cell r="L690">
            <v>1707.24</v>
          </cell>
          <cell r="M690">
            <v>1707.24</v>
          </cell>
          <cell r="O690">
            <v>0.61</v>
          </cell>
          <cell r="Q690">
            <v>110.53</v>
          </cell>
          <cell r="R690">
            <v>0</v>
          </cell>
          <cell r="S690">
            <v>3106.15</v>
          </cell>
          <cell r="X690">
            <v>104.14</v>
          </cell>
          <cell r="AC690" t="str">
            <v>20140101LGUM_283</v>
          </cell>
        </row>
        <row r="691">
          <cell r="B691" t="str">
            <v>Oct 2014</v>
          </cell>
          <cell r="C691" t="str">
            <v>RLS</v>
          </cell>
          <cell r="D691" t="str">
            <v>LGUM_314</v>
          </cell>
          <cell r="E691">
            <v>506</v>
          </cell>
          <cell r="G691">
            <v>55359</v>
          </cell>
          <cell r="K691">
            <v>-61.650000000001455</v>
          </cell>
          <cell r="L691">
            <v>9653.5499999999993</v>
          </cell>
          <cell r="M691">
            <v>9653.5500000000011</v>
          </cell>
          <cell r="O691">
            <v>8.5500000000000007</v>
          </cell>
          <cell r="Q691">
            <v>354.6</v>
          </cell>
          <cell r="R691">
            <v>0</v>
          </cell>
          <cell r="S691">
            <v>10016.700000000001</v>
          </cell>
          <cell r="X691">
            <v>1371.26</v>
          </cell>
          <cell r="AC691" t="str">
            <v>20140101LGUM_314</v>
          </cell>
        </row>
        <row r="692">
          <cell r="B692" t="str">
            <v>Oct 2014</v>
          </cell>
          <cell r="C692" t="str">
            <v>RLS</v>
          </cell>
          <cell r="D692" t="str">
            <v>LGUM_315</v>
          </cell>
          <cell r="E692">
            <v>509</v>
          </cell>
          <cell r="G692">
            <v>87909</v>
          </cell>
          <cell r="K692">
            <v>0</v>
          </cell>
          <cell r="L692">
            <v>11681.55</v>
          </cell>
          <cell r="M692">
            <v>11681.55</v>
          </cell>
          <cell r="O692">
            <v>12.37</v>
          </cell>
          <cell r="Q692">
            <v>431.4</v>
          </cell>
          <cell r="R692">
            <v>0</v>
          </cell>
          <cell r="S692">
            <v>12125.32</v>
          </cell>
          <cell r="X692">
            <v>2137.8000000000002</v>
          </cell>
          <cell r="AC692" t="str">
            <v>20140101LGUM_315</v>
          </cell>
        </row>
        <row r="693">
          <cell r="B693" t="str">
            <v>Oct 2014</v>
          </cell>
          <cell r="C693" t="str">
            <v>RLS</v>
          </cell>
          <cell r="D693" t="str">
            <v>LGUM_318</v>
          </cell>
          <cell r="E693">
            <v>54</v>
          </cell>
          <cell r="G693">
            <v>4182</v>
          </cell>
          <cell r="K693">
            <v>-16.329999999999927</v>
          </cell>
          <cell r="L693">
            <v>924.35</v>
          </cell>
          <cell r="M693">
            <v>924.34999999999991</v>
          </cell>
          <cell r="O693">
            <v>0.57999999999999996</v>
          </cell>
          <cell r="Q693">
            <v>34.119999999999997</v>
          </cell>
          <cell r="R693">
            <v>0</v>
          </cell>
          <cell r="S693">
            <v>959.05</v>
          </cell>
          <cell r="X693">
            <v>103.14</v>
          </cell>
          <cell r="AC693" t="str">
            <v>20140101LGUM_318</v>
          </cell>
        </row>
        <row r="694">
          <cell r="B694" t="str">
            <v>Oct 2014</v>
          </cell>
          <cell r="C694" t="str">
            <v>RLS</v>
          </cell>
          <cell r="D694" t="str">
            <v>LGUM_347</v>
          </cell>
          <cell r="E694">
            <v>0</v>
          </cell>
          <cell r="G694">
            <v>0</v>
          </cell>
          <cell r="K694">
            <v>0</v>
          </cell>
          <cell r="L694">
            <v>0</v>
          </cell>
          <cell r="M694">
            <v>0</v>
          </cell>
          <cell r="O694">
            <v>0</v>
          </cell>
          <cell r="Q694">
            <v>0</v>
          </cell>
          <cell r="R694">
            <v>0</v>
          </cell>
          <cell r="S694">
            <v>0</v>
          </cell>
          <cell r="X694">
            <v>0</v>
          </cell>
          <cell r="AC694" t="str">
            <v>20140101LGUM_347</v>
          </cell>
        </row>
        <row r="695">
          <cell r="B695" t="str">
            <v>Oct 2014</v>
          </cell>
          <cell r="C695" t="str">
            <v>RLS</v>
          </cell>
          <cell r="D695" t="str">
            <v>LGUM_348</v>
          </cell>
          <cell r="E695">
            <v>40</v>
          </cell>
          <cell r="G695">
            <v>4504</v>
          </cell>
          <cell r="K695">
            <v>0</v>
          </cell>
          <cell r="L695">
            <v>524.79999999999995</v>
          </cell>
          <cell r="M695">
            <v>524.80000000000007</v>
          </cell>
          <cell r="O695">
            <v>0.64</v>
          </cell>
          <cell r="Q695">
            <v>19.38</v>
          </cell>
          <cell r="R695">
            <v>0</v>
          </cell>
          <cell r="S695">
            <v>544.82000000000005</v>
          </cell>
          <cell r="X695">
            <v>119.2</v>
          </cell>
          <cell r="AC695" t="str">
            <v>20140101LGUM_348</v>
          </cell>
        </row>
        <row r="696">
          <cell r="B696" t="str">
            <v>Oct 2014</v>
          </cell>
          <cell r="C696" t="str">
            <v>RLS</v>
          </cell>
          <cell r="D696" t="str">
            <v>LGUM_349</v>
          </cell>
          <cell r="E696">
            <v>17</v>
          </cell>
          <cell r="G696">
            <v>638</v>
          </cell>
          <cell r="K696">
            <v>0</v>
          </cell>
          <cell r="L696">
            <v>153.34</v>
          </cell>
          <cell r="M696">
            <v>153.34</v>
          </cell>
          <cell r="O696">
            <v>0.09</v>
          </cell>
          <cell r="Q696">
            <v>5.66</v>
          </cell>
          <cell r="R696">
            <v>0</v>
          </cell>
          <cell r="S696">
            <v>159.09</v>
          </cell>
          <cell r="X696">
            <v>15.47</v>
          </cell>
          <cell r="AC696" t="str">
            <v>20140101LGUM_349</v>
          </cell>
        </row>
        <row r="697">
          <cell r="B697" t="str">
            <v>Oct 2014</v>
          </cell>
          <cell r="C697" t="str">
            <v>LS</v>
          </cell>
          <cell r="D697" t="str">
            <v>LGUM_400</v>
          </cell>
          <cell r="E697">
            <v>66</v>
          </cell>
          <cell r="G697">
            <v>1084</v>
          </cell>
          <cell r="K697">
            <v>9.2370555648813024E-14</v>
          </cell>
          <cell r="L697">
            <v>1576.74</v>
          </cell>
          <cell r="M697">
            <v>1576.74</v>
          </cell>
          <cell r="O697">
            <v>0.18</v>
          </cell>
          <cell r="Q697">
            <v>58.56</v>
          </cell>
          <cell r="R697">
            <v>0</v>
          </cell>
          <cell r="S697">
            <v>1688.88</v>
          </cell>
          <cell r="X697">
            <v>67.319999999999993</v>
          </cell>
          <cell r="AC697" t="str">
            <v>20140101LGUM_400</v>
          </cell>
        </row>
        <row r="698">
          <cell r="B698" t="str">
            <v>Oct 2014</v>
          </cell>
          <cell r="C698" t="str">
            <v>LS</v>
          </cell>
          <cell r="D698" t="str">
            <v>LGUM_401</v>
          </cell>
          <cell r="E698">
            <v>4</v>
          </cell>
          <cell r="G698">
            <v>144</v>
          </cell>
          <cell r="K698">
            <v>0</v>
          </cell>
          <cell r="L698">
            <v>99.6</v>
          </cell>
          <cell r="M698">
            <v>99.6</v>
          </cell>
          <cell r="O698">
            <v>0.02</v>
          </cell>
          <cell r="Q698">
            <v>3.68</v>
          </cell>
          <cell r="R698">
            <v>0</v>
          </cell>
          <cell r="S698">
            <v>103.3</v>
          </cell>
          <cell r="X698">
            <v>4.24</v>
          </cell>
          <cell r="AC698" t="str">
            <v>20140101LGUM_401</v>
          </cell>
        </row>
        <row r="699">
          <cell r="B699" t="str">
            <v>Oct 2014</v>
          </cell>
          <cell r="C699" t="str">
            <v>LS</v>
          </cell>
          <cell r="D699" t="str">
            <v>LGUM_412</v>
          </cell>
          <cell r="E699">
            <v>213</v>
          </cell>
          <cell r="G699">
            <v>6154</v>
          </cell>
          <cell r="K699">
            <v>0</v>
          </cell>
          <cell r="L699">
            <v>4215.2700000000004</v>
          </cell>
          <cell r="M699">
            <v>4215.2700000000004</v>
          </cell>
          <cell r="O699">
            <v>0.76</v>
          </cell>
          <cell r="Q699">
            <v>155.53</v>
          </cell>
          <cell r="R699">
            <v>0</v>
          </cell>
          <cell r="S699">
            <v>4371.5600000000004</v>
          </cell>
          <cell r="X699">
            <v>159.75</v>
          </cell>
          <cell r="AC699" t="str">
            <v>20140101LGUM_412</v>
          </cell>
        </row>
        <row r="700">
          <cell r="B700" t="str">
            <v>Oct 2014</v>
          </cell>
          <cell r="C700" t="str">
            <v>LS</v>
          </cell>
          <cell r="D700" t="str">
            <v>LGUM_413</v>
          </cell>
          <cell r="E700">
            <v>2149</v>
          </cell>
          <cell r="G700">
            <v>85950</v>
          </cell>
          <cell r="K700">
            <v>-390.67000000000058</v>
          </cell>
          <cell r="L700">
            <v>43642.340000000004</v>
          </cell>
          <cell r="M700">
            <v>43642.340000000004</v>
          </cell>
          <cell r="O700">
            <v>12.64</v>
          </cell>
          <cell r="Q700">
            <v>1612</v>
          </cell>
          <cell r="R700">
            <v>0</v>
          </cell>
          <cell r="S700">
            <v>45278.29</v>
          </cell>
          <cell r="X700">
            <v>2277.94</v>
          </cell>
          <cell r="AC700" t="str">
            <v>20140101LGUM_413</v>
          </cell>
        </row>
        <row r="701">
          <cell r="B701" t="str">
            <v>Oct 2014</v>
          </cell>
          <cell r="C701" t="str">
            <v>LS</v>
          </cell>
          <cell r="D701" t="str">
            <v>LGUM_415</v>
          </cell>
          <cell r="E701">
            <v>38</v>
          </cell>
          <cell r="G701">
            <v>1069</v>
          </cell>
          <cell r="K701">
            <v>0</v>
          </cell>
          <cell r="L701">
            <v>766.84</v>
          </cell>
          <cell r="M701">
            <v>766.83999999999992</v>
          </cell>
          <cell r="O701">
            <v>0.1</v>
          </cell>
          <cell r="Q701">
            <v>28.24</v>
          </cell>
          <cell r="R701">
            <v>0</v>
          </cell>
          <cell r="S701">
            <v>795.18</v>
          </cell>
          <cell r="X701">
            <v>28.5</v>
          </cell>
          <cell r="AC701" t="str">
            <v>20140101LGUM_415</v>
          </cell>
        </row>
        <row r="702">
          <cell r="B702" t="str">
            <v>Oct 2014</v>
          </cell>
          <cell r="C702" t="str">
            <v>LS</v>
          </cell>
          <cell r="D702" t="str">
            <v>LGUM_416</v>
          </cell>
          <cell r="E702">
            <v>1877</v>
          </cell>
          <cell r="G702">
            <v>74058</v>
          </cell>
          <cell r="K702">
            <v>-65.420000000002617</v>
          </cell>
          <cell r="L702">
            <v>42279.7</v>
          </cell>
          <cell r="M702">
            <v>42279.7</v>
          </cell>
          <cell r="O702">
            <v>10.75</v>
          </cell>
          <cell r="Q702">
            <v>1561.23</v>
          </cell>
          <cell r="R702">
            <v>0</v>
          </cell>
          <cell r="S702">
            <v>43871.23</v>
          </cell>
          <cell r="X702">
            <v>1989.62</v>
          </cell>
          <cell r="AC702" t="str">
            <v>20140101LGUM_416</v>
          </cell>
        </row>
        <row r="703">
          <cell r="B703" t="str">
            <v>Oct 2014</v>
          </cell>
          <cell r="C703" t="str">
            <v>RLS</v>
          </cell>
          <cell r="D703" t="str">
            <v>LGUM_417</v>
          </cell>
          <cell r="E703">
            <v>38</v>
          </cell>
          <cell r="G703">
            <v>1529</v>
          </cell>
          <cell r="K703">
            <v>-14.210000000000036</v>
          </cell>
          <cell r="L703">
            <v>885.63</v>
          </cell>
          <cell r="M703">
            <v>885.63</v>
          </cell>
          <cell r="O703">
            <v>0.21</v>
          </cell>
          <cell r="Q703">
            <v>32.76</v>
          </cell>
          <cell r="R703">
            <v>0</v>
          </cell>
          <cell r="S703">
            <v>918.6</v>
          </cell>
          <cell r="X703">
            <v>39.14</v>
          </cell>
          <cell r="AC703" t="str">
            <v>20140101LGUM_417</v>
          </cell>
        </row>
        <row r="704">
          <cell r="B704" t="str">
            <v>Oct 2014</v>
          </cell>
          <cell r="C704" t="str">
            <v>RLS</v>
          </cell>
          <cell r="D704" t="str">
            <v>LGUM_419</v>
          </cell>
          <cell r="E704">
            <v>119</v>
          </cell>
          <cell r="G704">
            <v>6988</v>
          </cell>
          <cell r="K704">
            <v>0</v>
          </cell>
          <cell r="L704">
            <v>2947.63</v>
          </cell>
          <cell r="M704">
            <v>2947.63</v>
          </cell>
          <cell r="O704">
            <v>0.98</v>
          </cell>
          <cell r="Q704">
            <v>108.81</v>
          </cell>
          <cell r="R704">
            <v>0</v>
          </cell>
          <cell r="S704">
            <v>3057.42</v>
          </cell>
          <cell r="X704">
            <v>196.35</v>
          </cell>
          <cell r="AC704" t="str">
            <v>20140101LGUM_419</v>
          </cell>
        </row>
        <row r="705">
          <cell r="B705" t="str">
            <v>Oct 2014</v>
          </cell>
          <cell r="C705" t="str">
            <v>LS</v>
          </cell>
          <cell r="D705" t="str">
            <v>LGUM_420</v>
          </cell>
          <cell r="E705">
            <v>54</v>
          </cell>
          <cell r="G705">
            <v>3225</v>
          </cell>
          <cell r="K705">
            <v>0</v>
          </cell>
          <cell r="L705">
            <v>1614.06</v>
          </cell>
          <cell r="M705">
            <v>1614.06</v>
          </cell>
          <cell r="O705">
            <v>0.45</v>
          </cell>
          <cell r="Q705">
            <v>59.58</v>
          </cell>
          <cell r="R705">
            <v>0</v>
          </cell>
          <cell r="S705">
            <v>1674.09</v>
          </cell>
          <cell r="X705">
            <v>89.1</v>
          </cell>
          <cell r="AC705" t="str">
            <v>20140101LGUM_420</v>
          </cell>
        </row>
        <row r="706">
          <cell r="B706" t="str">
            <v>Oct 2014</v>
          </cell>
          <cell r="C706" t="str">
            <v>LS</v>
          </cell>
          <cell r="D706" t="str">
            <v>LGUM_421</v>
          </cell>
          <cell r="E706">
            <v>181</v>
          </cell>
          <cell r="G706">
            <v>18553</v>
          </cell>
          <cell r="K706">
            <v>0</v>
          </cell>
          <cell r="L706">
            <v>5947.66</v>
          </cell>
          <cell r="M706">
            <v>5947.66</v>
          </cell>
          <cell r="O706">
            <v>2.64</v>
          </cell>
          <cell r="Q706">
            <v>219.43</v>
          </cell>
          <cell r="R706">
            <v>0</v>
          </cell>
          <cell r="S706">
            <v>6169.73</v>
          </cell>
          <cell r="X706">
            <v>483.27</v>
          </cell>
          <cell r="AC706" t="str">
            <v>20140101LGUM_421</v>
          </cell>
        </row>
        <row r="707">
          <cell r="B707" t="str">
            <v>Oct 2014</v>
          </cell>
          <cell r="C707" t="str">
            <v>LS</v>
          </cell>
          <cell r="D707" t="str">
            <v>LGUM_422</v>
          </cell>
          <cell r="E707">
            <v>1299</v>
          </cell>
          <cell r="G707">
            <v>203978</v>
          </cell>
          <cell r="K707">
            <v>-530.69999999999709</v>
          </cell>
          <cell r="L707">
            <v>49337.91</v>
          </cell>
          <cell r="M707">
            <v>49337.909999999996</v>
          </cell>
          <cell r="O707">
            <v>426.39</v>
          </cell>
          <cell r="Q707">
            <v>1325.01</v>
          </cell>
          <cell r="R707">
            <v>0</v>
          </cell>
          <cell r="S707">
            <v>51089.31</v>
          </cell>
          <cell r="X707">
            <v>5559.72</v>
          </cell>
          <cell r="AC707" t="str">
            <v>20140101LGUM_422</v>
          </cell>
        </row>
        <row r="708">
          <cell r="B708" t="str">
            <v>Oct 2014</v>
          </cell>
          <cell r="C708" t="str">
            <v>LS</v>
          </cell>
          <cell r="D708" t="str">
            <v>LGUM_423</v>
          </cell>
          <cell r="E708">
            <v>24</v>
          </cell>
          <cell r="G708">
            <v>1527</v>
          </cell>
          <cell r="K708">
            <v>2.7300000000000182</v>
          </cell>
          <cell r="L708">
            <v>635.13</v>
          </cell>
          <cell r="M708">
            <v>635.13</v>
          </cell>
          <cell r="O708">
            <v>0.26</v>
          </cell>
          <cell r="Q708">
            <v>23.29</v>
          </cell>
          <cell r="R708">
            <v>0</v>
          </cell>
          <cell r="S708">
            <v>658.68</v>
          </cell>
          <cell r="X708">
            <v>39.6</v>
          </cell>
          <cell r="AC708" t="str">
            <v>20140101LGUM_423</v>
          </cell>
        </row>
        <row r="709">
          <cell r="B709" t="str">
            <v>Oct 2014</v>
          </cell>
          <cell r="C709" t="str">
            <v>LS</v>
          </cell>
          <cell r="D709" t="str">
            <v>LGUM_424</v>
          </cell>
          <cell r="E709">
            <v>475</v>
          </cell>
          <cell r="G709">
            <v>52723</v>
          </cell>
          <cell r="K709">
            <v>126.64999999999964</v>
          </cell>
          <cell r="L709">
            <v>13640.4</v>
          </cell>
          <cell r="M709">
            <v>13640.400000000001</v>
          </cell>
          <cell r="O709">
            <v>7.38</v>
          </cell>
          <cell r="Q709">
            <v>503.59</v>
          </cell>
          <cell r="R709">
            <v>0</v>
          </cell>
          <cell r="S709">
            <v>14151.37</v>
          </cell>
          <cell r="X709">
            <v>1890.5</v>
          </cell>
          <cell r="AC709" t="str">
            <v>20140101LGUM_424</v>
          </cell>
        </row>
        <row r="710">
          <cell r="B710" t="str">
            <v>Oct 2014</v>
          </cell>
          <cell r="C710" t="str">
            <v>LS</v>
          </cell>
          <cell r="D710" t="str">
            <v>LGUM_425</v>
          </cell>
          <cell r="E710">
            <v>38</v>
          </cell>
          <cell r="G710">
            <v>6235</v>
          </cell>
          <cell r="K710">
            <v>0</v>
          </cell>
          <cell r="L710">
            <v>1293.1400000000001</v>
          </cell>
          <cell r="M710">
            <v>1293.1400000000001</v>
          </cell>
          <cell r="O710">
            <v>1.03</v>
          </cell>
          <cell r="Q710">
            <v>47.26</v>
          </cell>
          <cell r="R710">
            <v>0</v>
          </cell>
          <cell r="S710">
            <v>1341.43</v>
          </cell>
          <cell r="X710">
            <v>162.63999999999999</v>
          </cell>
          <cell r="AC710" t="str">
            <v>20140101LGUM_425</v>
          </cell>
        </row>
        <row r="711">
          <cell r="B711" t="str">
            <v>Oct 2014</v>
          </cell>
          <cell r="C711" t="str">
            <v>RLS</v>
          </cell>
          <cell r="D711" t="str">
            <v>LGUM_426</v>
          </cell>
          <cell r="E711">
            <v>40</v>
          </cell>
          <cell r="G711">
            <v>1067</v>
          </cell>
          <cell r="K711">
            <v>1.2789769243681803E-13</v>
          </cell>
          <cell r="L711">
            <v>1328.8000000000002</v>
          </cell>
          <cell r="M711">
            <v>1328.8000000000002</v>
          </cell>
          <cell r="O711">
            <v>0.15</v>
          </cell>
          <cell r="Q711">
            <v>49.82</v>
          </cell>
          <cell r="R711">
            <v>0</v>
          </cell>
          <cell r="S711">
            <v>1400.13</v>
          </cell>
          <cell r="X711">
            <v>30</v>
          </cell>
          <cell r="AC711" t="str">
            <v>20140101LGUM_426</v>
          </cell>
        </row>
        <row r="712">
          <cell r="B712" t="str">
            <v>Oct 2014</v>
          </cell>
          <cell r="C712" t="str">
            <v>LS</v>
          </cell>
          <cell r="D712" t="str">
            <v>LGUM_427</v>
          </cell>
          <cell r="E712">
            <v>53</v>
          </cell>
          <cell r="G712">
            <v>1438</v>
          </cell>
          <cell r="K712">
            <v>1.2789769243681803E-13</v>
          </cell>
          <cell r="L712">
            <v>1865.6000000000001</v>
          </cell>
          <cell r="M712">
            <v>1865.6000000000001</v>
          </cell>
          <cell r="O712">
            <v>0.2</v>
          </cell>
          <cell r="Q712">
            <v>70.72</v>
          </cell>
          <cell r="R712">
            <v>0</v>
          </cell>
          <cell r="S712">
            <v>1987.38</v>
          </cell>
          <cell r="X712">
            <v>39.75</v>
          </cell>
          <cell r="AC712" t="str">
            <v>20140101LGUM_427</v>
          </cell>
        </row>
        <row r="713">
          <cell r="B713" t="str">
            <v>Oct 2014</v>
          </cell>
          <cell r="C713" t="str">
            <v>RLS</v>
          </cell>
          <cell r="D713" t="str">
            <v>LGUM_428</v>
          </cell>
          <cell r="E713">
            <v>260</v>
          </cell>
          <cell r="G713">
            <v>9995</v>
          </cell>
          <cell r="K713">
            <v>4.5474735088646412E-13</v>
          </cell>
          <cell r="L713">
            <v>8863.4</v>
          </cell>
          <cell r="M713">
            <v>8863.4</v>
          </cell>
          <cell r="O713">
            <v>1.41</v>
          </cell>
          <cell r="Q713">
            <v>336.94</v>
          </cell>
          <cell r="R713">
            <v>0</v>
          </cell>
          <cell r="S713">
            <v>9468.02</v>
          </cell>
          <cell r="X713">
            <v>275.60000000000002</v>
          </cell>
          <cell r="AC713" t="str">
            <v>20140101LGUM_428</v>
          </cell>
        </row>
        <row r="714">
          <cell r="B714" t="str">
            <v>Oct 2014</v>
          </cell>
          <cell r="C714" t="str">
            <v>LS</v>
          </cell>
          <cell r="D714" t="str">
            <v>LGUM_429</v>
          </cell>
          <cell r="E714">
            <v>205</v>
          </cell>
          <cell r="G714">
            <v>8224</v>
          </cell>
          <cell r="K714">
            <v>0</v>
          </cell>
          <cell r="L714">
            <v>7394.35</v>
          </cell>
          <cell r="M714">
            <v>7394.35</v>
          </cell>
          <cell r="O714">
            <v>1.76</v>
          </cell>
          <cell r="Q714">
            <v>288.77</v>
          </cell>
          <cell r="R714">
            <v>0</v>
          </cell>
          <cell r="S714">
            <v>8324.01</v>
          </cell>
          <cell r="X714">
            <v>217.3</v>
          </cell>
          <cell r="AC714" t="str">
            <v>20140101LGUM_429</v>
          </cell>
        </row>
        <row r="715">
          <cell r="B715" t="str">
            <v>Oct 2014</v>
          </cell>
          <cell r="C715" t="str">
            <v>RLS</v>
          </cell>
          <cell r="D715" t="str">
            <v>LGUM_430</v>
          </cell>
          <cell r="E715">
            <v>13</v>
          </cell>
          <cell r="G715">
            <v>399</v>
          </cell>
          <cell r="K715">
            <v>0</v>
          </cell>
          <cell r="L715">
            <v>419.38</v>
          </cell>
          <cell r="M715">
            <v>419.38</v>
          </cell>
          <cell r="O715">
            <v>0.05</v>
          </cell>
          <cell r="Q715">
            <v>15.48</v>
          </cell>
          <cell r="R715">
            <v>0</v>
          </cell>
          <cell r="S715">
            <v>434.91</v>
          </cell>
          <cell r="X715">
            <v>9.75</v>
          </cell>
          <cell r="AC715" t="str">
            <v>20140101LGUM_430</v>
          </cell>
        </row>
        <row r="716">
          <cell r="B716" t="str">
            <v>Oct 2014</v>
          </cell>
          <cell r="C716" t="str">
            <v>LS</v>
          </cell>
          <cell r="D716" t="str">
            <v>LGUM_431</v>
          </cell>
          <cell r="E716">
            <v>45</v>
          </cell>
          <cell r="G716">
            <v>1238</v>
          </cell>
          <cell r="K716">
            <v>0</v>
          </cell>
          <cell r="L716">
            <v>1481.85</v>
          </cell>
          <cell r="M716">
            <v>1481.85</v>
          </cell>
          <cell r="O716">
            <v>0.18</v>
          </cell>
          <cell r="Q716">
            <v>60.81</v>
          </cell>
          <cell r="R716">
            <v>0</v>
          </cell>
          <cell r="S716">
            <v>1708.82</v>
          </cell>
          <cell r="X716">
            <v>33.75</v>
          </cell>
          <cell r="AC716" t="str">
            <v>20140101LGUM_431</v>
          </cell>
        </row>
        <row r="717">
          <cell r="B717" t="str">
            <v>Oct 2014</v>
          </cell>
          <cell r="C717" t="str">
            <v>RLS</v>
          </cell>
          <cell r="D717" t="str">
            <v>LGUM_432</v>
          </cell>
          <cell r="E717">
            <v>10</v>
          </cell>
          <cell r="G717">
            <v>374</v>
          </cell>
          <cell r="K717">
            <v>-2.9753977059954195E-14</v>
          </cell>
          <cell r="L717">
            <v>343.29999999999995</v>
          </cell>
          <cell r="M717">
            <v>343.29999999999995</v>
          </cell>
          <cell r="O717">
            <v>0.06</v>
          </cell>
          <cell r="Q717">
            <v>12.8</v>
          </cell>
          <cell r="R717">
            <v>0</v>
          </cell>
          <cell r="S717">
            <v>359.63</v>
          </cell>
          <cell r="X717">
            <v>10.6</v>
          </cell>
          <cell r="AC717" t="str">
            <v>20140101LGUM_432</v>
          </cell>
        </row>
        <row r="718">
          <cell r="B718" t="str">
            <v>Oct 2014</v>
          </cell>
          <cell r="C718" t="str">
            <v>LS</v>
          </cell>
          <cell r="D718" t="str">
            <v>LGUM_433</v>
          </cell>
          <cell r="E718">
            <v>195</v>
          </cell>
          <cell r="G718">
            <v>8186</v>
          </cell>
          <cell r="K718">
            <v>0</v>
          </cell>
          <cell r="L718">
            <v>6823.05</v>
          </cell>
          <cell r="M718">
            <v>6823.05</v>
          </cell>
          <cell r="O718">
            <v>1.21</v>
          </cell>
          <cell r="Q718">
            <v>285.47000000000003</v>
          </cell>
          <cell r="R718">
            <v>0</v>
          </cell>
          <cell r="S718">
            <v>8042.42</v>
          </cell>
          <cell r="X718">
            <v>206.7</v>
          </cell>
          <cell r="AC718" t="str">
            <v>20140101LGUM_433</v>
          </cell>
        </row>
        <row r="719">
          <cell r="B719" t="str">
            <v>Oct 2014</v>
          </cell>
          <cell r="C719" t="str">
            <v>LS</v>
          </cell>
          <cell r="D719" t="str">
            <v>LGUM_439</v>
          </cell>
          <cell r="E719">
            <v>0</v>
          </cell>
          <cell r="G719">
            <v>0</v>
          </cell>
          <cell r="K719">
            <v>0</v>
          </cell>
          <cell r="L719">
            <v>0</v>
          </cell>
          <cell r="M719">
            <v>0</v>
          </cell>
          <cell r="O719">
            <v>0</v>
          </cell>
          <cell r="Q719">
            <v>0</v>
          </cell>
          <cell r="R719">
            <v>0</v>
          </cell>
          <cell r="S719">
            <v>0</v>
          </cell>
          <cell r="X719">
            <v>0</v>
          </cell>
          <cell r="AC719" t="str">
            <v>20140101LGUM_439</v>
          </cell>
        </row>
        <row r="720">
          <cell r="B720" t="str">
            <v>Oct 2014</v>
          </cell>
          <cell r="C720" t="str">
            <v>LS</v>
          </cell>
          <cell r="D720" t="str">
            <v>LGUM_440</v>
          </cell>
          <cell r="E720">
            <v>2</v>
          </cell>
          <cell r="G720">
            <v>208</v>
          </cell>
          <cell r="K720">
            <v>0</v>
          </cell>
          <cell r="L720">
            <v>36.56</v>
          </cell>
          <cell r="M720">
            <v>36.559999999999995</v>
          </cell>
          <cell r="O720">
            <v>0.03</v>
          </cell>
          <cell r="Q720">
            <v>1.35</v>
          </cell>
          <cell r="R720">
            <v>0</v>
          </cell>
          <cell r="S720">
            <v>37.94</v>
          </cell>
          <cell r="X720">
            <v>5.34</v>
          </cell>
          <cell r="AC720" t="str">
            <v>20140101LGUM_440</v>
          </cell>
        </row>
        <row r="721">
          <cell r="B721" t="str">
            <v>Oct 2014</v>
          </cell>
          <cell r="C721" t="str">
            <v>LS</v>
          </cell>
          <cell r="D721" t="str">
            <v>LGUM_441</v>
          </cell>
          <cell r="E721">
            <v>474</v>
          </cell>
          <cell r="G721">
            <v>74399</v>
          </cell>
          <cell r="K721">
            <v>-233.69000000000051</v>
          </cell>
          <cell r="L721">
            <v>10345.99</v>
          </cell>
          <cell r="M721">
            <v>10345.99</v>
          </cell>
          <cell r="O721">
            <v>209.31</v>
          </cell>
          <cell r="Q721">
            <v>240.92</v>
          </cell>
          <cell r="R721">
            <v>0</v>
          </cell>
          <cell r="S721">
            <v>10796.22</v>
          </cell>
          <cell r="X721">
            <v>2028.72</v>
          </cell>
          <cell r="AC721" t="str">
            <v>20140101LGUM_441</v>
          </cell>
        </row>
        <row r="722">
          <cell r="B722" t="str">
            <v>Oct 2014</v>
          </cell>
          <cell r="C722" t="str">
            <v>LS</v>
          </cell>
          <cell r="D722" t="str">
            <v>LGUM_444</v>
          </cell>
          <cell r="E722">
            <v>0</v>
          </cell>
          <cell r="G722">
            <v>0</v>
          </cell>
          <cell r="K722">
            <v>0</v>
          </cell>
          <cell r="L722">
            <v>0</v>
          </cell>
          <cell r="M722">
            <v>0</v>
          </cell>
          <cell r="O722">
            <v>0</v>
          </cell>
          <cell r="Q722">
            <v>0</v>
          </cell>
          <cell r="R722">
            <v>0</v>
          </cell>
          <cell r="S722">
            <v>0</v>
          </cell>
          <cell r="X722">
            <v>0</v>
          </cell>
          <cell r="AC722" t="str">
            <v>20140101LGUM_444</v>
          </cell>
        </row>
        <row r="723">
          <cell r="B723" t="str">
            <v>Oct 2014</v>
          </cell>
          <cell r="C723" t="str">
            <v>LS</v>
          </cell>
          <cell r="D723" t="str">
            <v>LGUM_445</v>
          </cell>
          <cell r="E723">
            <v>0</v>
          </cell>
          <cell r="G723">
            <v>0</v>
          </cell>
          <cell r="K723">
            <v>0</v>
          </cell>
          <cell r="L723">
            <v>0</v>
          </cell>
          <cell r="M723">
            <v>0</v>
          </cell>
          <cell r="O723">
            <v>0</v>
          </cell>
          <cell r="Q723">
            <v>0</v>
          </cell>
          <cell r="R723">
            <v>0</v>
          </cell>
          <cell r="S723">
            <v>0</v>
          </cell>
          <cell r="X723">
            <v>0</v>
          </cell>
          <cell r="AC723" t="str">
            <v>20140101LGUM_445</v>
          </cell>
        </row>
        <row r="724">
          <cell r="B724" t="str">
            <v>Oct 2014</v>
          </cell>
          <cell r="C724" t="str">
            <v>LS</v>
          </cell>
          <cell r="D724" t="str">
            <v>LGUM_452</v>
          </cell>
          <cell r="E724">
            <v>6638</v>
          </cell>
          <cell r="G724">
            <v>428727</v>
          </cell>
          <cell r="K724">
            <v>-151.99000000000456</v>
          </cell>
          <cell r="L724">
            <v>84947.17</v>
          </cell>
          <cell r="M724">
            <v>84947.17</v>
          </cell>
          <cell r="O724">
            <v>62.87</v>
          </cell>
          <cell r="Q724">
            <v>3172.51</v>
          </cell>
          <cell r="R724">
            <v>0</v>
          </cell>
          <cell r="S724">
            <v>89293.41</v>
          </cell>
          <cell r="X724">
            <v>10952.7</v>
          </cell>
          <cell r="AC724" t="str">
            <v>20140101LGUM_452</v>
          </cell>
        </row>
        <row r="725">
          <cell r="B725" t="str">
            <v>Oct 2014</v>
          </cell>
          <cell r="C725" t="str">
            <v>LS</v>
          </cell>
          <cell r="D725" t="str">
            <v>LGUM_453</v>
          </cell>
          <cell r="E725">
            <v>9517</v>
          </cell>
          <cell r="G725">
            <v>1030923</v>
          </cell>
          <cell r="K725">
            <v>189.87000000001399</v>
          </cell>
          <cell r="L725">
            <v>143706.23000000001</v>
          </cell>
          <cell r="M725">
            <v>143706.23000000001</v>
          </cell>
          <cell r="O725">
            <v>143.97999999999999</v>
          </cell>
          <cell r="Q725">
            <v>5349.17</v>
          </cell>
          <cell r="R725">
            <v>0</v>
          </cell>
          <cell r="S725">
            <v>150338.9</v>
          </cell>
          <cell r="X725">
            <v>37877.660000000003</v>
          </cell>
          <cell r="AC725" t="str">
            <v>20140101LGUM_453</v>
          </cell>
        </row>
        <row r="726">
          <cell r="B726" t="str">
            <v>Oct 2014</v>
          </cell>
          <cell r="C726" t="str">
            <v>LS</v>
          </cell>
          <cell r="D726" t="str">
            <v>LGUM_454</v>
          </cell>
          <cell r="E726">
            <v>5623</v>
          </cell>
          <cell r="G726">
            <v>931286</v>
          </cell>
          <cell r="K726">
            <v>-328.28000000001111</v>
          </cell>
          <cell r="L726">
            <v>97399.459999999992</v>
          </cell>
          <cell r="M726">
            <v>97399.46</v>
          </cell>
          <cell r="O726">
            <v>132.44999999999999</v>
          </cell>
          <cell r="Q726">
            <v>3694.72</v>
          </cell>
          <cell r="R726">
            <v>0</v>
          </cell>
          <cell r="S726">
            <v>104036.07</v>
          </cell>
          <cell r="X726">
            <v>24066.44</v>
          </cell>
          <cell r="AC726" t="str">
            <v>20140101LGUM_454</v>
          </cell>
        </row>
        <row r="727">
          <cell r="B727" t="str">
            <v>Oct 2014</v>
          </cell>
          <cell r="C727" t="str">
            <v>LS</v>
          </cell>
          <cell r="D727" t="str">
            <v>LGUM_455</v>
          </cell>
          <cell r="E727">
            <v>413</v>
          </cell>
          <cell r="G727">
            <v>25192</v>
          </cell>
          <cell r="K727">
            <v>-52.330000000000496</v>
          </cell>
          <cell r="L727">
            <v>5634.6799999999994</v>
          </cell>
          <cell r="M727">
            <v>5634.6799999999994</v>
          </cell>
          <cell r="O727">
            <v>4.0999999999999996</v>
          </cell>
          <cell r="Q727">
            <v>215.73</v>
          </cell>
          <cell r="R727">
            <v>0</v>
          </cell>
          <cell r="S727">
            <v>6063.65</v>
          </cell>
          <cell r="X727">
            <v>681.45</v>
          </cell>
          <cell r="AC727" t="str">
            <v>20140101LGUM_455</v>
          </cell>
        </row>
        <row r="728">
          <cell r="B728" t="str">
            <v>Oct 2014</v>
          </cell>
          <cell r="C728" t="str">
            <v>LS</v>
          </cell>
          <cell r="D728" t="str">
            <v>LGUM_456</v>
          </cell>
          <cell r="E728">
            <v>13181</v>
          </cell>
          <cell r="G728">
            <v>2091569</v>
          </cell>
          <cell r="K728">
            <v>-723.15000000002328</v>
          </cell>
          <cell r="L728">
            <v>239302.86</v>
          </cell>
          <cell r="M728">
            <v>239302.86000000002</v>
          </cell>
          <cell r="O728">
            <v>296.31</v>
          </cell>
          <cell r="Q728">
            <v>9107.59</v>
          </cell>
          <cell r="R728">
            <v>0</v>
          </cell>
          <cell r="S728">
            <v>256499.26</v>
          </cell>
          <cell r="X728">
            <v>56414.68</v>
          </cell>
          <cell r="AC728" t="str">
            <v>20140101LGUM_456</v>
          </cell>
        </row>
        <row r="729">
          <cell r="B729" t="str">
            <v>Oct 2014</v>
          </cell>
          <cell r="C729" t="str">
            <v>LS</v>
          </cell>
          <cell r="D729" t="str">
            <v>LGUM_457</v>
          </cell>
          <cell r="E729">
            <v>3425</v>
          </cell>
          <cell r="G729">
            <v>134560</v>
          </cell>
          <cell r="K729">
            <v>-187.70999999999822</v>
          </cell>
          <cell r="L729">
            <v>37007.79</v>
          </cell>
          <cell r="M729">
            <v>37007.789999999994</v>
          </cell>
          <cell r="O729">
            <v>29.41</v>
          </cell>
          <cell r="Q729">
            <v>1425.28</v>
          </cell>
          <cell r="R729">
            <v>0</v>
          </cell>
          <cell r="S729">
            <v>40110.769999999997</v>
          </cell>
          <cell r="X729">
            <v>3630.5</v>
          </cell>
          <cell r="AC729" t="str">
            <v>20140101LGUM_457</v>
          </cell>
        </row>
        <row r="730">
          <cell r="B730" t="str">
            <v>Oct 2014</v>
          </cell>
          <cell r="C730" t="str">
            <v>RLS</v>
          </cell>
          <cell r="D730" t="str">
            <v>LGUM_458</v>
          </cell>
          <cell r="E730">
            <v>5</v>
          </cell>
          <cell r="G730">
            <v>373</v>
          </cell>
          <cell r="K730">
            <v>0</v>
          </cell>
          <cell r="L730">
            <v>55.65</v>
          </cell>
          <cell r="M730">
            <v>55.65</v>
          </cell>
          <cell r="O730">
            <v>0.05</v>
          </cell>
          <cell r="Q730">
            <v>2.0499999999999998</v>
          </cell>
          <cell r="R730">
            <v>0</v>
          </cell>
          <cell r="S730">
            <v>57.75</v>
          </cell>
          <cell r="X730">
            <v>18.850000000000001</v>
          </cell>
          <cell r="AC730" t="str">
            <v>20140101LGUM_458</v>
          </cell>
        </row>
        <row r="731">
          <cell r="B731" t="str">
            <v>Oct 2014</v>
          </cell>
          <cell r="C731" t="str">
            <v>LS</v>
          </cell>
          <cell r="D731" t="str">
            <v>LGUM_470</v>
          </cell>
          <cell r="E731">
            <v>27</v>
          </cell>
          <cell r="G731">
            <v>1346</v>
          </cell>
          <cell r="K731">
            <v>3.4100000000000295</v>
          </cell>
          <cell r="L731">
            <v>348.74</v>
          </cell>
          <cell r="M731">
            <v>348.74</v>
          </cell>
          <cell r="O731">
            <v>0.23</v>
          </cell>
          <cell r="Q731">
            <v>12.96</v>
          </cell>
          <cell r="R731">
            <v>0</v>
          </cell>
          <cell r="S731">
            <v>366.05</v>
          </cell>
          <cell r="X731">
            <v>36.99</v>
          </cell>
          <cell r="AC731" t="str">
            <v>20140101LGUM_470</v>
          </cell>
        </row>
        <row r="732">
          <cell r="B732" t="str">
            <v>Oct 2014</v>
          </cell>
          <cell r="C732" t="str">
            <v>RLS</v>
          </cell>
          <cell r="D732" t="str">
            <v>LGUM_471</v>
          </cell>
          <cell r="E732">
            <v>2</v>
          </cell>
          <cell r="G732">
            <v>101</v>
          </cell>
          <cell r="K732">
            <v>0</v>
          </cell>
          <cell r="L732">
            <v>30.14</v>
          </cell>
          <cell r="M732">
            <v>30.14</v>
          </cell>
          <cell r="O732">
            <v>0.02</v>
          </cell>
          <cell r="Q732">
            <v>1.1200000000000001</v>
          </cell>
          <cell r="R732">
            <v>0</v>
          </cell>
          <cell r="S732">
            <v>31.28</v>
          </cell>
          <cell r="X732">
            <v>2.74</v>
          </cell>
          <cell r="AC732" t="str">
            <v>20140101LGUM_471</v>
          </cell>
        </row>
        <row r="733">
          <cell r="B733" t="str">
            <v>Oct 2014</v>
          </cell>
          <cell r="C733" t="str">
            <v>LS</v>
          </cell>
          <cell r="D733" t="str">
            <v>LGUM_473</v>
          </cell>
          <cell r="E733">
            <v>467</v>
          </cell>
          <cell r="G733">
            <v>54622</v>
          </cell>
          <cell r="K733">
            <v>-64.209999999999781</v>
          </cell>
          <cell r="L733">
            <v>8659.35</v>
          </cell>
          <cell r="M733">
            <v>8659.35</v>
          </cell>
          <cell r="O733">
            <v>8.43</v>
          </cell>
          <cell r="Q733">
            <v>321.56</v>
          </cell>
          <cell r="R733">
            <v>0</v>
          </cell>
          <cell r="S733">
            <v>9069.56</v>
          </cell>
          <cell r="X733">
            <v>1485.06</v>
          </cell>
          <cell r="AC733" t="str">
            <v>20140101LGUM_473</v>
          </cell>
        </row>
        <row r="734">
          <cell r="B734" t="str">
            <v>Oct 2014</v>
          </cell>
          <cell r="C734" t="str">
            <v>RLS</v>
          </cell>
          <cell r="D734" t="str">
            <v>LGUM_474</v>
          </cell>
          <cell r="E734">
            <v>54</v>
          </cell>
          <cell r="G734">
            <v>6398</v>
          </cell>
          <cell r="K734">
            <v>-2.1671553440683056E-13</v>
          </cell>
          <cell r="L734">
            <v>1132.3799999999999</v>
          </cell>
          <cell r="M734">
            <v>1132.3799999999999</v>
          </cell>
          <cell r="O734">
            <v>0.94</v>
          </cell>
          <cell r="Q734">
            <v>42.73</v>
          </cell>
          <cell r="R734">
            <v>0</v>
          </cell>
          <cell r="S734">
            <v>1202.79</v>
          </cell>
          <cell r="X734">
            <v>171.72</v>
          </cell>
          <cell r="AC734" t="str">
            <v>20140101LGUM_474</v>
          </cell>
        </row>
        <row r="735">
          <cell r="B735" t="str">
            <v>Oct 2014</v>
          </cell>
          <cell r="C735" t="str">
            <v>RLS</v>
          </cell>
          <cell r="D735" t="str">
            <v>LGUM_475</v>
          </cell>
          <cell r="E735">
            <v>2</v>
          </cell>
          <cell r="G735">
            <v>241</v>
          </cell>
          <cell r="K735">
            <v>0</v>
          </cell>
          <cell r="L735">
            <v>56.84</v>
          </cell>
          <cell r="M735">
            <v>56.839999999999996</v>
          </cell>
          <cell r="O735">
            <v>0.04</v>
          </cell>
          <cell r="Q735">
            <v>2.1</v>
          </cell>
          <cell r="R735">
            <v>0</v>
          </cell>
          <cell r="S735">
            <v>58.98</v>
          </cell>
          <cell r="X735">
            <v>6.36</v>
          </cell>
          <cell r="AC735" t="str">
            <v>20140101LGUM_475</v>
          </cell>
        </row>
        <row r="736">
          <cell r="B736" t="str">
            <v>Oct 2014</v>
          </cell>
          <cell r="C736" t="str">
            <v>LS</v>
          </cell>
          <cell r="D736" t="str">
            <v>LGUM_476</v>
          </cell>
          <cell r="E736">
            <v>419</v>
          </cell>
          <cell r="G736">
            <v>154778</v>
          </cell>
          <cell r="K736">
            <v>50.530000000000143</v>
          </cell>
          <cell r="L736">
            <v>16642.93</v>
          </cell>
          <cell r="M736">
            <v>16642.93</v>
          </cell>
          <cell r="O736">
            <v>22.94</v>
          </cell>
          <cell r="Q736">
            <v>617.9</v>
          </cell>
          <cell r="R736">
            <v>0</v>
          </cell>
          <cell r="S736">
            <v>17410.330000000002</v>
          </cell>
          <cell r="X736">
            <v>4110.3900000000003</v>
          </cell>
          <cell r="AC736" t="str">
            <v>20140101LGUM_476</v>
          </cell>
        </row>
        <row r="737">
          <cell r="B737" t="str">
            <v>Oct 2014</v>
          </cell>
          <cell r="C737" t="str">
            <v>RLS</v>
          </cell>
          <cell r="D737" t="str">
            <v>LGUM_477</v>
          </cell>
          <cell r="E737">
            <v>63</v>
          </cell>
          <cell r="G737">
            <v>23227</v>
          </cell>
          <cell r="K737">
            <v>2.9132252166164108E-13</v>
          </cell>
          <cell r="L737">
            <v>2695.1400000000003</v>
          </cell>
          <cell r="M737">
            <v>2695.14</v>
          </cell>
          <cell r="O737">
            <v>3.53</v>
          </cell>
          <cell r="Q737">
            <v>100.39</v>
          </cell>
          <cell r="R737">
            <v>0</v>
          </cell>
          <cell r="S737">
            <v>2832.99</v>
          </cell>
          <cell r="X737">
            <v>618.03</v>
          </cell>
          <cell r="AC737" t="str">
            <v>20140101LGUM_477</v>
          </cell>
        </row>
        <row r="738">
          <cell r="B738" t="str">
            <v>Oct 2014</v>
          </cell>
          <cell r="C738" t="str">
            <v>LS</v>
          </cell>
          <cell r="D738" t="str">
            <v>LGUM_479</v>
          </cell>
          <cell r="E738">
            <v>0</v>
          </cell>
          <cell r="G738">
            <v>0</v>
          </cell>
          <cell r="K738">
            <v>0</v>
          </cell>
          <cell r="L738">
            <v>0</v>
          </cell>
          <cell r="M738">
            <v>0</v>
          </cell>
          <cell r="O738">
            <v>0</v>
          </cell>
          <cell r="Q738">
            <v>0</v>
          </cell>
          <cell r="R738">
            <v>0</v>
          </cell>
          <cell r="S738">
            <v>0</v>
          </cell>
          <cell r="X738">
            <v>0</v>
          </cell>
          <cell r="AC738" t="str">
            <v>20140101LGUM_479</v>
          </cell>
        </row>
        <row r="739">
          <cell r="B739" t="str">
            <v>Oct 2014</v>
          </cell>
          <cell r="C739" t="str">
            <v>LS</v>
          </cell>
          <cell r="D739" t="str">
            <v>LGUM_480</v>
          </cell>
          <cell r="E739">
            <v>20</v>
          </cell>
          <cell r="G739">
            <v>1050</v>
          </cell>
          <cell r="K739">
            <v>0</v>
          </cell>
          <cell r="L739">
            <v>476.6</v>
          </cell>
          <cell r="M739">
            <v>476.59999999999997</v>
          </cell>
          <cell r="O739">
            <v>0.15</v>
          </cell>
          <cell r="Q739">
            <v>17.59</v>
          </cell>
          <cell r="R739">
            <v>0</v>
          </cell>
          <cell r="S739">
            <v>494.34</v>
          </cell>
          <cell r="X739">
            <v>27.4</v>
          </cell>
          <cell r="AC739" t="str">
            <v>20140101LGUM_480</v>
          </cell>
        </row>
        <row r="740">
          <cell r="B740" t="str">
            <v>Oct 2014</v>
          </cell>
          <cell r="C740" t="str">
            <v>LS</v>
          </cell>
          <cell r="D740" t="str">
            <v>LGUM_481</v>
          </cell>
          <cell r="E740">
            <v>4</v>
          </cell>
          <cell r="G740">
            <v>457</v>
          </cell>
          <cell r="K740">
            <v>0</v>
          </cell>
          <cell r="L740">
            <v>81.84</v>
          </cell>
          <cell r="M740">
            <v>81.84</v>
          </cell>
          <cell r="O740">
            <v>0.06</v>
          </cell>
          <cell r="Q740">
            <v>3.02</v>
          </cell>
          <cell r="R740">
            <v>0</v>
          </cell>
          <cell r="S740">
            <v>84.92</v>
          </cell>
          <cell r="X740">
            <v>12.72</v>
          </cell>
          <cell r="AC740" t="str">
            <v>20140101LGUM_481</v>
          </cell>
        </row>
        <row r="741">
          <cell r="B741" t="str">
            <v>Oct 2014</v>
          </cell>
          <cell r="C741" t="str">
            <v>LS</v>
          </cell>
          <cell r="D741" t="str">
            <v>LGUM_482</v>
          </cell>
          <cell r="E741">
            <v>48</v>
          </cell>
          <cell r="G741">
            <v>5598</v>
          </cell>
          <cell r="K741">
            <v>0</v>
          </cell>
          <cell r="L741">
            <v>1450.08</v>
          </cell>
          <cell r="M741">
            <v>1450.08</v>
          </cell>
          <cell r="O741">
            <v>0.81</v>
          </cell>
          <cell r="Q741">
            <v>53.57</v>
          </cell>
          <cell r="R741">
            <v>0</v>
          </cell>
          <cell r="S741">
            <v>1504.46</v>
          </cell>
          <cell r="X741">
            <v>152.63999999999999</v>
          </cell>
          <cell r="AC741" t="str">
            <v>20140101LGUM_482</v>
          </cell>
        </row>
        <row r="742">
          <cell r="B742" t="str">
            <v>Oct 2014</v>
          </cell>
          <cell r="C742" t="str">
            <v>LS</v>
          </cell>
          <cell r="D742" t="str">
            <v>LGUM_483</v>
          </cell>
          <cell r="E742">
            <v>2</v>
          </cell>
          <cell r="G742">
            <v>697</v>
          </cell>
          <cell r="K742">
            <v>0</v>
          </cell>
          <cell r="L742">
            <v>85.12</v>
          </cell>
          <cell r="M742">
            <v>85.12</v>
          </cell>
          <cell r="O742">
            <v>0.1</v>
          </cell>
          <cell r="Q742">
            <v>3.14</v>
          </cell>
          <cell r="R742">
            <v>0</v>
          </cell>
          <cell r="S742">
            <v>88.36</v>
          </cell>
          <cell r="X742">
            <v>19.62</v>
          </cell>
          <cell r="AC742" t="str">
            <v>20140101LGUM_483</v>
          </cell>
        </row>
        <row r="743">
          <cell r="B743" t="str">
            <v>Oct 2014</v>
          </cell>
          <cell r="C743" t="str">
            <v>LS</v>
          </cell>
          <cell r="D743" t="str">
            <v>LGUM_484</v>
          </cell>
          <cell r="E743">
            <v>13</v>
          </cell>
          <cell r="G743">
            <v>4627</v>
          </cell>
          <cell r="K743">
            <v>0</v>
          </cell>
          <cell r="L743">
            <v>680.03</v>
          </cell>
          <cell r="M743">
            <v>680.03</v>
          </cell>
          <cell r="O743">
            <v>0.65</v>
          </cell>
          <cell r="Q743">
            <v>25.11</v>
          </cell>
          <cell r="R743">
            <v>0</v>
          </cell>
          <cell r="S743">
            <v>705.79</v>
          </cell>
          <cell r="X743">
            <v>127.53</v>
          </cell>
          <cell r="AC743" t="str">
            <v>20140101LGUM_484</v>
          </cell>
        </row>
        <row r="744">
          <cell r="B744" t="str">
            <v>Nov 2014</v>
          </cell>
          <cell r="C744" t="str">
            <v>RLS</v>
          </cell>
          <cell r="D744" t="str">
            <v>LGUM_201</v>
          </cell>
          <cell r="E744">
            <v>76</v>
          </cell>
          <cell r="G744">
            <v>3418</v>
          </cell>
          <cell r="K744">
            <v>0</v>
          </cell>
          <cell r="L744">
            <v>618.64</v>
          </cell>
          <cell r="M744">
            <v>618.64</v>
          </cell>
          <cell r="O744">
            <v>7.0000000000000007E-2</v>
          </cell>
          <cell r="Q744">
            <v>31.11</v>
          </cell>
          <cell r="R744">
            <v>0</v>
          </cell>
          <cell r="S744">
            <v>682.78</v>
          </cell>
          <cell r="X744">
            <v>82.84</v>
          </cell>
          <cell r="AC744" t="str">
            <v>20140101LGUM_201</v>
          </cell>
        </row>
        <row r="745">
          <cell r="B745" t="str">
            <v>Nov 2014</v>
          </cell>
          <cell r="C745" t="str">
            <v>RLS</v>
          </cell>
          <cell r="D745" t="str">
            <v>LGUM_203</v>
          </cell>
          <cell r="E745">
            <v>3607</v>
          </cell>
          <cell r="G745">
            <v>389593</v>
          </cell>
          <cell r="K745">
            <v>-173.9000000000006</v>
          </cell>
          <cell r="L745">
            <v>39358.82</v>
          </cell>
          <cell r="M745">
            <v>39358.82</v>
          </cell>
          <cell r="O745">
            <v>13.14</v>
          </cell>
          <cell r="Q745">
            <v>1892.97</v>
          </cell>
          <cell r="R745">
            <v>0</v>
          </cell>
          <cell r="S745">
            <v>41746.97</v>
          </cell>
          <cell r="X745">
            <v>9774.9699999999993</v>
          </cell>
          <cell r="AC745" t="str">
            <v>20140101LGUM_203</v>
          </cell>
        </row>
        <row r="746">
          <cell r="B746" t="str">
            <v>Nov 2014</v>
          </cell>
          <cell r="C746" t="str">
            <v>RLS</v>
          </cell>
          <cell r="D746" t="str">
            <v>LGUM_204</v>
          </cell>
          <cell r="E746">
            <v>3639</v>
          </cell>
          <cell r="G746">
            <v>617131</v>
          </cell>
          <cell r="K746">
            <v>-102.03000000000202</v>
          </cell>
          <cell r="L746">
            <v>49060.86</v>
          </cell>
          <cell r="M746">
            <v>49060.86</v>
          </cell>
          <cell r="O746">
            <v>26.07</v>
          </cell>
          <cell r="Q746">
            <v>2366.5500000000002</v>
          </cell>
          <cell r="R746">
            <v>0</v>
          </cell>
          <cell r="S746">
            <v>52176.5</v>
          </cell>
          <cell r="X746">
            <v>15283.8</v>
          </cell>
          <cell r="AC746" t="str">
            <v>20140101LGUM_204</v>
          </cell>
        </row>
        <row r="747">
          <cell r="B747" t="str">
            <v>Nov 2014</v>
          </cell>
          <cell r="C747" t="str">
            <v>RLS</v>
          </cell>
          <cell r="D747" t="str">
            <v>LGUM_206</v>
          </cell>
          <cell r="E747">
            <v>90</v>
          </cell>
          <cell r="G747">
            <v>4044</v>
          </cell>
          <cell r="K747">
            <v>0</v>
          </cell>
          <cell r="L747">
            <v>1120.5</v>
          </cell>
          <cell r="M747">
            <v>1120.5</v>
          </cell>
          <cell r="O747">
            <v>0.16</v>
          </cell>
          <cell r="Q747">
            <v>53.35</v>
          </cell>
          <cell r="R747">
            <v>0</v>
          </cell>
          <cell r="S747">
            <v>1174.01</v>
          </cell>
          <cell r="X747">
            <v>98.1</v>
          </cell>
          <cell r="AC747" t="str">
            <v>20140101LGUM_206</v>
          </cell>
        </row>
        <row r="748">
          <cell r="B748" t="str">
            <v>Nov 2014</v>
          </cell>
          <cell r="C748" t="str">
            <v>RLS</v>
          </cell>
          <cell r="D748" t="str">
            <v>LGUM_207</v>
          </cell>
          <cell r="E748">
            <v>712</v>
          </cell>
          <cell r="G748">
            <v>117463</v>
          </cell>
          <cell r="K748">
            <v>-37.799999999999613</v>
          </cell>
          <cell r="L748">
            <v>11026.68</v>
          </cell>
          <cell r="M748">
            <v>11026.68</v>
          </cell>
          <cell r="O748">
            <v>5.62</v>
          </cell>
          <cell r="Q748">
            <v>548.24</v>
          </cell>
          <cell r="R748">
            <v>0</v>
          </cell>
          <cell r="S748">
            <v>12120.19</v>
          </cell>
          <cell r="X748">
            <v>2990.4</v>
          </cell>
          <cell r="AC748" t="str">
            <v>20140101LGUM_207</v>
          </cell>
        </row>
        <row r="749">
          <cell r="B749" t="str">
            <v>Nov 2014</v>
          </cell>
          <cell r="C749" t="str">
            <v>RLS</v>
          </cell>
          <cell r="D749" t="str">
            <v>LGUM_208</v>
          </cell>
          <cell r="E749">
            <v>1391</v>
          </cell>
          <cell r="G749">
            <v>106332</v>
          </cell>
          <cell r="K749">
            <v>-119.15999999999985</v>
          </cell>
          <cell r="L749">
            <v>19688.68</v>
          </cell>
          <cell r="M749">
            <v>19688.68</v>
          </cell>
          <cell r="O749">
            <v>4.16</v>
          </cell>
          <cell r="Q749">
            <v>938.2</v>
          </cell>
          <cell r="R749">
            <v>0</v>
          </cell>
          <cell r="S749">
            <v>20631.04</v>
          </cell>
          <cell r="X749">
            <v>2656.81</v>
          </cell>
          <cell r="AC749" t="str">
            <v>20140101LGUM_208</v>
          </cell>
        </row>
        <row r="750">
          <cell r="B750" t="str">
            <v>Nov 2014</v>
          </cell>
          <cell r="C750" t="str">
            <v>RLS</v>
          </cell>
          <cell r="D750" t="str">
            <v>LGUM_209</v>
          </cell>
          <cell r="E750">
            <v>42</v>
          </cell>
          <cell r="G750">
            <v>16605</v>
          </cell>
          <cell r="K750">
            <v>-1.2079226507921703E-13</v>
          </cell>
          <cell r="L750">
            <v>1162.9799999999998</v>
          </cell>
          <cell r="M750">
            <v>1162.9799999999998</v>
          </cell>
          <cell r="O750">
            <v>0.72</v>
          </cell>
          <cell r="Q750">
            <v>57.67</v>
          </cell>
          <cell r="R750">
            <v>0</v>
          </cell>
          <cell r="S750">
            <v>1268.75</v>
          </cell>
          <cell r="X750">
            <v>427.14</v>
          </cell>
          <cell r="AC750" t="str">
            <v>20140101LGUM_209</v>
          </cell>
        </row>
        <row r="751">
          <cell r="B751" t="str">
            <v>Nov 2014</v>
          </cell>
          <cell r="C751" t="str">
            <v>RLS</v>
          </cell>
          <cell r="D751" t="str">
            <v>LGUM_210</v>
          </cell>
          <cell r="E751">
            <v>321</v>
          </cell>
          <cell r="G751">
            <v>126860</v>
          </cell>
          <cell r="K751">
            <v>-1.0800249583553523E-12</v>
          </cell>
          <cell r="L751">
            <v>9273.6899999999987</v>
          </cell>
          <cell r="M751">
            <v>9273.6899999999987</v>
          </cell>
          <cell r="O751">
            <v>5.66</v>
          </cell>
          <cell r="Q751">
            <v>448.33</v>
          </cell>
          <cell r="R751">
            <v>0</v>
          </cell>
          <cell r="S751">
            <v>9923.3799999999992</v>
          </cell>
          <cell r="X751">
            <v>3264.57</v>
          </cell>
          <cell r="AC751" t="str">
            <v>20140101LGUM_210</v>
          </cell>
        </row>
        <row r="752">
          <cell r="B752" t="str">
            <v>Nov 2014</v>
          </cell>
          <cell r="C752" t="str">
            <v>RLS</v>
          </cell>
          <cell r="D752" t="str">
            <v>LGUM_252</v>
          </cell>
          <cell r="E752">
            <v>3674</v>
          </cell>
          <cell r="G752">
            <v>277862</v>
          </cell>
          <cell r="K752">
            <v>-142.29000000000019</v>
          </cell>
          <cell r="L752">
            <v>35017.89</v>
          </cell>
          <cell r="M752">
            <v>35017.89</v>
          </cell>
          <cell r="O752">
            <v>8.26</v>
          </cell>
          <cell r="Q752">
            <v>1718.34</v>
          </cell>
          <cell r="R752">
            <v>0</v>
          </cell>
          <cell r="S752">
            <v>38248.1</v>
          </cell>
          <cell r="X752">
            <v>7017.34</v>
          </cell>
          <cell r="AC752" t="str">
            <v>20140101LGUM_252</v>
          </cell>
        </row>
        <row r="753">
          <cell r="B753" t="str">
            <v>Nov 2014</v>
          </cell>
          <cell r="C753" t="str">
            <v>RLS</v>
          </cell>
          <cell r="D753" t="str">
            <v>LGUM_266</v>
          </cell>
          <cell r="E753">
            <v>2055</v>
          </cell>
          <cell r="G753">
            <v>236924</v>
          </cell>
          <cell r="K753">
            <v>20.05000000000291</v>
          </cell>
          <cell r="L753">
            <v>56203.75</v>
          </cell>
          <cell r="M753">
            <v>56203.75</v>
          </cell>
          <cell r="O753">
            <v>10.49</v>
          </cell>
          <cell r="Q753">
            <v>2642.26</v>
          </cell>
          <cell r="R753">
            <v>0</v>
          </cell>
          <cell r="S753">
            <v>58856.5</v>
          </cell>
          <cell r="X753">
            <v>5754</v>
          </cell>
          <cell r="AC753" t="str">
            <v>20140101LGUM_266</v>
          </cell>
        </row>
        <row r="754">
          <cell r="B754" t="str">
            <v>Nov 2014</v>
          </cell>
          <cell r="C754" t="str">
            <v>RLS</v>
          </cell>
          <cell r="D754" t="str">
            <v>LGUM_267</v>
          </cell>
          <cell r="E754">
            <v>2211</v>
          </cell>
          <cell r="G754">
            <v>396918</v>
          </cell>
          <cell r="K754">
            <v>-30.349999999991269</v>
          </cell>
          <cell r="L754">
            <v>69395.05</v>
          </cell>
          <cell r="M754">
            <v>69395.05</v>
          </cell>
          <cell r="O754">
            <v>16.28</v>
          </cell>
          <cell r="Q754">
            <v>3298.53</v>
          </cell>
          <cell r="R754">
            <v>0</v>
          </cell>
          <cell r="S754">
            <v>72709.86</v>
          </cell>
          <cell r="X754">
            <v>9838.9500000000007</v>
          </cell>
          <cell r="AC754" t="str">
            <v>20140101LGUM_267</v>
          </cell>
        </row>
        <row r="755">
          <cell r="B755" t="str">
            <v>Nov 2014</v>
          </cell>
          <cell r="C755" t="str">
            <v>RLS</v>
          </cell>
          <cell r="D755" t="str">
            <v>LGUM_274</v>
          </cell>
          <cell r="E755">
            <v>17104</v>
          </cell>
          <cell r="G755">
            <v>911406</v>
          </cell>
          <cell r="K755">
            <v>303.26000000000465</v>
          </cell>
          <cell r="L755">
            <v>294321.02</v>
          </cell>
          <cell r="M755">
            <v>294321.01999999996</v>
          </cell>
          <cell r="O755">
            <v>36.78</v>
          </cell>
          <cell r="Q755">
            <v>13953.75</v>
          </cell>
          <cell r="R755">
            <v>0</v>
          </cell>
          <cell r="S755">
            <v>308324.92</v>
          </cell>
          <cell r="X755">
            <v>21722.080000000002</v>
          </cell>
          <cell r="AC755" t="str">
            <v>20140101LGUM_274</v>
          </cell>
        </row>
        <row r="756">
          <cell r="B756" t="str">
            <v>Nov 2014</v>
          </cell>
          <cell r="C756" t="str">
            <v>RLS</v>
          </cell>
          <cell r="D756" t="str">
            <v>LGUM_275</v>
          </cell>
          <cell r="E756">
            <v>518</v>
          </cell>
          <cell r="G756">
            <v>36807</v>
          </cell>
          <cell r="K756">
            <v>0</v>
          </cell>
          <cell r="L756">
            <v>12893.02</v>
          </cell>
          <cell r="M756">
            <v>12893.02</v>
          </cell>
          <cell r="O756">
            <v>2.04</v>
          </cell>
          <cell r="Q756">
            <v>591.84</v>
          </cell>
          <cell r="R756">
            <v>0</v>
          </cell>
          <cell r="S756">
            <v>13486.9</v>
          </cell>
          <cell r="X756">
            <v>927.22</v>
          </cell>
          <cell r="AC756" t="str">
            <v>20140101LGUM_275</v>
          </cell>
        </row>
        <row r="757">
          <cell r="B757" t="str">
            <v>Nov 2014</v>
          </cell>
          <cell r="C757" t="str">
            <v>RLS</v>
          </cell>
          <cell r="D757" t="str">
            <v>LGUM_276</v>
          </cell>
          <cell r="E757">
            <v>1330</v>
          </cell>
          <cell r="G757">
            <v>53131</v>
          </cell>
          <cell r="K757">
            <v>-19.840000000000146</v>
          </cell>
          <cell r="L757">
            <v>18826.259999999998</v>
          </cell>
          <cell r="M757">
            <v>18826.260000000002</v>
          </cell>
          <cell r="O757">
            <v>1.47</v>
          </cell>
          <cell r="Q757">
            <v>892.17</v>
          </cell>
          <cell r="R757">
            <v>0</v>
          </cell>
          <cell r="S757">
            <v>19719.900000000001</v>
          </cell>
          <cell r="X757">
            <v>1170.4000000000001</v>
          </cell>
          <cell r="AC757" t="str">
            <v>20140101LGUM_276</v>
          </cell>
        </row>
        <row r="758">
          <cell r="B758" t="str">
            <v>Nov 2014</v>
          </cell>
          <cell r="C758" t="str">
            <v>RLS</v>
          </cell>
          <cell r="D758" t="str">
            <v>LGUM_277</v>
          </cell>
          <cell r="E758">
            <v>2296</v>
          </cell>
          <cell r="G758">
            <v>168012</v>
          </cell>
          <cell r="K758">
            <v>-4.6540549192286562E-12</v>
          </cell>
          <cell r="L758">
            <v>50856.399999999994</v>
          </cell>
          <cell r="M758">
            <v>50856.4</v>
          </cell>
          <cell r="O758">
            <v>6.77</v>
          </cell>
          <cell r="Q758">
            <v>2418.79</v>
          </cell>
          <cell r="R758">
            <v>0</v>
          </cell>
          <cell r="S758">
            <v>53341.08</v>
          </cell>
          <cell r="X758">
            <v>4109.84</v>
          </cell>
          <cell r="AC758" t="str">
            <v>20140101LGUM_277</v>
          </cell>
        </row>
        <row r="759">
          <cell r="B759" t="str">
            <v>Nov 2014</v>
          </cell>
          <cell r="C759" t="str">
            <v>RLS</v>
          </cell>
          <cell r="D759" t="str">
            <v>LGUM_278</v>
          </cell>
          <cell r="E759">
            <v>17</v>
          </cell>
          <cell r="G759">
            <v>6708</v>
          </cell>
          <cell r="K759">
            <v>0</v>
          </cell>
          <cell r="L759">
            <v>1233.3499999999999</v>
          </cell>
          <cell r="M759">
            <v>1233.3499999999999</v>
          </cell>
          <cell r="O759">
            <v>0.26</v>
          </cell>
          <cell r="Q759">
            <v>58.73</v>
          </cell>
          <cell r="R759">
            <v>0</v>
          </cell>
          <cell r="S759">
            <v>1292.3399999999999</v>
          </cell>
          <cell r="X759">
            <v>167.28</v>
          </cell>
          <cell r="AC759" t="str">
            <v>20140101LGUM_278</v>
          </cell>
        </row>
        <row r="760">
          <cell r="B760" t="str">
            <v>Nov 2014</v>
          </cell>
          <cell r="C760" t="str">
            <v>RLS</v>
          </cell>
          <cell r="D760" t="str">
            <v>LGUM_279</v>
          </cell>
          <cell r="E760">
            <v>11</v>
          </cell>
          <cell r="G760">
            <v>4369</v>
          </cell>
          <cell r="K760">
            <v>0</v>
          </cell>
          <cell r="L760">
            <v>455.73</v>
          </cell>
          <cell r="M760">
            <v>455.73</v>
          </cell>
          <cell r="O760">
            <v>0.17</v>
          </cell>
          <cell r="Q760">
            <v>21.72</v>
          </cell>
          <cell r="R760">
            <v>0</v>
          </cell>
          <cell r="S760">
            <v>477.62</v>
          </cell>
          <cell r="X760">
            <v>108.24</v>
          </cell>
          <cell r="AC760" t="str">
            <v>20140101LGUM_279</v>
          </cell>
        </row>
        <row r="761">
          <cell r="B761" t="str">
            <v>Nov 2014</v>
          </cell>
          <cell r="C761" t="str">
            <v>RLS</v>
          </cell>
          <cell r="D761" t="str">
            <v>LGUM_280</v>
          </cell>
          <cell r="E761">
            <v>46</v>
          </cell>
          <cell r="G761">
            <v>1876</v>
          </cell>
          <cell r="K761">
            <v>0</v>
          </cell>
          <cell r="L761">
            <v>891.48</v>
          </cell>
          <cell r="M761">
            <v>891.4799999999999</v>
          </cell>
          <cell r="O761">
            <v>0.06</v>
          </cell>
          <cell r="Q761">
            <v>77.430000000000007</v>
          </cell>
          <cell r="R761">
            <v>0</v>
          </cell>
          <cell r="S761">
            <v>1704.03</v>
          </cell>
          <cell r="X761">
            <v>40.479999999999997</v>
          </cell>
          <cell r="AC761" t="str">
            <v>20140101LGUM_280</v>
          </cell>
        </row>
        <row r="762">
          <cell r="B762" t="str">
            <v>Nov 2014</v>
          </cell>
          <cell r="C762" t="str">
            <v>RLS</v>
          </cell>
          <cell r="D762" t="str">
            <v>LGUM_281</v>
          </cell>
          <cell r="E762">
            <v>245</v>
          </cell>
          <cell r="G762">
            <v>13131</v>
          </cell>
          <cell r="K762">
            <v>0</v>
          </cell>
          <cell r="L762">
            <v>4985.75</v>
          </cell>
          <cell r="M762">
            <v>4985.75</v>
          </cell>
          <cell r="O762">
            <v>0.49</v>
          </cell>
          <cell r="Q762">
            <v>417.12</v>
          </cell>
          <cell r="R762">
            <v>0</v>
          </cell>
          <cell r="S762">
            <v>9180.18</v>
          </cell>
          <cell r="X762">
            <v>311.14999999999998</v>
          </cell>
          <cell r="AC762" t="str">
            <v>20140101LGUM_281</v>
          </cell>
        </row>
        <row r="763">
          <cell r="B763" t="str">
            <v>Nov 2014</v>
          </cell>
          <cell r="C763" t="str">
            <v>RLS</v>
          </cell>
          <cell r="D763" t="str">
            <v>LGUM_282</v>
          </cell>
          <cell r="E763">
            <v>106</v>
          </cell>
          <cell r="G763">
            <v>4306</v>
          </cell>
          <cell r="K763">
            <v>0</v>
          </cell>
          <cell r="L763">
            <v>2070.1799999999998</v>
          </cell>
          <cell r="M763">
            <v>2070.1800000000003</v>
          </cell>
          <cell r="O763">
            <v>0.16</v>
          </cell>
          <cell r="Q763">
            <v>145.66</v>
          </cell>
          <cell r="R763">
            <v>0</v>
          </cell>
          <cell r="S763">
            <v>3205.61</v>
          </cell>
          <cell r="X763">
            <v>93.28</v>
          </cell>
          <cell r="AC763" t="str">
            <v>20140101LGUM_282</v>
          </cell>
        </row>
        <row r="764">
          <cell r="B764" t="str">
            <v>Nov 2014</v>
          </cell>
          <cell r="C764" t="str">
            <v>RLS</v>
          </cell>
          <cell r="D764" t="str">
            <v>LGUM_283</v>
          </cell>
          <cell r="E764">
            <v>82</v>
          </cell>
          <cell r="G764">
            <v>4421</v>
          </cell>
          <cell r="K764">
            <v>0</v>
          </cell>
          <cell r="L764">
            <v>1707.24</v>
          </cell>
          <cell r="M764">
            <v>1707.24</v>
          </cell>
          <cell r="O764">
            <v>0.17</v>
          </cell>
          <cell r="Q764">
            <v>142.58000000000001</v>
          </cell>
          <cell r="R764">
            <v>0</v>
          </cell>
          <cell r="S764">
            <v>3137.76</v>
          </cell>
          <cell r="X764">
            <v>104.14</v>
          </cell>
          <cell r="AC764" t="str">
            <v>20140101LGUM_283</v>
          </cell>
        </row>
        <row r="765">
          <cell r="B765" t="str">
            <v>Nov 2014</v>
          </cell>
          <cell r="C765" t="str">
            <v>RLS</v>
          </cell>
          <cell r="D765" t="str">
            <v>LGUM_314</v>
          </cell>
          <cell r="E765">
            <v>501</v>
          </cell>
          <cell r="G765">
            <v>54822</v>
          </cell>
          <cell r="K765">
            <v>-21.850000000000364</v>
          </cell>
          <cell r="L765">
            <v>9597.35</v>
          </cell>
          <cell r="M765">
            <v>9597.35</v>
          </cell>
          <cell r="O765">
            <v>2.4</v>
          </cell>
          <cell r="Q765">
            <v>452.59</v>
          </cell>
          <cell r="R765">
            <v>0</v>
          </cell>
          <cell r="S765">
            <v>10052.34</v>
          </cell>
          <cell r="X765">
            <v>1357.71</v>
          </cell>
          <cell r="AC765" t="str">
            <v>20140101LGUM_314</v>
          </cell>
        </row>
        <row r="766">
          <cell r="B766" t="str">
            <v>Nov 2014</v>
          </cell>
          <cell r="C766" t="str">
            <v>RLS</v>
          </cell>
          <cell r="D766" t="str">
            <v>LGUM_315</v>
          </cell>
          <cell r="E766">
            <v>504</v>
          </cell>
          <cell r="G766">
            <v>85627</v>
          </cell>
          <cell r="K766">
            <v>-94.209999999999127</v>
          </cell>
          <cell r="L766">
            <v>11472.59</v>
          </cell>
          <cell r="M766">
            <v>11472.59</v>
          </cell>
          <cell r="O766">
            <v>3.42</v>
          </cell>
          <cell r="Q766">
            <v>546.49</v>
          </cell>
          <cell r="R766">
            <v>0</v>
          </cell>
          <cell r="S766">
            <v>12022.5</v>
          </cell>
          <cell r="X766">
            <v>2116.8000000000002</v>
          </cell>
          <cell r="AC766" t="str">
            <v>20140101LGUM_315</v>
          </cell>
        </row>
        <row r="767">
          <cell r="B767" t="str">
            <v>Nov 2014</v>
          </cell>
          <cell r="C767" t="str">
            <v>RLS</v>
          </cell>
          <cell r="D767" t="str">
            <v>LGUM_318</v>
          </cell>
          <cell r="E767">
            <v>53</v>
          </cell>
          <cell r="G767">
            <v>4120</v>
          </cell>
          <cell r="K767">
            <v>0</v>
          </cell>
          <cell r="L767">
            <v>923.26</v>
          </cell>
          <cell r="M767">
            <v>923.26</v>
          </cell>
          <cell r="O767">
            <v>0.16</v>
          </cell>
          <cell r="Q767">
            <v>43.95</v>
          </cell>
          <cell r="R767">
            <v>0</v>
          </cell>
          <cell r="S767">
            <v>967.37</v>
          </cell>
          <cell r="X767">
            <v>101.23</v>
          </cell>
          <cell r="AC767" t="str">
            <v>20140101LGUM_318</v>
          </cell>
        </row>
        <row r="768">
          <cell r="B768" t="str">
            <v>Nov 2014</v>
          </cell>
          <cell r="C768" t="str">
            <v>RLS</v>
          </cell>
          <cell r="D768" t="str">
            <v>LGUM_347</v>
          </cell>
          <cell r="E768">
            <v>0</v>
          </cell>
          <cell r="G768">
            <v>0</v>
          </cell>
          <cell r="K768">
            <v>0</v>
          </cell>
          <cell r="L768">
            <v>0</v>
          </cell>
          <cell r="M768">
            <v>0</v>
          </cell>
          <cell r="O768">
            <v>0</v>
          </cell>
          <cell r="Q768">
            <v>0</v>
          </cell>
          <cell r="R768">
            <v>0</v>
          </cell>
          <cell r="S768">
            <v>0</v>
          </cell>
          <cell r="X768">
            <v>0</v>
          </cell>
          <cell r="AC768" t="str">
            <v>20140101LGUM_347</v>
          </cell>
        </row>
        <row r="769">
          <cell r="B769" t="str">
            <v>Nov 2014</v>
          </cell>
          <cell r="C769" t="str">
            <v>RLS</v>
          </cell>
          <cell r="D769" t="str">
            <v>LGUM_348</v>
          </cell>
          <cell r="E769">
            <v>40</v>
          </cell>
          <cell r="G769">
            <v>4441</v>
          </cell>
          <cell r="K769">
            <v>0</v>
          </cell>
          <cell r="L769">
            <v>524.79999999999995</v>
          </cell>
          <cell r="M769">
            <v>524.80000000000007</v>
          </cell>
          <cell r="O769">
            <v>0.17</v>
          </cell>
          <cell r="Q769">
            <v>24.98</v>
          </cell>
          <cell r="R769">
            <v>0</v>
          </cell>
          <cell r="S769">
            <v>549.95000000000005</v>
          </cell>
          <cell r="X769">
            <v>119.2</v>
          </cell>
          <cell r="AC769" t="str">
            <v>20140101LGUM_348</v>
          </cell>
        </row>
        <row r="770">
          <cell r="B770" t="str">
            <v>Nov 2014</v>
          </cell>
          <cell r="C770" t="str">
            <v>RLS</v>
          </cell>
          <cell r="D770" t="str">
            <v>LGUM_349</v>
          </cell>
          <cell r="E770">
            <v>17</v>
          </cell>
          <cell r="G770">
            <v>629</v>
          </cell>
          <cell r="K770">
            <v>0</v>
          </cell>
          <cell r="L770">
            <v>153.34</v>
          </cell>
          <cell r="M770">
            <v>153.33999999999997</v>
          </cell>
          <cell r="O770">
            <v>0.03</v>
          </cell>
          <cell r="Q770">
            <v>7.3</v>
          </cell>
          <cell r="R770">
            <v>0</v>
          </cell>
          <cell r="S770">
            <v>160.66999999999999</v>
          </cell>
          <cell r="X770">
            <v>15.47</v>
          </cell>
          <cell r="AC770" t="str">
            <v>20140101LGUM_349</v>
          </cell>
        </row>
        <row r="771">
          <cell r="B771" t="str">
            <v>Nov 2014</v>
          </cell>
          <cell r="C771" t="str">
            <v>LS</v>
          </cell>
          <cell r="D771" t="str">
            <v>LGUM_400</v>
          </cell>
          <cell r="E771">
            <v>46</v>
          </cell>
          <cell r="G771">
            <v>838</v>
          </cell>
          <cell r="K771">
            <v>-1.3500311979441904E-13</v>
          </cell>
          <cell r="L771">
            <v>1098.9399999999998</v>
          </cell>
          <cell r="M771">
            <v>1098.9399999999998</v>
          </cell>
          <cell r="O771">
            <v>0.04</v>
          </cell>
          <cell r="Q771">
            <v>54.85</v>
          </cell>
          <cell r="R771">
            <v>0</v>
          </cell>
          <cell r="S771">
            <v>1207.23</v>
          </cell>
          <cell r="X771">
            <v>46.92</v>
          </cell>
          <cell r="AC771" t="str">
            <v>20140101LGUM_400</v>
          </cell>
        </row>
        <row r="772">
          <cell r="B772" t="str">
            <v>Nov 2014</v>
          </cell>
          <cell r="C772" t="str">
            <v>LS</v>
          </cell>
          <cell r="D772" t="str">
            <v>LGUM_401</v>
          </cell>
          <cell r="E772">
            <v>4</v>
          </cell>
          <cell r="G772">
            <v>143</v>
          </cell>
          <cell r="K772">
            <v>0</v>
          </cell>
          <cell r="L772">
            <v>99.6</v>
          </cell>
          <cell r="M772">
            <v>99.6</v>
          </cell>
          <cell r="O772">
            <v>0.01</v>
          </cell>
          <cell r="Q772">
            <v>4.74</v>
          </cell>
          <cell r="R772">
            <v>0</v>
          </cell>
          <cell r="S772">
            <v>104.35</v>
          </cell>
          <cell r="X772">
            <v>4.24</v>
          </cell>
          <cell r="AC772" t="str">
            <v>20140101LGUM_401</v>
          </cell>
        </row>
        <row r="773">
          <cell r="B773" t="str">
            <v>Nov 2014</v>
          </cell>
          <cell r="C773" t="str">
            <v>LS</v>
          </cell>
          <cell r="D773" t="str">
            <v>LGUM_412</v>
          </cell>
          <cell r="E773">
            <v>218</v>
          </cell>
          <cell r="G773">
            <v>6435</v>
          </cell>
          <cell r="K773">
            <v>0</v>
          </cell>
          <cell r="L773">
            <v>4314.22</v>
          </cell>
          <cell r="M773">
            <v>4314.22</v>
          </cell>
          <cell r="O773">
            <v>0.19</v>
          </cell>
          <cell r="Q773">
            <v>205.11</v>
          </cell>
          <cell r="R773">
            <v>0</v>
          </cell>
          <cell r="S773">
            <v>4519.5200000000004</v>
          </cell>
          <cell r="X773">
            <v>163.5</v>
          </cell>
          <cell r="AC773" t="str">
            <v>20140101LGUM_412</v>
          </cell>
        </row>
        <row r="774">
          <cell r="B774" t="str">
            <v>Nov 2014</v>
          </cell>
          <cell r="C774" t="str">
            <v>LS</v>
          </cell>
          <cell r="D774" t="str">
            <v>LGUM_413</v>
          </cell>
          <cell r="E774">
            <v>2177</v>
          </cell>
          <cell r="G774">
            <v>92615</v>
          </cell>
          <cell r="K774">
            <v>198.81999999999738</v>
          </cell>
          <cell r="L774">
            <v>44805.55</v>
          </cell>
          <cell r="M774">
            <v>44805.55</v>
          </cell>
          <cell r="O774">
            <v>3.59</v>
          </cell>
          <cell r="Q774">
            <v>2129.44</v>
          </cell>
          <cell r="R774">
            <v>0</v>
          </cell>
          <cell r="S774">
            <v>46949.89</v>
          </cell>
          <cell r="X774">
            <v>2307.62</v>
          </cell>
          <cell r="AC774" t="str">
            <v>20140101LGUM_413</v>
          </cell>
        </row>
        <row r="775">
          <cell r="B775" t="str">
            <v>Nov 2014</v>
          </cell>
          <cell r="C775" t="str">
            <v>LS</v>
          </cell>
          <cell r="D775" t="str">
            <v>LGUM_415</v>
          </cell>
          <cell r="E775">
            <v>34</v>
          </cell>
          <cell r="G775">
            <v>1046</v>
          </cell>
          <cell r="K775">
            <v>0</v>
          </cell>
          <cell r="L775">
            <v>686.12</v>
          </cell>
          <cell r="M775">
            <v>686.12</v>
          </cell>
          <cell r="O775">
            <v>0.02</v>
          </cell>
          <cell r="Q775">
            <v>32.65</v>
          </cell>
          <cell r="R775">
            <v>0</v>
          </cell>
          <cell r="S775">
            <v>718.79</v>
          </cell>
          <cell r="X775">
            <v>25.5</v>
          </cell>
          <cell r="AC775" t="str">
            <v>20140101LGUM_415</v>
          </cell>
        </row>
        <row r="776">
          <cell r="B776" t="str">
            <v>Nov 2014</v>
          </cell>
          <cell r="C776" t="str">
            <v>LS</v>
          </cell>
          <cell r="D776" t="str">
            <v>LGUM_416</v>
          </cell>
          <cell r="E776">
            <v>1899</v>
          </cell>
          <cell r="G776">
            <v>80138</v>
          </cell>
          <cell r="K776">
            <v>-87.009999999999124</v>
          </cell>
          <cell r="L776">
            <v>42754.43</v>
          </cell>
          <cell r="M776">
            <v>42754.429999999993</v>
          </cell>
          <cell r="O776">
            <v>2.78</v>
          </cell>
          <cell r="Q776">
            <v>2037.27</v>
          </cell>
          <cell r="R776">
            <v>0</v>
          </cell>
          <cell r="S776">
            <v>44814.03</v>
          </cell>
          <cell r="X776">
            <v>2012.94</v>
          </cell>
          <cell r="AC776" t="str">
            <v>20140101LGUM_416</v>
          </cell>
        </row>
        <row r="777">
          <cell r="B777" t="str">
            <v>Nov 2014</v>
          </cell>
          <cell r="C777" t="str">
            <v>RLS</v>
          </cell>
          <cell r="D777" t="str">
            <v>LGUM_417</v>
          </cell>
          <cell r="E777">
            <v>38</v>
          </cell>
          <cell r="G777">
            <v>1651</v>
          </cell>
          <cell r="K777">
            <v>0</v>
          </cell>
          <cell r="L777">
            <v>899.84</v>
          </cell>
          <cell r="M777">
            <v>899.84</v>
          </cell>
          <cell r="O777">
            <v>0.05</v>
          </cell>
          <cell r="Q777">
            <v>42.83</v>
          </cell>
          <cell r="R777">
            <v>0</v>
          </cell>
          <cell r="S777">
            <v>942.72</v>
          </cell>
          <cell r="X777">
            <v>39.14</v>
          </cell>
          <cell r="AC777" t="str">
            <v>20140101LGUM_417</v>
          </cell>
        </row>
        <row r="778">
          <cell r="B778" t="str">
            <v>Nov 2014</v>
          </cell>
          <cell r="C778" t="str">
            <v>RLS</v>
          </cell>
          <cell r="D778" t="str">
            <v>LGUM_419</v>
          </cell>
          <cell r="E778">
            <v>119</v>
          </cell>
          <cell r="G778">
            <v>7601</v>
          </cell>
          <cell r="K778">
            <v>0</v>
          </cell>
          <cell r="L778">
            <v>2947.63</v>
          </cell>
          <cell r="M778">
            <v>2947.63</v>
          </cell>
          <cell r="O778">
            <v>0.3</v>
          </cell>
          <cell r="Q778">
            <v>140.33000000000001</v>
          </cell>
          <cell r="R778">
            <v>0</v>
          </cell>
          <cell r="S778">
            <v>3088.26</v>
          </cell>
          <cell r="X778">
            <v>196.35</v>
          </cell>
          <cell r="AC778" t="str">
            <v>20140101LGUM_419</v>
          </cell>
        </row>
        <row r="779">
          <cell r="B779" t="str">
            <v>Nov 2014</v>
          </cell>
          <cell r="C779" t="str">
            <v>LS</v>
          </cell>
          <cell r="D779" t="str">
            <v>LGUM_420</v>
          </cell>
          <cell r="E779">
            <v>66</v>
          </cell>
          <cell r="G779">
            <v>4045</v>
          </cell>
          <cell r="K779">
            <v>0</v>
          </cell>
          <cell r="L779">
            <v>1972.74</v>
          </cell>
          <cell r="M779">
            <v>1972.74</v>
          </cell>
          <cell r="O779">
            <v>0.18</v>
          </cell>
          <cell r="Q779">
            <v>93.91</v>
          </cell>
          <cell r="R779">
            <v>0</v>
          </cell>
          <cell r="S779">
            <v>2066.83</v>
          </cell>
          <cell r="X779">
            <v>108.9</v>
          </cell>
          <cell r="AC779" t="str">
            <v>20140101LGUM_420</v>
          </cell>
        </row>
        <row r="780">
          <cell r="B780" t="str">
            <v>Nov 2014</v>
          </cell>
          <cell r="C780" t="str">
            <v>LS</v>
          </cell>
          <cell r="D780" t="str">
            <v>LGUM_421</v>
          </cell>
          <cell r="E780">
            <v>179</v>
          </cell>
          <cell r="G780">
            <v>18861</v>
          </cell>
          <cell r="K780">
            <v>0</v>
          </cell>
          <cell r="L780">
            <v>5881.94</v>
          </cell>
          <cell r="M780">
            <v>5881.94</v>
          </cell>
          <cell r="O780">
            <v>0.71</v>
          </cell>
          <cell r="Q780">
            <v>279.64</v>
          </cell>
          <cell r="R780">
            <v>0</v>
          </cell>
          <cell r="S780">
            <v>6162.29</v>
          </cell>
          <cell r="X780">
            <v>477.93</v>
          </cell>
          <cell r="AC780" t="str">
            <v>20140101LGUM_421</v>
          </cell>
        </row>
        <row r="781">
          <cell r="B781" t="str">
            <v>Nov 2014</v>
          </cell>
          <cell r="C781" t="str">
            <v>LS</v>
          </cell>
          <cell r="D781" t="str">
            <v>LGUM_422</v>
          </cell>
          <cell r="E781">
            <v>404</v>
          </cell>
          <cell r="G781">
            <v>67307</v>
          </cell>
          <cell r="K781">
            <v>-81.899999999999636</v>
          </cell>
          <cell r="L781">
            <v>15427.66</v>
          </cell>
          <cell r="M781">
            <v>15427.66</v>
          </cell>
          <cell r="O781">
            <v>2.85</v>
          </cell>
          <cell r="Q781">
            <v>733.34</v>
          </cell>
          <cell r="R781">
            <v>0</v>
          </cell>
          <cell r="S781">
            <v>16163.85</v>
          </cell>
          <cell r="X781">
            <v>1729.12</v>
          </cell>
          <cell r="AC781" t="str">
            <v>20140101LGUM_422</v>
          </cell>
        </row>
        <row r="782">
          <cell r="B782" t="str">
            <v>Nov 2014</v>
          </cell>
          <cell r="C782" t="str">
            <v>LS</v>
          </cell>
          <cell r="D782" t="str">
            <v>LGUM_423</v>
          </cell>
          <cell r="E782">
            <v>23</v>
          </cell>
          <cell r="G782">
            <v>1499</v>
          </cell>
          <cell r="K782">
            <v>0</v>
          </cell>
          <cell r="L782">
            <v>606.04999999999995</v>
          </cell>
          <cell r="M782">
            <v>606.04999999999995</v>
          </cell>
          <cell r="O782">
            <v>0.04</v>
          </cell>
          <cell r="Q782">
            <v>28.8</v>
          </cell>
          <cell r="R782">
            <v>0</v>
          </cell>
          <cell r="S782">
            <v>634.89</v>
          </cell>
          <cell r="X782">
            <v>37.950000000000003</v>
          </cell>
          <cell r="AC782" t="str">
            <v>20140101LGUM_423</v>
          </cell>
        </row>
        <row r="783">
          <cell r="B783" t="str">
            <v>Nov 2014</v>
          </cell>
          <cell r="C783" t="str">
            <v>LS</v>
          </cell>
          <cell r="D783" t="str">
            <v>LGUM_424</v>
          </cell>
          <cell r="E783">
            <v>485</v>
          </cell>
          <cell r="G783">
            <v>53205</v>
          </cell>
          <cell r="K783">
            <v>121.63999999999942</v>
          </cell>
          <cell r="L783">
            <v>13919.89</v>
          </cell>
          <cell r="M783">
            <v>13919.89</v>
          </cell>
          <cell r="O783">
            <v>2.1</v>
          </cell>
          <cell r="Q783">
            <v>662.65</v>
          </cell>
          <cell r="R783">
            <v>0</v>
          </cell>
          <cell r="S783">
            <v>14584.64</v>
          </cell>
          <cell r="X783">
            <v>1930.3</v>
          </cell>
          <cell r="AC783" t="str">
            <v>20140101LGUM_424</v>
          </cell>
        </row>
        <row r="784">
          <cell r="B784" t="str">
            <v>Nov 2014</v>
          </cell>
          <cell r="C784" t="str">
            <v>LS</v>
          </cell>
          <cell r="D784" t="str">
            <v>LGUM_425</v>
          </cell>
          <cell r="E784">
            <v>32</v>
          </cell>
          <cell r="G784">
            <v>5504</v>
          </cell>
          <cell r="K784">
            <v>0</v>
          </cell>
          <cell r="L784">
            <v>1088.96</v>
          </cell>
          <cell r="M784">
            <v>1088.96</v>
          </cell>
          <cell r="O784">
            <v>0.23</v>
          </cell>
          <cell r="Q784">
            <v>51.84</v>
          </cell>
          <cell r="R784">
            <v>0</v>
          </cell>
          <cell r="S784">
            <v>1141.03</v>
          </cell>
          <cell r="X784">
            <v>136.96</v>
          </cell>
          <cell r="AC784" t="str">
            <v>20140101LGUM_425</v>
          </cell>
        </row>
        <row r="785">
          <cell r="B785" t="str">
            <v>Nov 2014</v>
          </cell>
          <cell r="C785" t="str">
            <v>RLS</v>
          </cell>
          <cell r="D785" t="str">
            <v>LGUM_426</v>
          </cell>
          <cell r="E785">
            <v>40</v>
          </cell>
          <cell r="G785">
            <v>1166</v>
          </cell>
          <cell r="K785">
            <v>1.2789769243681803E-13</v>
          </cell>
          <cell r="L785">
            <v>1328.8000000000002</v>
          </cell>
          <cell r="M785">
            <v>1328.8000000000002</v>
          </cell>
          <cell r="O785">
            <v>0.05</v>
          </cell>
          <cell r="Q785">
            <v>64.27</v>
          </cell>
          <cell r="R785">
            <v>0</v>
          </cell>
          <cell r="S785">
            <v>1414.48</v>
          </cell>
          <cell r="X785">
            <v>30</v>
          </cell>
          <cell r="AC785" t="str">
            <v>20140101LGUM_426</v>
          </cell>
        </row>
        <row r="786">
          <cell r="B786" t="str">
            <v>Nov 2014</v>
          </cell>
          <cell r="C786" t="str">
            <v>LS</v>
          </cell>
          <cell r="D786" t="str">
            <v>LGUM_427</v>
          </cell>
          <cell r="E786">
            <v>53</v>
          </cell>
          <cell r="G786">
            <v>1565</v>
          </cell>
          <cell r="K786">
            <v>1.2789769243681803E-13</v>
          </cell>
          <cell r="L786">
            <v>1865.6000000000001</v>
          </cell>
          <cell r="M786">
            <v>1865.6000000000001</v>
          </cell>
          <cell r="O786">
            <v>0.05</v>
          </cell>
          <cell r="Q786">
            <v>91.23</v>
          </cell>
          <cell r="R786">
            <v>0</v>
          </cell>
          <cell r="S786">
            <v>2007.74</v>
          </cell>
          <cell r="X786">
            <v>39.75</v>
          </cell>
          <cell r="AC786" t="str">
            <v>20140101LGUM_427</v>
          </cell>
        </row>
        <row r="787">
          <cell r="B787" t="str">
            <v>Nov 2014</v>
          </cell>
          <cell r="C787" t="str">
            <v>RLS</v>
          </cell>
          <cell r="D787" t="str">
            <v>LGUM_428</v>
          </cell>
          <cell r="E787">
            <v>260</v>
          </cell>
          <cell r="G787">
            <v>10838</v>
          </cell>
          <cell r="K787">
            <v>4.5474735088646412E-13</v>
          </cell>
          <cell r="L787">
            <v>8863.4</v>
          </cell>
          <cell r="M787">
            <v>8863.4</v>
          </cell>
          <cell r="O787">
            <v>0.42</v>
          </cell>
          <cell r="Q787">
            <v>434.59</v>
          </cell>
          <cell r="R787">
            <v>0</v>
          </cell>
          <cell r="S787">
            <v>9564.68</v>
          </cell>
          <cell r="X787">
            <v>275.60000000000002</v>
          </cell>
          <cell r="AC787" t="str">
            <v>20140101LGUM_428</v>
          </cell>
        </row>
        <row r="788">
          <cell r="B788" t="str">
            <v>Nov 2014</v>
          </cell>
          <cell r="C788" t="str">
            <v>LS</v>
          </cell>
          <cell r="D788" t="str">
            <v>LGUM_429</v>
          </cell>
          <cell r="E788">
            <v>192</v>
          </cell>
          <cell r="G788">
            <v>8487</v>
          </cell>
          <cell r="K788">
            <v>0</v>
          </cell>
          <cell r="L788">
            <v>6925.44</v>
          </cell>
          <cell r="M788">
            <v>6925.44</v>
          </cell>
          <cell r="O788">
            <v>0.52</v>
          </cell>
          <cell r="Q788">
            <v>343.56</v>
          </cell>
          <cell r="R788">
            <v>0</v>
          </cell>
          <cell r="S788">
            <v>7908.65</v>
          </cell>
          <cell r="X788">
            <v>203.52</v>
          </cell>
          <cell r="AC788" t="str">
            <v>20140101LGUM_429</v>
          </cell>
        </row>
        <row r="789">
          <cell r="B789" t="str">
            <v>Nov 2014</v>
          </cell>
          <cell r="C789" t="str">
            <v>RLS</v>
          </cell>
          <cell r="D789" t="str">
            <v>LGUM_430</v>
          </cell>
          <cell r="E789">
            <v>13</v>
          </cell>
          <cell r="G789">
            <v>397</v>
          </cell>
          <cell r="K789">
            <v>0</v>
          </cell>
          <cell r="L789">
            <v>419.38</v>
          </cell>
          <cell r="M789">
            <v>419.38</v>
          </cell>
          <cell r="O789">
            <v>0.01</v>
          </cell>
          <cell r="Q789">
            <v>19.97</v>
          </cell>
          <cell r="R789">
            <v>0</v>
          </cell>
          <cell r="S789">
            <v>439.36</v>
          </cell>
          <cell r="X789">
            <v>9.75</v>
          </cell>
          <cell r="AC789" t="str">
            <v>20140101LGUM_430</v>
          </cell>
        </row>
        <row r="790">
          <cell r="B790" t="str">
            <v>Nov 2014</v>
          </cell>
          <cell r="C790" t="str">
            <v>LS</v>
          </cell>
          <cell r="D790" t="str">
            <v>LGUM_431</v>
          </cell>
          <cell r="E790">
            <v>45</v>
          </cell>
          <cell r="G790">
            <v>1371</v>
          </cell>
          <cell r="K790">
            <v>0</v>
          </cell>
          <cell r="L790">
            <v>1481.85</v>
          </cell>
          <cell r="M790">
            <v>1481.85</v>
          </cell>
          <cell r="O790">
            <v>0.05</v>
          </cell>
          <cell r="Q790">
            <v>78.459999999999994</v>
          </cell>
          <cell r="R790">
            <v>0</v>
          </cell>
          <cell r="S790">
            <v>1726.34</v>
          </cell>
          <cell r="X790">
            <v>33.75</v>
          </cell>
          <cell r="AC790" t="str">
            <v>20140101LGUM_431</v>
          </cell>
        </row>
        <row r="791">
          <cell r="B791" t="str">
            <v>Nov 2014</v>
          </cell>
          <cell r="C791" t="str">
            <v>RLS</v>
          </cell>
          <cell r="D791" t="str">
            <v>LGUM_432</v>
          </cell>
          <cell r="E791">
            <v>10</v>
          </cell>
          <cell r="G791">
            <v>412</v>
          </cell>
          <cell r="K791">
            <v>-2.9753977059954195E-14</v>
          </cell>
          <cell r="L791">
            <v>343.29999999999995</v>
          </cell>
          <cell r="M791">
            <v>343.3</v>
          </cell>
          <cell r="O791">
            <v>0.01</v>
          </cell>
          <cell r="Q791">
            <v>16.510000000000002</v>
          </cell>
          <cell r="R791">
            <v>0</v>
          </cell>
          <cell r="S791">
            <v>363.29</v>
          </cell>
          <cell r="X791">
            <v>10.6</v>
          </cell>
          <cell r="AC791" t="str">
            <v>20140101LGUM_432</v>
          </cell>
        </row>
        <row r="792">
          <cell r="B792" t="str">
            <v>Nov 2014</v>
          </cell>
          <cell r="C792" t="str">
            <v>LS</v>
          </cell>
          <cell r="D792" t="str">
            <v>LGUM_433</v>
          </cell>
          <cell r="E792">
            <v>160</v>
          </cell>
          <cell r="G792">
            <v>6930</v>
          </cell>
          <cell r="K792">
            <v>0</v>
          </cell>
          <cell r="L792">
            <v>5598.4</v>
          </cell>
          <cell r="M792">
            <v>5598.4000000000005</v>
          </cell>
          <cell r="O792">
            <v>0.27</v>
          </cell>
          <cell r="Q792">
            <v>303.3</v>
          </cell>
          <cell r="R792">
            <v>0</v>
          </cell>
          <cell r="S792">
            <v>6710.06</v>
          </cell>
          <cell r="X792">
            <v>169.6</v>
          </cell>
          <cell r="AC792" t="str">
            <v>20140101LGUM_433</v>
          </cell>
        </row>
        <row r="793">
          <cell r="B793" t="str">
            <v>Nov 2014</v>
          </cell>
          <cell r="C793" t="str">
            <v>LS</v>
          </cell>
          <cell r="D793" t="str">
            <v>LGUM_439</v>
          </cell>
          <cell r="E793">
            <v>0</v>
          </cell>
          <cell r="G793">
            <v>0</v>
          </cell>
          <cell r="K793">
            <v>0</v>
          </cell>
          <cell r="L793">
            <v>0</v>
          </cell>
          <cell r="M793">
            <v>0</v>
          </cell>
          <cell r="O793">
            <v>0</v>
          </cell>
          <cell r="Q793">
            <v>0</v>
          </cell>
          <cell r="R793">
            <v>0</v>
          </cell>
          <cell r="S793">
            <v>0</v>
          </cell>
          <cell r="X793">
            <v>0</v>
          </cell>
          <cell r="AC793" t="str">
            <v>20140101LGUM_439</v>
          </cell>
        </row>
        <row r="794">
          <cell r="B794" t="str">
            <v>Nov 2014</v>
          </cell>
          <cell r="C794" t="str">
            <v>LS</v>
          </cell>
          <cell r="D794" t="str">
            <v>LGUM_440</v>
          </cell>
          <cell r="E794">
            <v>2</v>
          </cell>
          <cell r="G794">
            <v>212</v>
          </cell>
          <cell r="K794">
            <v>0</v>
          </cell>
          <cell r="L794">
            <v>36.56</v>
          </cell>
          <cell r="M794">
            <v>36.559999999999995</v>
          </cell>
          <cell r="O794">
            <v>0</v>
          </cell>
          <cell r="Q794">
            <v>1.74</v>
          </cell>
          <cell r="R794">
            <v>0</v>
          </cell>
          <cell r="S794">
            <v>38.299999999999997</v>
          </cell>
          <cell r="X794">
            <v>5.34</v>
          </cell>
          <cell r="AC794" t="str">
            <v>20140101LGUM_440</v>
          </cell>
        </row>
        <row r="795">
          <cell r="B795" t="str">
            <v>Nov 2014</v>
          </cell>
          <cell r="C795" t="str">
            <v>LS</v>
          </cell>
          <cell r="D795" t="str">
            <v>LGUM_441</v>
          </cell>
          <cell r="E795">
            <v>35</v>
          </cell>
          <cell r="G795">
            <v>5867</v>
          </cell>
          <cell r="K795">
            <v>0</v>
          </cell>
          <cell r="L795">
            <v>781.2</v>
          </cell>
          <cell r="M795">
            <v>781.2</v>
          </cell>
          <cell r="O795">
            <v>0.24</v>
          </cell>
          <cell r="Q795">
            <v>37.19</v>
          </cell>
          <cell r="R795">
            <v>0</v>
          </cell>
          <cell r="S795">
            <v>818.63</v>
          </cell>
          <cell r="X795">
            <v>149.80000000000001</v>
          </cell>
          <cell r="AC795" t="str">
            <v>20140101LGUM_441</v>
          </cell>
        </row>
        <row r="796">
          <cell r="B796" t="str">
            <v>Nov 2014</v>
          </cell>
          <cell r="C796" t="str">
            <v>LS</v>
          </cell>
          <cell r="D796" t="str">
            <v>LGUM_444</v>
          </cell>
          <cell r="E796">
            <v>0</v>
          </cell>
          <cell r="G796">
            <v>0</v>
          </cell>
          <cell r="K796">
            <v>0</v>
          </cell>
          <cell r="L796">
            <v>0</v>
          </cell>
          <cell r="M796">
            <v>0</v>
          </cell>
          <cell r="O796">
            <v>0</v>
          </cell>
          <cell r="Q796">
            <v>0</v>
          </cell>
          <cell r="R796">
            <v>0</v>
          </cell>
          <cell r="S796">
            <v>0</v>
          </cell>
          <cell r="X796">
            <v>0</v>
          </cell>
          <cell r="AC796" t="str">
            <v>20140101LGUM_444</v>
          </cell>
        </row>
        <row r="797">
          <cell r="B797" t="str">
            <v>Nov 2014</v>
          </cell>
          <cell r="C797" t="str">
            <v>LS</v>
          </cell>
          <cell r="D797" t="str">
            <v>LGUM_445</v>
          </cell>
          <cell r="E797">
            <v>0</v>
          </cell>
          <cell r="G797">
            <v>0</v>
          </cell>
          <cell r="K797">
            <v>0</v>
          </cell>
          <cell r="L797">
            <v>0</v>
          </cell>
          <cell r="M797">
            <v>0</v>
          </cell>
          <cell r="O797">
            <v>0</v>
          </cell>
          <cell r="Q797">
            <v>0</v>
          </cell>
          <cell r="R797">
            <v>0</v>
          </cell>
          <cell r="S797">
            <v>0</v>
          </cell>
          <cell r="X797">
            <v>0</v>
          </cell>
          <cell r="AC797" t="str">
            <v>20140101LGUM_445</v>
          </cell>
        </row>
        <row r="798">
          <cell r="B798" t="str">
            <v>Nov 2014</v>
          </cell>
          <cell r="C798" t="str">
            <v>LS</v>
          </cell>
          <cell r="D798" t="str">
            <v>LGUM_452</v>
          </cell>
          <cell r="E798">
            <v>6610</v>
          </cell>
          <cell r="G798">
            <v>436014</v>
          </cell>
          <cell r="K798">
            <v>-12.920000000002346</v>
          </cell>
          <cell r="L798">
            <v>84727.28</v>
          </cell>
          <cell r="M798">
            <v>84727.280000000013</v>
          </cell>
          <cell r="O798">
            <v>14.26</v>
          </cell>
          <cell r="Q798">
            <v>4082.94</v>
          </cell>
          <cell r="R798">
            <v>0</v>
          </cell>
          <cell r="S798">
            <v>89905.96</v>
          </cell>
          <cell r="X798">
            <v>10906.5</v>
          </cell>
          <cell r="AC798" t="str">
            <v>20140101LGUM_452</v>
          </cell>
        </row>
        <row r="799">
          <cell r="B799" t="str">
            <v>Nov 2014</v>
          </cell>
          <cell r="C799" t="str">
            <v>LS</v>
          </cell>
          <cell r="D799" t="str">
            <v>LGUM_453</v>
          </cell>
          <cell r="E799">
            <v>9515</v>
          </cell>
          <cell r="G799">
            <v>1029366</v>
          </cell>
          <cell r="K799">
            <v>104.9199999999837</v>
          </cell>
          <cell r="L799">
            <v>143591.12</v>
          </cell>
          <cell r="M799">
            <v>143591.12</v>
          </cell>
          <cell r="O799">
            <v>38.29</v>
          </cell>
          <cell r="Q799">
            <v>6887.91</v>
          </cell>
          <cell r="R799">
            <v>0</v>
          </cell>
          <cell r="S799">
            <v>151629.57</v>
          </cell>
          <cell r="X799">
            <v>37869.699999999997</v>
          </cell>
          <cell r="AC799" t="str">
            <v>20140101LGUM_453</v>
          </cell>
        </row>
        <row r="800">
          <cell r="B800" t="str">
            <v>Nov 2014</v>
          </cell>
          <cell r="C800" t="str">
            <v>LS</v>
          </cell>
          <cell r="D800" t="str">
            <v>LGUM_454</v>
          </cell>
          <cell r="E800">
            <v>5478</v>
          </cell>
          <cell r="G800">
            <v>935773</v>
          </cell>
          <cell r="K800">
            <v>-391.56000000000222</v>
          </cell>
          <cell r="L800">
            <v>94816.08</v>
          </cell>
          <cell r="M800">
            <v>94816.08</v>
          </cell>
          <cell r="O800">
            <v>40.46</v>
          </cell>
          <cell r="Q800">
            <v>4637.59</v>
          </cell>
          <cell r="R800">
            <v>0</v>
          </cell>
          <cell r="S800">
            <v>102237.5</v>
          </cell>
          <cell r="X800">
            <v>23445.84</v>
          </cell>
          <cell r="AC800" t="str">
            <v>20140101LGUM_454</v>
          </cell>
        </row>
        <row r="801">
          <cell r="B801" t="str">
            <v>Nov 2014</v>
          </cell>
          <cell r="C801" t="str">
            <v>LS</v>
          </cell>
          <cell r="D801" t="str">
            <v>LGUM_455</v>
          </cell>
          <cell r="E801">
            <v>402</v>
          </cell>
          <cell r="G801">
            <v>26115</v>
          </cell>
          <cell r="K801">
            <v>5.0499999999998124</v>
          </cell>
          <cell r="L801">
            <v>5540.59</v>
          </cell>
          <cell r="M801">
            <v>5540.59</v>
          </cell>
          <cell r="O801">
            <v>0.59</v>
          </cell>
          <cell r="Q801">
            <v>273.77999999999997</v>
          </cell>
          <cell r="R801">
            <v>0</v>
          </cell>
          <cell r="S801">
            <v>6019.36</v>
          </cell>
          <cell r="X801">
            <v>663.3</v>
          </cell>
          <cell r="AC801" t="str">
            <v>20140101LGUM_455</v>
          </cell>
        </row>
        <row r="802">
          <cell r="B802" t="str">
            <v>Nov 2014</v>
          </cell>
          <cell r="C802" t="str">
            <v>LS</v>
          </cell>
          <cell r="D802" t="str">
            <v>LGUM_456</v>
          </cell>
          <cell r="E802">
            <v>12719</v>
          </cell>
          <cell r="G802">
            <v>2147548</v>
          </cell>
          <cell r="K802">
            <v>-839.07999999997992</v>
          </cell>
          <cell r="L802">
            <v>230773.91</v>
          </cell>
          <cell r="M802">
            <v>230773.90999999997</v>
          </cell>
          <cell r="O802">
            <v>91.64</v>
          </cell>
          <cell r="Q802">
            <v>11311.9</v>
          </cell>
          <cell r="R802">
            <v>0</v>
          </cell>
          <cell r="S802">
            <v>249676.02</v>
          </cell>
          <cell r="X802">
            <v>54437.32</v>
          </cell>
          <cell r="AC802" t="str">
            <v>20140101LGUM_456</v>
          </cell>
        </row>
        <row r="803">
          <cell r="B803" t="str">
            <v>Nov 2014</v>
          </cell>
          <cell r="C803" t="str">
            <v>LS</v>
          </cell>
          <cell r="D803" t="str">
            <v>LGUM_457</v>
          </cell>
          <cell r="E803">
            <v>3362</v>
          </cell>
          <cell r="G803">
            <v>139730</v>
          </cell>
          <cell r="K803">
            <v>-227.61999999999966</v>
          </cell>
          <cell r="L803">
            <v>36283.699999999997</v>
          </cell>
          <cell r="M803">
            <v>36283.699999999997</v>
          </cell>
          <cell r="O803">
            <v>1.32</v>
          </cell>
          <cell r="Q803">
            <v>1806.35</v>
          </cell>
          <cell r="R803">
            <v>0</v>
          </cell>
          <cell r="S803">
            <v>39727.42</v>
          </cell>
          <cell r="X803">
            <v>3563.72</v>
          </cell>
          <cell r="AC803" t="str">
            <v>20140101LGUM_457</v>
          </cell>
        </row>
        <row r="804">
          <cell r="B804" t="str">
            <v>Nov 2014</v>
          </cell>
          <cell r="C804" t="str">
            <v>RLS</v>
          </cell>
          <cell r="D804" t="str">
            <v>LGUM_458</v>
          </cell>
          <cell r="E804">
            <v>5</v>
          </cell>
          <cell r="G804">
            <v>378</v>
          </cell>
          <cell r="K804">
            <v>0</v>
          </cell>
          <cell r="L804">
            <v>55.65</v>
          </cell>
          <cell r="M804">
            <v>55.65</v>
          </cell>
          <cell r="O804">
            <v>0</v>
          </cell>
          <cell r="Q804">
            <v>2.65</v>
          </cell>
          <cell r="R804">
            <v>0</v>
          </cell>
          <cell r="S804">
            <v>58.3</v>
          </cell>
          <cell r="X804">
            <v>18.850000000000001</v>
          </cell>
          <cell r="AC804" t="str">
            <v>20140101LGUM_458</v>
          </cell>
        </row>
        <row r="805">
          <cell r="B805" t="str">
            <v>Nov 2014</v>
          </cell>
          <cell r="C805" t="str">
            <v>LS</v>
          </cell>
          <cell r="D805" t="str">
            <v>LGUM_470</v>
          </cell>
          <cell r="E805">
            <v>27</v>
          </cell>
          <cell r="G805">
            <v>1459</v>
          </cell>
          <cell r="K805">
            <v>0</v>
          </cell>
          <cell r="L805">
            <v>345.33</v>
          </cell>
          <cell r="M805">
            <v>345.33</v>
          </cell>
          <cell r="O805">
            <v>0</v>
          </cell>
          <cell r="Q805">
            <v>16.670000000000002</v>
          </cell>
          <cell r="R805">
            <v>0</v>
          </cell>
          <cell r="S805">
            <v>366.12</v>
          </cell>
          <cell r="X805">
            <v>36.99</v>
          </cell>
          <cell r="AC805" t="str">
            <v>20140101LGUM_470</v>
          </cell>
        </row>
        <row r="806">
          <cell r="B806" t="str">
            <v>Nov 2014</v>
          </cell>
          <cell r="C806" t="str">
            <v>RLS</v>
          </cell>
          <cell r="D806" t="str">
            <v>LGUM_471</v>
          </cell>
          <cell r="E806">
            <v>2</v>
          </cell>
          <cell r="G806">
            <v>105</v>
          </cell>
          <cell r="K806">
            <v>0</v>
          </cell>
          <cell r="L806">
            <v>30.14</v>
          </cell>
          <cell r="M806">
            <v>30.139999999999997</v>
          </cell>
          <cell r="O806">
            <v>0</v>
          </cell>
          <cell r="Q806">
            <v>1.44</v>
          </cell>
          <cell r="R806">
            <v>0</v>
          </cell>
          <cell r="S806">
            <v>31.58</v>
          </cell>
          <cell r="X806">
            <v>2.74</v>
          </cell>
          <cell r="AC806" t="str">
            <v>20140101LGUM_471</v>
          </cell>
        </row>
        <row r="807">
          <cell r="B807" t="str">
            <v>Nov 2014</v>
          </cell>
          <cell r="C807" t="str">
            <v>LS</v>
          </cell>
          <cell r="D807" t="str">
            <v>LGUM_473</v>
          </cell>
          <cell r="E807">
            <v>440</v>
          </cell>
          <cell r="G807">
            <v>53492</v>
          </cell>
          <cell r="K807">
            <v>-250.30000000000032</v>
          </cell>
          <cell r="L807">
            <v>7968.9000000000005</v>
          </cell>
          <cell r="M807">
            <v>7968.9</v>
          </cell>
          <cell r="O807">
            <v>2.23</v>
          </cell>
          <cell r="Q807">
            <v>382.42</v>
          </cell>
          <cell r="R807">
            <v>0</v>
          </cell>
          <cell r="S807">
            <v>8431.7099999999991</v>
          </cell>
          <cell r="X807">
            <v>1399.2</v>
          </cell>
          <cell r="AC807" t="str">
            <v>20140101LGUM_473</v>
          </cell>
        </row>
        <row r="808">
          <cell r="B808" t="str">
            <v>Nov 2014</v>
          </cell>
          <cell r="C808" t="str">
            <v>RLS</v>
          </cell>
          <cell r="D808" t="str">
            <v>LGUM_474</v>
          </cell>
          <cell r="E808">
            <v>54</v>
          </cell>
          <cell r="G808">
            <v>6749</v>
          </cell>
          <cell r="K808">
            <v>-2.1671553440683056E-13</v>
          </cell>
          <cell r="L808">
            <v>1132.3799999999999</v>
          </cell>
          <cell r="M808">
            <v>1132.3800000000001</v>
          </cell>
          <cell r="O808">
            <v>0.31</v>
          </cell>
          <cell r="Q808">
            <v>55.22</v>
          </cell>
          <cell r="R808">
            <v>0</v>
          </cell>
          <cell r="S808">
            <v>1214.6500000000001</v>
          </cell>
          <cell r="X808">
            <v>171.72</v>
          </cell>
          <cell r="AC808" t="str">
            <v>20140101LGUM_474</v>
          </cell>
        </row>
        <row r="809">
          <cell r="B809" t="str">
            <v>Nov 2014</v>
          </cell>
          <cell r="C809" t="str">
            <v>RLS</v>
          </cell>
          <cell r="D809" t="str">
            <v>LGUM_475</v>
          </cell>
          <cell r="E809">
            <v>2</v>
          </cell>
          <cell r="G809">
            <v>253</v>
          </cell>
          <cell r="K809">
            <v>0</v>
          </cell>
          <cell r="L809">
            <v>56.84</v>
          </cell>
          <cell r="M809">
            <v>56.84</v>
          </cell>
          <cell r="O809">
            <v>0.02</v>
          </cell>
          <cell r="Q809">
            <v>2.7</v>
          </cell>
          <cell r="R809">
            <v>0</v>
          </cell>
          <cell r="S809">
            <v>59.56</v>
          </cell>
          <cell r="X809">
            <v>6.36</v>
          </cell>
          <cell r="AC809" t="str">
            <v>20140101LGUM_475</v>
          </cell>
        </row>
        <row r="810">
          <cell r="B810" t="str">
            <v>Nov 2014</v>
          </cell>
          <cell r="C810" t="str">
            <v>LS</v>
          </cell>
          <cell r="D810" t="str">
            <v>LGUM_476</v>
          </cell>
          <cell r="E810">
            <v>400</v>
          </cell>
          <cell r="G810">
            <v>157148</v>
          </cell>
          <cell r="K810">
            <v>124.87999999999964</v>
          </cell>
          <cell r="L810">
            <v>15964.88</v>
          </cell>
          <cell r="M810">
            <v>15964.88</v>
          </cell>
          <cell r="O810">
            <v>6.74</v>
          </cell>
          <cell r="Q810">
            <v>762.7</v>
          </cell>
          <cell r="R810">
            <v>0</v>
          </cell>
          <cell r="S810">
            <v>16861.84</v>
          </cell>
          <cell r="X810">
            <v>3924</v>
          </cell>
          <cell r="AC810" t="str">
            <v>20140101LGUM_476</v>
          </cell>
        </row>
        <row r="811">
          <cell r="B811" t="str">
            <v>Nov 2014</v>
          </cell>
          <cell r="C811" t="str">
            <v>RLS</v>
          </cell>
          <cell r="D811" t="str">
            <v>LGUM_477</v>
          </cell>
          <cell r="E811">
            <v>59</v>
          </cell>
          <cell r="G811">
            <v>22986</v>
          </cell>
          <cell r="K811">
            <v>-1.6342482922482304E-13</v>
          </cell>
          <cell r="L811">
            <v>2524.02</v>
          </cell>
          <cell r="M811">
            <v>2524.02</v>
          </cell>
          <cell r="O811">
            <v>0.94</v>
          </cell>
          <cell r="Q811">
            <v>121.82</v>
          </cell>
          <cell r="R811">
            <v>0</v>
          </cell>
          <cell r="S811">
            <v>2680.71</v>
          </cell>
          <cell r="X811">
            <v>578.79</v>
          </cell>
          <cell r="AC811" t="str">
            <v>20140101LGUM_477</v>
          </cell>
        </row>
        <row r="812">
          <cell r="B812" t="str">
            <v>Nov 2014</v>
          </cell>
          <cell r="C812" t="str">
            <v>LS</v>
          </cell>
          <cell r="D812" t="str">
            <v>LGUM_479</v>
          </cell>
          <cell r="E812">
            <v>0</v>
          </cell>
          <cell r="G812">
            <v>0</v>
          </cell>
          <cell r="K812">
            <v>0</v>
          </cell>
          <cell r="L812">
            <v>0</v>
          </cell>
          <cell r="M812">
            <v>0</v>
          </cell>
          <cell r="O812">
            <v>0</v>
          </cell>
          <cell r="Q812">
            <v>0</v>
          </cell>
          <cell r="R812">
            <v>0</v>
          </cell>
          <cell r="S812">
            <v>0</v>
          </cell>
          <cell r="X812">
            <v>0</v>
          </cell>
          <cell r="AC812" t="str">
            <v>20140101LGUM_479</v>
          </cell>
        </row>
        <row r="813">
          <cell r="B813" t="str">
            <v>Nov 2014</v>
          </cell>
          <cell r="C813" t="str">
            <v>LS</v>
          </cell>
          <cell r="D813" t="str">
            <v>LGUM_480</v>
          </cell>
          <cell r="E813">
            <v>20</v>
          </cell>
          <cell r="G813">
            <v>1095</v>
          </cell>
          <cell r="K813">
            <v>0</v>
          </cell>
          <cell r="L813">
            <v>476.6</v>
          </cell>
          <cell r="M813">
            <v>476.59999999999997</v>
          </cell>
          <cell r="O813">
            <v>0.04</v>
          </cell>
          <cell r="Q813">
            <v>22.69</v>
          </cell>
          <cell r="R813">
            <v>0</v>
          </cell>
          <cell r="S813">
            <v>499.33</v>
          </cell>
          <cell r="X813">
            <v>27.4</v>
          </cell>
          <cell r="AC813" t="str">
            <v>20140101LGUM_480</v>
          </cell>
        </row>
        <row r="814">
          <cell r="B814" t="str">
            <v>Nov 2014</v>
          </cell>
          <cell r="C814" t="str">
            <v>LS</v>
          </cell>
          <cell r="D814" t="str">
            <v>LGUM_481</v>
          </cell>
          <cell r="E814">
            <v>4</v>
          </cell>
          <cell r="G814">
            <v>485</v>
          </cell>
          <cell r="K814">
            <v>0</v>
          </cell>
          <cell r="L814">
            <v>81.84</v>
          </cell>
          <cell r="M814">
            <v>81.84</v>
          </cell>
          <cell r="O814">
            <v>0.02</v>
          </cell>
          <cell r="Q814">
            <v>3.9</v>
          </cell>
          <cell r="R814">
            <v>0</v>
          </cell>
          <cell r="S814">
            <v>85.76</v>
          </cell>
          <cell r="X814">
            <v>12.72</v>
          </cell>
          <cell r="AC814" t="str">
            <v>20140101LGUM_481</v>
          </cell>
        </row>
        <row r="815">
          <cell r="B815" t="str">
            <v>Nov 2014</v>
          </cell>
          <cell r="C815" t="str">
            <v>LS</v>
          </cell>
          <cell r="D815" t="str">
            <v>LGUM_482</v>
          </cell>
          <cell r="E815">
            <v>44</v>
          </cell>
          <cell r="G815">
            <v>5442</v>
          </cell>
          <cell r="K815">
            <v>0</v>
          </cell>
          <cell r="L815">
            <v>1329.24</v>
          </cell>
          <cell r="M815">
            <v>1329.24</v>
          </cell>
          <cell r="O815">
            <v>0.22</v>
          </cell>
          <cell r="Q815">
            <v>63.28</v>
          </cell>
          <cell r="R815">
            <v>0</v>
          </cell>
          <cell r="S815">
            <v>1392.74</v>
          </cell>
          <cell r="X815">
            <v>139.91999999999999</v>
          </cell>
          <cell r="AC815" t="str">
            <v>20140101LGUM_482</v>
          </cell>
        </row>
        <row r="816">
          <cell r="B816" t="str">
            <v>Nov 2014</v>
          </cell>
          <cell r="C816" t="str">
            <v>LS</v>
          </cell>
          <cell r="D816" t="str">
            <v>LGUM_483</v>
          </cell>
          <cell r="E816">
            <v>2</v>
          </cell>
          <cell r="G816">
            <v>816</v>
          </cell>
          <cell r="K816">
            <v>0</v>
          </cell>
          <cell r="L816">
            <v>85.12</v>
          </cell>
          <cell r="M816">
            <v>85.12</v>
          </cell>
          <cell r="O816">
            <v>0.03</v>
          </cell>
          <cell r="Q816">
            <v>4.05</v>
          </cell>
          <cell r="R816">
            <v>0</v>
          </cell>
          <cell r="S816">
            <v>89.2</v>
          </cell>
          <cell r="X816">
            <v>19.62</v>
          </cell>
          <cell r="AC816" t="str">
            <v>20140101LGUM_483</v>
          </cell>
        </row>
        <row r="817">
          <cell r="B817" t="str">
            <v>Nov 2014</v>
          </cell>
          <cell r="C817" t="str">
            <v>LS</v>
          </cell>
          <cell r="D817" t="str">
            <v>LGUM_484</v>
          </cell>
          <cell r="E817">
            <v>13</v>
          </cell>
          <cell r="G817">
            <v>5275</v>
          </cell>
          <cell r="K817">
            <v>0</v>
          </cell>
          <cell r="L817">
            <v>680.03</v>
          </cell>
          <cell r="M817">
            <v>680.03</v>
          </cell>
          <cell r="O817">
            <v>0.21</v>
          </cell>
          <cell r="Q817">
            <v>32.380000000000003</v>
          </cell>
          <cell r="R817">
            <v>0</v>
          </cell>
          <cell r="S817">
            <v>712.62</v>
          </cell>
          <cell r="X817">
            <v>127.53</v>
          </cell>
          <cell r="AC817" t="str">
            <v>20140101LGUM_484</v>
          </cell>
        </row>
        <row r="818">
          <cell r="B818" t="str">
            <v>Dec 2014</v>
          </cell>
          <cell r="C818" t="str">
            <v>RLS</v>
          </cell>
          <cell r="D818" t="str">
            <v>LGUM_201</v>
          </cell>
          <cell r="E818">
            <v>79</v>
          </cell>
          <cell r="G818">
            <v>3937</v>
          </cell>
          <cell r="K818">
            <v>-5.4299999999999571</v>
          </cell>
          <cell r="L818">
            <v>637.63</v>
          </cell>
          <cell r="M818">
            <v>637.63</v>
          </cell>
          <cell r="O818">
            <v>-3.8</v>
          </cell>
          <cell r="Q818">
            <v>36.49</v>
          </cell>
          <cell r="R818">
            <v>0</v>
          </cell>
          <cell r="S818">
            <v>706.58</v>
          </cell>
          <cell r="X818">
            <v>86.11</v>
          </cell>
          <cell r="AC818" t="str">
            <v>20140101LGUM_201</v>
          </cell>
        </row>
        <row r="819">
          <cell r="B819" t="str">
            <v>Dec 2014</v>
          </cell>
          <cell r="C819" t="str">
            <v>RLS</v>
          </cell>
          <cell r="D819" t="str">
            <v>LGUM_203</v>
          </cell>
          <cell r="E819">
            <v>3618</v>
          </cell>
          <cell r="G819">
            <v>468512</v>
          </cell>
          <cell r="K819">
            <v>-150.98000000000116</v>
          </cell>
          <cell r="L819">
            <v>39502.299999999996</v>
          </cell>
          <cell r="M819">
            <v>39502.299999999996</v>
          </cell>
          <cell r="O819">
            <v>-447.48</v>
          </cell>
          <cell r="Q819">
            <v>2154.48</v>
          </cell>
          <cell r="R819">
            <v>0</v>
          </cell>
          <cell r="S819">
            <v>41716.06</v>
          </cell>
          <cell r="X819">
            <v>9804.7800000000007</v>
          </cell>
          <cell r="AC819" t="str">
            <v>20140101LGUM_203</v>
          </cell>
        </row>
        <row r="820">
          <cell r="B820" t="str">
            <v>Dec 2014</v>
          </cell>
          <cell r="C820" t="str">
            <v>RLS</v>
          </cell>
          <cell r="D820" t="str">
            <v>LGUM_204</v>
          </cell>
          <cell r="E820">
            <v>3654</v>
          </cell>
          <cell r="G820">
            <v>748872</v>
          </cell>
          <cell r="K820">
            <v>-81.769999999998504</v>
          </cell>
          <cell r="L820">
            <v>49283.770000000004</v>
          </cell>
          <cell r="M820">
            <v>49283.770000000004</v>
          </cell>
          <cell r="O820">
            <v>-717.88</v>
          </cell>
          <cell r="Q820">
            <v>2687.79</v>
          </cell>
          <cell r="R820">
            <v>0</v>
          </cell>
          <cell r="S820">
            <v>51995.1</v>
          </cell>
          <cell r="X820">
            <v>15346.8</v>
          </cell>
          <cell r="AC820" t="str">
            <v>20140101LGUM_204</v>
          </cell>
        </row>
        <row r="821">
          <cell r="B821" t="str">
            <v>Dec 2014</v>
          </cell>
          <cell r="C821" t="str">
            <v>RLS</v>
          </cell>
          <cell r="D821" t="str">
            <v>LGUM_206</v>
          </cell>
          <cell r="E821">
            <v>90</v>
          </cell>
          <cell r="G821">
            <v>4648</v>
          </cell>
          <cell r="K821">
            <v>0</v>
          </cell>
          <cell r="L821">
            <v>1120.5</v>
          </cell>
          <cell r="M821">
            <v>1120.5</v>
          </cell>
          <cell r="O821">
            <v>-4.51</v>
          </cell>
          <cell r="Q821">
            <v>60.93</v>
          </cell>
          <cell r="R821">
            <v>0</v>
          </cell>
          <cell r="S821">
            <v>1176.92</v>
          </cell>
          <cell r="X821">
            <v>98.1</v>
          </cell>
          <cell r="AC821" t="str">
            <v>20140101LGUM_206</v>
          </cell>
        </row>
        <row r="822">
          <cell r="B822" t="str">
            <v>Dec 2014</v>
          </cell>
          <cell r="C822" t="str">
            <v>RLS</v>
          </cell>
          <cell r="D822" t="str">
            <v>LGUM_207</v>
          </cell>
          <cell r="E822">
            <v>769</v>
          </cell>
          <cell r="G822">
            <v>146455</v>
          </cell>
          <cell r="K822">
            <v>-108.11999999999944</v>
          </cell>
          <cell r="L822">
            <v>11842.140000000001</v>
          </cell>
          <cell r="M822">
            <v>11842.140000000001</v>
          </cell>
          <cell r="O822">
            <v>-132.03</v>
          </cell>
          <cell r="Q822">
            <v>663.75</v>
          </cell>
          <cell r="R822">
            <v>0</v>
          </cell>
          <cell r="S822">
            <v>12930.59</v>
          </cell>
          <cell r="X822">
            <v>3229.8</v>
          </cell>
          <cell r="AC822" t="str">
            <v>20140101LGUM_207</v>
          </cell>
        </row>
        <row r="823">
          <cell r="B823" t="str">
            <v>Dec 2014</v>
          </cell>
          <cell r="C823" t="str">
            <v>RLS</v>
          </cell>
          <cell r="D823" t="str">
            <v>LGUM_208</v>
          </cell>
          <cell r="E823">
            <v>1392</v>
          </cell>
          <cell r="G823">
            <v>124318</v>
          </cell>
          <cell r="K823">
            <v>-24.980000000003201</v>
          </cell>
          <cell r="L823">
            <v>19797.099999999999</v>
          </cell>
          <cell r="M823">
            <v>19797.099999999999</v>
          </cell>
          <cell r="O823">
            <v>-120.13</v>
          </cell>
          <cell r="Q823">
            <v>1073.71</v>
          </cell>
          <cell r="R823">
            <v>0</v>
          </cell>
          <cell r="S823">
            <v>20750.68</v>
          </cell>
          <cell r="X823">
            <v>2658.72</v>
          </cell>
          <cell r="AC823" t="str">
            <v>20140101LGUM_208</v>
          </cell>
        </row>
        <row r="824">
          <cell r="B824" t="str">
            <v>Dec 2014</v>
          </cell>
          <cell r="C824" t="str">
            <v>RLS</v>
          </cell>
          <cell r="D824" t="str">
            <v>LGUM_209</v>
          </cell>
          <cell r="E824">
            <v>44</v>
          </cell>
          <cell r="G824">
            <v>20034</v>
          </cell>
          <cell r="K824">
            <v>-20.539999999999907</v>
          </cell>
          <cell r="L824">
            <v>1197.82</v>
          </cell>
          <cell r="M824">
            <v>1197.82</v>
          </cell>
          <cell r="O824">
            <v>-18.600000000000001</v>
          </cell>
          <cell r="Q824">
            <v>66.73</v>
          </cell>
          <cell r="R824">
            <v>0</v>
          </cell>
          <cell r="S824">
            <v>1295.3900000000001</v>
          </cell>
          <cell r="X824">
            <v>447.48</v>
          </cell>
          <cell r="AC824" t="str">
            <v>20140101LGUM_209</v>
          </cell>
        </row>
        <row r="825">
          <cell r="B825" t="str">
            <v>Dec 2014</v>
          </cell>
          <cell r="C825" t="str">
            <v>RLS</v>
          </cell>
          <cell r="D825" t="str">
            <v>LGUM_210</v>
          </cell>
          <cell r="E825">
            <v>338</v>
          </cell>
          <cell r="G825">
            <v>153382</v>
          </cell>
          <cell r="K825">
            <v>-34.229999999999137</v>
          </cell>
          <cell r="L825">
            <v>9730.59</v>
          </cell>
          <cell r="M825">
            <v>9730.59</v>
          </cell>
          <cell r="O825">
            <v>-138.02000000000001</v>
          </cell>
          <cell r="Q825">
            <v>528.23</v>
          </cell>
          <cell r="R825">
            <v>0</v>
          </cell>
          <cell r="S825">
            <v>10310.32</v>
          </cell>
          <cell r="X825">
            <v>3437.46</v>
          </cell>
          <cell r="AC825" t="str">
            <v>20140101LGUM_210</v>
          </cell>
        </row>
        <row r="826">
          <cell r="B826" t="str">
            <v>Dec 2014</v>
          </cell>
          <cell r="C826" t="str">
            <v>RLS</v>
          </cell>
          <cell r="D826" t="str">
            <v>LGUM_252</v>
          </cell>
          <cell r="E826">
            <v>3924</v>
          </cell>
          <cell r="G826">
            <v>348242</v>
          </cell>
          <cell r="K826">
            <v>-219.1200000000033</v>
          </cell>
          <cell r="L826">
            <v>37333.56</v>
          </cell>
          <cell r="M826">
            <v>37333.56</v>
          </cell>
          <cell r="O826">
            <v>-301.2</v>
          </cell>
          <cell r="Q826">
            <v>2075.4299999999998</v>
          </cell>
          <cell r="R826">
            <v>0</v>
          </cell>
          <cell r="S826">
            <v>40618.68</v>
          </cell>
          <cell r="X826">
            <v>7494.84</v>
          </cell>
          <cell r="AC826" t="str">
            <v>20140101LGUM_252</v>
          </cell>
        </row>
        <row r="827">
          <cell r="B827" t="str">
            <v>Dec 2014</v>
          </cell>
          <cell r="C827" t="str">
            <v>RLS</v>
          </cell>
          <cell r="D827" t="str">
            <v>LGUM_266</v>
          </cell>
          <cell r="E827">
            <v>2078</v>
          </cell>
          <cell r="G827">
            <v>283300</v>
          </cell>
          <cell r="K827">
            <v>0</v>
          </cell>
          <cell r="L827">
            <v>56812.52</v>
          </cell>
          <cell r="M827">
            <v>56812.52</v>
          </cell>
          <cell r="O827">
            <v>-260.36</v>
          </cell>
          <cell r="Q827">
            <v>3064.05</v>
          </cell>
          <cell r="R827">
            <v>0</v>
          </cell>
          <cell r="S827">
            <v>59616.21</v>
          </cell>
          <cell r="X827">
            <v>5818.4</v>
          </cell>
          <cell r="AC827" t="str">
            <v>20140101LGUM_266</v>
          </cell>
        </row>
        <row r="828">
          <cell r="B828" t="str">
            <v>Dec 2014</v>
          </cell>
          <cell r="C828" t="str">
            <v>RLS</v>
          </cell>
          <cell r="D828" t="str">
            <v>LGUM_267</v>
          </cell>
          <cell r="E828">
            <v>2377</v>
          </cell>
          <cell r="G828">
            <v>497078</v>
          </cell>
          <cell r="K828">
            <v>-287.83000000000175</v>
          </cell>
          <cell r="L828">
            <v>74349.97</v>
          </cell>
          <cell r="M828">
            <v>74349.97</v>
          </cell>
          <cell r="O828">
            <v>-460.47</v>
          </cell>
          <cell r="Q828">
            <v>4008.62</v>
          </cell>
          <cell r="R828">
            <v>0</v>
          </cell>
          <cell r="S828">
            <v>77898.12</v>
          </cell>
          <cell r="X828">
            <v>10577.65</v>
          </cell>
          <cell r="AC828" t="str">
            <v>20140101LGUM_267</v>
          </cell>
        </row>
        <row r="829">
          <cell r="B829" t="str">
            <v>Dec 2014</v>
          </cell>
          <cell r="C829" t="str">
            <v>RLS</v>
          </cell>
          <cell r="D829" t="str">
            <v>LGUM_274</v>
          </cell>
          <cell r="E829">
            <v>17144</v>
          </cell>
          <cell r="G829">
            <v>1033435</v>
          </cell>
          <cell r="K829">
            <v>-26.130000000009311</v>
          </cell>
          <cell r="L829">
            <v>294679.23</v>
          </cell>
          <cell r="M829">
            <v>294679.23000000004</v>
          </cell>
          <cell r="O829">
            <v>-984.54</v>
          </cell>
          <cell r="Q829">
            <v>15997.65</v>
          </cell>
          <cell r="R829">
            <v>0</v>
          </cell>
          <cell r="S829">
            <v>309705.71000000002</v>
          </cell>
          <cell r="X829">
            <v>21772.880000000001</v>
          </cell>
          <cell r="AC829" t="str">
            <v>20140101LGUM_274</v>
          </cell>
        </row>
        <row r="830">
          <cell r="B830" t="str">
            <v>Dec 2014</v>
          </cell>
          <cell r="C830" t="str">
            <v>RLS</v>
          </cell>
          <cell r="D830" t="str">
            <v>LGUM_275</v>
          </cell>
          <cell r="E830">
            <v>540</v>
          </cell>
          <cell r="G830">
            <v>45072</v>
          </cell>
          <cell r="K830">
            <v>0</v>
          </cell>
          <cell r="L830">
            <v>13440.6</v>
          </cell>
          <cell r="M830">
            <v>13440.6</v>
          </cell>
          <cell r="O830">
            <v>-36.81</v>
          </cell>
          <cell r="Q830">
            <v>715.57</v>
          </cell>
          <cell r="R830">
            <v>0</v>
          </cell>
          <cell r="S830">
            <v>14119.36</v>
          </cell>
          <cell r="X830">
            <v>966.6</v>
          </cell>
          <cell r="AC830" t="str">
            <v>20140101LGUM_275</v>
          </cell>
        </row>
        <row r="831">
          <cell r="B831" t="str">
            <v>Dec 2014</v>
          </cell>
          <cell r="C831" t="str">
            <v>RLS</v>
          </cell>
          <cell r="D831" t="str">
            <v>LGUM_276</v>
          </cell>
          <cell r="E831">
            <v>1348</v>
          </cell>
          <cell r="G831">
            <v>62246</v>
          </cell>
          <cell r="K831">
            <v>-29.759999999998399</v>
          </cell>
          <cell r="L831">
            <v>19071.400000000001</v>
          </cell>
          <cell r="M831">
            <v>19071.400000000001</v>
          </cell>
          <cell r="O831">
            <v>-59.4</v>
          </cell>
          <cell r="Q831">
            <v>1034.77</v>
          </cell>
          <cell r="R831">
            <v>0</v>
          </cell>
          <cell r="S831">
            <v>20046.77</v>
          </cell>
          <cell r="X831">
            <v>1186.24</v>
          </cell>
          <cell r="AC831" t="str">
            <v>20140101LGUM_276</v>
          </cell>
        </row>
        <row r="832">
          <cell r="B832" t="str">
            <v>Dec 2014</v>
          </cell>
          <cell r="C832" t="str">
            <v>RLS</v>
          </cell>
          <cell r="D832" t="str">
            <v>LGUM_277</v>
          </cell>
          <cell r="E832">
            <v>2312</v>
          </cell>
          <cell r="G832">
            <v>195778</v>
          </cell>
          <cell r="K832">
            <v>50.209999999996512</v>
          </cell>
          <cell r="L832">
            <v>51261.01</v>
          </cell>
          <cell r="M832">
            <v>51261.01</v>
          </cell>
          <cell r="O832">
            <v>-188.23</v>
          </cell>
          <cell r="Q832">
            <v>2790.42</v>
          </cell>
          <cell r="R832">
            <v>0</v>
          </cell>
          <cell r="S832">
            <v>53955.83</v>
          </cell>
          <cell r="X832">
            <v>4138.4799999999996</v>
          </cell>
          <cell r="AC832" t="str">
            <v>20140101LGUM_277</v>
          </cell>
        </row>
        <row r="833">
          <cell r="B833" t="str">
            <v>Dec 2014</v>
          </cell>
          <cell r="C833" t="str">
            <v>RLS</v>
          </cell>
          <cell r="D833" t="str">
            <v>LGUM_278</v>
          </cell>
          <cell r="E833">
            <v>17</v>
          </cell>
          <cell r="G833">
            <v>7816</v>
          </cell>
          <cell r="K833">
            <v>0</v>
          </cell>
          <cell r="L833">
            <v>1233.3499999999999</v>
          </cell>
          <cell r="M833">
            <v>1233.3500000000001</v>
          </cell>
          <cell r="O833">
            <v>-7.58</v>
          </cell>
          <cell r="Q833">
            <v>66.92</v>
          </cell>
          <cell r="R833">
            <v>0</v>
          </cell>
          <cell r="S833">
            <v>1292.69</v>
          </cell>
          <cell r="X833">
            <v>167.28</v>
          </cell>
          <cell r="AC833" t="str">
            <v>20140101LGUM_278</v>
          </cell>
        </row>
        <row r="834">
          <cell r="B834" t="str">
            <v>Dec 2014</v>
          </cell>
          <cell r="C834" t="str">
            <v>RLS</v>
          </cell>
          <cell r="D834" t="str">
            <v>LGUM_279</v>
          </cell>
          <cell r="E834">
            <v>11</v>
          </cell>
          <cell r="G834">
            <v>5112</v>
          </cell>
          <cell r="K834">
            <v>0</v>
          </cell>
          <cell r="L834">
            <v>455.73</v>
          </cell>
          <cell r="M834">
            <v>455.73</v>
          </cell>
          <cell r="O834">
            <v>-4.96</v>
          </cell>
          <cell r="Q834">
            <v>24.6</v>
          </cell>
          <cell r="R834">
            <v>0</v>
          </cell>
          <cell r="S834">
            <v>475.37</v>
          </cell>
          <cell r="X834">
            <v>108.24</v>
          </cell>
          <cell r="AC834" t="str">
            <v>20140101LGUM_279</v>
          </cell>
        </row>
        <row r="835">
          <cell r="B835" t="str">
            <v>Dec 2014</v>
          </cell>
          <cell r="C835" t="str">
            <v>RLS</v>
          </cell>
          <cell r="D835" t="str">
            <v>LGUM_280</v>
          </cell>
          <cell r="E835">
            <v>46</v>
          </cell>
          <cell r="G835">
            <v>2059</v>
          </cell>
          <cell r="K835">
            <v>0</v>
          </cell>
          <cell r="L835">
            <v>891.48</v>
          </cell>
          <cell r="M835">
            <v>891.4799999999999</v>
          </cell>
          <cell r="O835">
            <v>-2.0099999999999998</v>
          </cell>
          <cell r="Q835">
            <v>88.7</v>
          </cell>
          <cell r="R835">
            <v>0</v>
          </cell>
          <cell r="S835">
            <v>1713.23</v>
          </cell>
          <cell r="X835">
            <v>40.479999999999997</v>
          </cell>
          <cell r="AC835" t="str">
            <v>20140101LGUM_280</v>
          </cell>
        </row>
        <row r="836">
          <cell r="B836" t="str">
            <v>Dec 2014</v>
          </cell>
          <cell r="C836" t="str">
            <v>RLS</v>
          </cell>
          <cell r="D836" t="str">
            <v>LGUM_281</v>
          </cell>
          <cell r="E836">
            <v>245</v>
          </cell>
          <cell r="G836">
            <v>14721</v>
          </cell>
          <cell r="K836">
            <v>0</v>
          </cell>
          <cell r="L836">
            <v>4985.75</v>
          </cell>
          <cell r="M836">
            <v>4985.7500000000018</v>
          </cell>
          <cell r="O836">
            <v>-14.3</v>
          </cell>
          <cell r="Q836">
            <v>477.68</v>
          </cell>
          <cell r="R836">
            <v>0</v>
          </cell>
          <cell r="S836">
            <v>9225.9500000000007</v>
          </cell>
          <cell r="X836">
            <v>311.14999999999998</v>
          </cell>
          <cell r="AC836" t="str">
            <v>20140101LGUM_281</v>
          </cell>
        </row>
        <row r="837">
          <cell r="B837" t="str">
            <v>Dec 2014</v>
          </cell>
          <cell r="C837" t="str">
            <v>RLS</v>
          </cell>
          <cell r="D837" t="str">
            <v>LGUM_282</v>
          </cell>
          <cell r="E837">
            <v>106</v>
          </cell>
          <cell r="G837">
            <v>4815</v>
          </cell>
          <cell r="K837">
            <v>0</v>
          </cell>
          <cell r="L837">
            <v>2070.1799999999998</v>
          </cell>
          <cell r="M837">
            <v>2070.1800000000003</v>
          </cell>
          <cell r="O837">
            <v>-4.66</v>
          </cell>
          <cell r="Q837">
            <v>166.81</v>
          </cell>
          <cell r="R837">
            <v>0</v>
          </cell>
          <cell r="S837">
            <v>3221.94</v>
          </cell>
          <cell r="X837">
            <v>93.28</v>
          </cell>
          <cell r="AC837" t="str">
            <v>20140101LGUM_282</v>
          </cell>
        </row>
        <row r="838">
          <cell r="B838" t="str">
            <v>Dec 2014</v>
          </cell>
          <cell r="C838" t="str">
            <v>RLS</v>
          </cell>
          <cell r="D838" t="str">
            <v>LGUM_283</v>
          </cell>
          <cell r="E838">
            <v>82</v>
          </cell>
          <cell r="G838">
            <v>5142</v>
          </cell>
          <cell r="K838">
            <v>0</v>
          </cell>
          <cell r="L838">
            <v>1707.24</v>
          </cell>
          <cell r="M838">
            <v>1707.24</v>
          </cell>
          <cell r="O838">
            <v>-4.99</v>
          </cell>
          <cell r="Q838">
            <v>163.25</v>
          </cell>
          <cell r="R838">
            <v>0</v>
          </cell>
          <cell r="S838">
            <v>3153.27</v>
          </cell>
          <cell r="X838">
            <v>104.14</v>
          </cell>
          <cell r="AC838" t="str">
            <v>20140101LGUM_283</v>
          </cell>
        </row>
        <row r="839">
          <cell r="B839" t="str">
            <v>Dec 2014</v>
          </cell>
          <cell r="C839" t="str">
            <v>RLS</v>
          </cell>
          <cell r="D839" t="str">
            <v>LGUM_314</v>
          </cell>
          <cell r="E839">
            <v>497</v>
          </cell>
          <cell r="G839">
            <v>66387</v>
          </cell>
          <cell r="K839">
            <v>-15.809999999999491</v>
          </cell>
          <cell r="L839">
            <v>9526.59</v>
          </cell>
          <cell r="M839">
            <v>9526.59</v>
          </cell>
          <cell r="O839">
            <v>-61.89</v>
          </cell>
          <cell r="Q839">
            <v>513.97</v>
          </cell>
          <cell r="R839">
            <v>0</v>
          </cell>
          <cell r="S839">
            <v>9978.67</v>
          </cell>
          <cell r="X839">
            <v>1346.87</v>
          </cell>
          <cell r="AC839" t="str">
            <v>20140101LGUM_314</v>
          </cell>
        </row>
        <row r="840">
          <cell r="B840" t="str">
            <v>Dec 2014</v>
          </cell>
          <cell r="C840" t="str">
            <v>RLS</v>
          </cell>
          <cell r="D840" t="str">
            <v>LGUM_315</v>
          </cell>
          <cell r="E840">
            <v>498</v>
          </cell>
          <cell r="G840">
            <v>103255</v>
          </cell>
          <cell r="K840">
            <v>-71.159999999999854</v>
          </cell>
          <cell r="L840">
            <v>11357.94</v>
          </cell>
          <cell r="M840">
            <v>11357.939999999999</v>
          </cell>
          <cell r="O840">
            <v>-99.97</v>
          </cell>
          <cell r="Q840">
            <v>614.51</v>
          </cell>
          <cell r="R840">
            <v>0</v>
          </cell>
          <cell r="S840">
            <v>11872.48</v>
          </cell>
          <cell r="X840">
            <v>2091.6</v>
          </cell>
          <cell r="AC840" t="str">
            <v>20140101LGUM_315</v>
          </cell>
        </row>
        <row r="841">
          <cell r="B841" t="str">
            <v>Dec 2014</v>
          </cell>
          <cell r="C841" t="str">
            <v>RLS</v>
          </cell>
          <cell r="D841" t="str">
            <v>LGUM_318</v>
          </cell>
          <cell r="E841">
            <v>53</v>
          </cell>
          <cell r="G841">
            <v>5041</v>
          </cell>
          <cell r="K841">
            <v>0</v>
          </cell>
          <cell r="L841">
            <v>923.26</v>
          </cell>
          <cell r="M841">
            <v>923.26</v>
          </cell>
          <cell r="O841">
            <v>-4.87</v>
          </cell>
          <cell r="Q841">
            <v>50.14</v>
          </cell>
          <cell r="R841">
            <v>0</v>
          </cell>
          <cell r="S841">
            <v>968.53</v>
          </cell>
          <cell r="X841">
            <v>101.23</v>
          </cell>
          <cell r="AC841" t="str">
            <v>20140101LGUM_318</v>
          </cell>
        </row>
        <row r="842">
          <cell r="B842" t="str">
            <v>Dec 2014</v>
          </cell>
          <cell r="C842" t="str">
            <v>RLS</v>
          </cell>
          <cell r="D842" t="str">
            <v>LGUM_347</v>
          </cell>
          <cell r="E842">
            <v>0</v>
          </cell>
          <cell r="G842">
            <v>0</v>
          </cell>
          <cell r="K842">
            <v>0</v>
          </cell>
          <cell r="L842">
            <v>0</v>
          </cell>
          <cell r="M842">
            <v>0</v>
          </cell>
          <cell r="O842">
            <v>0</v>
          </cell>
          <cell r="Q842">
            <v>0</v>
          </cell>
          <cell r="R842">
            <v>0</v>
          </cell>
          <cell r="S842">
            <v>0</v>
          </cell>
          <cell r="X842">
            <v>0</v>
          </cell>
          <cell r="AC842" t="str">
            <v>20140101LGUM_347</v>
          </cell>
        </row>
        <row r="843">
          <cell r="B843" t="str">
            <v>Dec 2014</v>
          </cell>
          <cell r="C843" t="str">
            <v>RLS</v>
          </cell>
          <cell r="D843" t="str">
            <v>LGUM_348</v>
          </cell>
          <cell r="E843">
            <v>39</v>
          </cell>
          <cell r="G843">
            <v>5302</v>
          </cell>
          <cell r="K843">
            <v>0</v>
          </cell>
          <cell r="L843">
            <v>511.68</v>
          </cell>
          <cell r="M843">
            <v>511.68000000000006</v>
          </cell>
          <cell r="O843">
            <v>-5.14</v>
          </cell>
          <cell r="Q843">
            <v>27.67</v>
          </cell>
          <cell r="R843">
            <v>0</v>
          </cell>
          <cell r="S843">
            <v>534.21</v>
          </cell>
          <cell r="X843">
            <v>116.22</v>
          </cell>
          <cell r="AC843" t="str">
            <v>20140101LGUM_348</v>
          </cell>
        </row>
        <row r="844">
          <cell r="B844" t="str">
            <v>Dec 2014</v>
          </cell>
          <cell r="C844" t="str">
            <v>RLS</v>
          </cell>
          <cell r="D844" t="str">
            <v>LGUM_349</v>
          </cell>
          <cell r="E844">
            <v>17</v>
          </cell>
          <cell r="G844">
            <v>770</v>
          </cell>
          <cell r="K844">
            <v>0</v>
          </cell>
          <cell r="L844">
            <v>153.34</v>
          </cell>
          <cell r="M844">
            <v>153.33999999999997</v>
          </cell>
          <cell r="O844">
            <v>-0.75</v>
          </cell>
          <cell r="Q844">
            <v>8.33</v>
          </cell>
          <cell r="R844">
            <v>0</v>
          </cell>
          <cell r="S844">
            <v>160.91999999999999</v>
          </cell>
          <cell r="X844">
            <v>15.47</v>
          </cell>
          <cell r="AC844" t="str">
            <v>20140101LGUM_349</v>
          </cell>
        </row>
        <row r="845">
          <cell r="B845" t="str">
            <v>Dec 2014</v>
          </cell>
          <cell r="C845" t="str">
            <v>LS</v>
          </cell>
          <cell r="D845" t="str">
            <v>LGUM_400</v>
          </cell>
          <cell r="E845">
            <v>46</v>
          </cell>
          <cell r="G845">
            <v>913</v>
          </cell>
          <cell r="K845">
            <v>-1.3500311979441904E-13</v>
          </cell>
          <cell r="L845">
            <v>1098.9399999999998</v>
          </cell>
          <cell r="M845">
            <v>1098.9399999999998</v>
          </cell>
          <cell r="O845">
            <v>-0.89</v>
          </cell>
          <cell r="Q845">
            <v>62.87</v>
          </cell>
          <cell r="R845">
            <v>0</v>
          </cell>
          <cell r="S845">
            <v>1214.32</v>
          </cell>
          <cell r="X845">
            <v>46.92</v>
          </cell>
          <cell r="AC845" t="str">
            <v>20140101LGUM_400</v>
          </cell>
        </row>
        <row r="846">
          <cell r="B846" t="str">
            <v>Dec 2014</v>
          </cell>
          <cell r="C846" t="str">
            <v>LS</v>
          </cell>
          <cell r="D846" t="str">
            <v>LGUM_401</v>
          </cell>
          <cell r="E846">
            <v>4</v>
          </cell>
          <cell r="G846">
            <v>157</v>
          </cell>
          <cell r="K846">
            <v>0</v>
          </cell>
          <cell r="L846">
            <v>99.6</v>
          </cell>
          <cell r="M846">
            <v>99.6</v>
          </cell>
          <cell r="O846">
            <v>-0.15</v>
          </cell>
          <cell r="Q846">
            <v>5.43</v>
          </cell>
          <cell r="R846">
            <v>0</v>
          </cell>
          <cell r="S846">
            <v>104.88</v>
          </cell>
          <cell r="X846">
            <v>4.24</v>
          </cell>
          <cell r="AC846" t="str">
            <v>20140101LGUM_401</v>
          </cell>
        </row>
        <row r="847">
          <cell r="B847" t="str">
            <v>Dec 2014</v>
          </cell>
          <cell r="C847" t="str">
            <v>LS</v>
          </cell>
          <cell r="D847" t="str">
            <v>LGUM_412</v>
          </cell>
          <cell r="E847">
            <v>218</v>
          </cell>
          <cell r="G847">
            <v>7394</v>
          </cell>
          <cell r="K847">
            <v>0</v>
          </cell>
          <cell r="L847">
            <v>4314.22</v>
          </cell>
          <cell r="M847">
            <v>4314.2199999999993</v>
          </cell>
          <cell r="O847">
            <v>-7.1</v>
          </cell>
          <cell r="Q847">
            <v>235.07</v>
          </cell>
          <cell r="R847">
            <v>0</v>
          </cell>
          <cell r="S847">
            <v>4542.1899999999996</v>
          </cell>
          <cell r="X847">
            <v>163.5</v>
          </cell>
          <cell r="AC847" t="str">
            <v>20140101LGUM_412</v>
          </cell>
        </row>
        <row r="848">
          <cell r="B848" t="str">
            <v>Dec 2014</v>
          </cell>
          <cell r="C848" t="str">
            <v>LS</v>
          </cell>
          <cell r="D848" t="str">
            <v>LGUM_413</v>
          </cell>
          <cell r="E848">
            <v>2231</v>
          </cell>
          <cell r="G848">
            <v>108846</v>
          </cell>
          <cell r="K848">
            <v>-31.490000000000293</v>
          </cell>
          <cell r="L848">
            <v>45681.700000000004</v>
          </cell>
          <cell r="M848">
            <v>45681.700000000004</v>
          </cell>
          <cell r="O848">
            <v>-104.78</v>
          </cell>
          <cell r="Q848">
            <v>2487.25</v>
          </cell>
          <cell r="R848">
            <v>0</v>
          </cell>
          <cell r="S848">
            <v>48075.48</v>
          </cell>
          <cell r="X848">
            <v>2364.86</v>
          </cell>
          <cell r="AC848" t="str">
            <v>20140101LGUM_413</v>
          </cell>
        </row>
        <row r="849">
          <cell r="B849" t="str">
            <v>Dec 2014</v>
          </cell>
          <cell r="C849" t="str">
            <v>LS</v>
          </cell>
          <cell r="D849" t="str">
            <v>LGUM_415</v>
          </cell>
          <cell r="E849">
            <v>39</v>
          </cell>
          <cell r="G849">
            <v>1299</v>
          </cell>
          <cell r="K849">
            <v>0</v>
          </cell>
          <cell r="L849">
            <v>787.02</v>
          </cell>
          <cell r="M849">
            <v>787.02</v>
          </cell>
          <cell r="O849">
            <v>-1.0900000000000001</v>
          </cell>
          <cell r="Q849">
            <v>42.34</v>
          </cell>
          <cell r="R849">
            <v>0</v>
          </cell>
          <cell r="S849">
            <v>828.27</v>
          </cell>
          <cell r="X849">
            <v>29.25</v>
          </cell>
          <cell r="AC849" t="str">
            <v>20140101LGUM_415</v>
          </cell>
        </row>
        <row r="850">
          <cell r="B850" t="str">
            <v>Dec 2014</v>
          </cell>
          <cell r="C850" t="str">
            <v>LS</v>
          </cell>
          <cell r="D850" t="str">
            <v>LGUM_416</v>
          </cell>
          <cell r="E850">
            <v>1901</v>
          </cell>
          <cell r="G850">
            <v>91859</v>
          </cell>
          <cell r="K850">
            <v>-353.66999999999535</v>
          </cell>
          <cell r="L850">
            <v>42532.89</v>
          </cell>
          <cell r="M850">
            <v>42532.89</v>
          </cell>
          <cell r="O850">
            <v>-89.08</v>
          </cell>
          <cell r="Q850">
            <v>2318.5300000000002</v>
          </cell>
          <cell r="R850">
            <v>0</v>
          </cell>
          <cell r="S850">
            <v>44781.89</v>
          </cell>
          <cell r="X850">
            <v>2015.06</v>
          </cell>
          <cell r="AC850" t="str">
            <v>20140101LGUM_416</v>
          </cell>
        </row>
        <row r="851">
          <cell r="B851" t="str">
            <v>Dec 2014</v>
          </cell>
          <cell r="C851" t="str">
            <v>RLS</v>
          </cell>
          <cell r="D851" t="str">
            <v>LGUM_417</v>
          </cell>
          <cell r="E851">
            <v>38</v>
          </cell>
          <cell r="G851">
            <v>1828</v>
          </cell>
          <cell r="K851">
            <v>0</v>
          </cell>
          <cell r="L851">
            <v>899.84</v>
          </cell>
          <cell r="M851">
            <v>899.84</v>
          </cell>
          <cell r="O851">
            <v>-1.77</v>
          </cell>
          <cell r="Q851">
            <v>49.02</v>
          </cell>
          <cell r="R851">
            <v>0</v>
          </cell>
          <cell r="S851">
            <v>947.09</v>
          </cell>
          <cell r="X851">
            <v>39.14</v>
          </cell>
          <cell r="AC851" t="str">
            <v>20140101LGUM_417</v>
          </cell>
        </row>
        <row r="852">
          <cell r="B852" t="str">
            <v>Dec 2014</v>
          </cell>
          <cell r="C852" t="str">
            <v>RLS</v>
          </cell>
          <cell r="D852" t="str">
            <v>LGUM_419</v>
          </cell>
          <cell r="E852">
            <v>119</v>
          </cell>
          <cell r="G852">
            <v>9076</v>
          </cell>
          <cell r="K852">
            <v>0</v>
          </cell>
          <cell r="L852">
            <v>2947.63</v>
          </cell>
          <cell r="M852">
            <v>2947.63</v>
          </cell>
          <cell r="O852">
            <v>-8.8000000000000007</v>
          </cell>
          <cell r="Q852">
            <v>160.46</v>
          </cell>
          <cell r="R852">
            <v>0</v>
          </cell>
          <cell r="S852">
            <v>3099.29</v>
          </cell>
          <cell r="X852">
            <v>196.35</v>
          </cell>
          <cell r="AC852" t="str">
            <v>20140101LGUM_419</v>
          </cell>
        </row>
        <row r="853">
          <cell r="B853" t="str">
            <v>Dec 2014</v>
          </cell>
          <cell r="C853" t="str">
            <v>LS</v>
          </cell>
          <cell r="D853" t="str">
            <v>LGUM_420</v>
          </cell>
          <cell r="E853">
            <v>44</v>
          </cell>
          <cell r="G853">
            <v>3657</v>
          </cell>
          <cell r="K853">
            <v>0</v>
          </cell>
          <cell r="L853">
            <v>1315.16</v>
          </cell>
          <cell r="M853">
            <v>1315.16</v>
          </cell>
          <cell r="O853">
            <v>-4.09</v>
          </cell>
          <cell r="Q853">
            <v>73.89</v>
          </cell>
          <cell r="R853">
            <v>0</v>
          </cell>
          <cell r="S853">
            <v>1384.96</v>
          </cell>
          <cell r="X853">
            <v>72.599999999999994</v>
          </cell>
          <cell r="AC853" t="str">
            <v>20140101LGUM_420</v>
          </cell>
        </row>
        <row r="854">
          <cell r="B854" t="str">
            <v>Dec 2014</v>
          </cell>
          <cell r="C854" t="str">
            <v>LS</v>
          </cell>
          <cell r="D854" t="str">
            <v>LGUM_421</v>
          </cell>
          <cell r="E854">
            <v>190</v>
          </cell>
          <cell r="G854">
            <v>23019</v>
          </cell>
          <cell r="K854">
            <v>0</v>
          </cell>
          <cell r="L854">
            <v>6243.4</v>
          </cell>
          <cell r="M854">
            <v>6243.4</v>
          </cell>
          <cell r="O854">
            <v>-21.53</v>
          </cell>
          <cell r="Q854">
            <v>338.16</v>
          </cell>
          <cell r="R854">
            <v>0</v>
          </cell>
          <cell r="S854">
            <v>6560.03</v>
          </cell>
          <cell r="X854">
            <v>507.3</v>
          </cell>
          <cell r="AC854" t="str">
            <v>20140101LGUM_421</v>
          </cell>
        </row>
        <row r="855">
          <cell r="B855" t="str">
            <v>Dec 2014</v>
          </cell>
          <cell r="C855" t="str">
            <v>LS</v>
          </cell>
          <cell r="D855" t="str">
            <v>LGUM_422</v>
          </cell>
          <cell r="E855">
            <v>461</v>
          </cell>
          <cell r="G855">
            <v>89922</v>
          </cell>
          <cell r="K855">
            <v>-287.92000000000189</v>
          </cell>
          <cell r="L855">
            <v>17409.87</v>
          </cell>
          <cell r="M855">
            <v>17409.870000000003</v>
          </cell>
          <cell r="O855">
            <v>-82.31</v>
          </cell>
          <cell r="Q855">
            <v>938.98</v>
          </cell>
          <cell r="R855">
            <v>0</v>
          </cell>
          <cell r="S855">
            <v>18266.54</v>
          </cell>
          <cell r="X855">
            <v>1973.08</v>
          </cell>
          <cell r="AC855" t="str">
            <v>20140101LGUM_422</v>
          </cell>
        </row>
        <row r="856">
          <cell r="B856" t="str">
            <v>Dec 2014</v>
          </cell>
          <cell r="C856" t="str">
            <v>LS</v>
          </cell>
          <cell r="D856" t="str">
            <v>LGUM_423</v>
          </cell>
          <cell r="E856">
            <v>23</v>
          </cell>
          <cell r="G856">
            <v>1799</v>
          </cell>
          <cell r="K856">
            <v>0</v>
          </cell>
          <cell r="L856">
            <v>606.04999999999995</v>
          </cell>
          <cell r="M856">
            <v>606.05000000000007</v>
          </cell>
          <cell r="O856">
            <v>-1.76</v>
          </cell>
          <cell r="Q856">
            <v>32.94</v>
          </cell>
          <cell r="R856">
            <v>0</v>
          </cell>
          <cell r="S856">
            <v>637.23</v>
          </cell>
          <cell r="X856">
            <v>37.950000000000003</v>
          </cell>
          <cell r="AC856" t="str">
            <v>20140101LGUM_423</v>
          </cell>
        </row>
        <row r="857">
          <cell r="B857" t="str">
            <v>Dec 2014</v>
          </cell>
          <cell r="C857" t="str">
            <v>LS</v>
          </cell>
          <cell r="D857" t="str">
            <v>LGUM_424</v>
          </cell>
          <cell r="E857">
            <v>498</v>
          </cell>
          <cell r="G857">
            <v>66651</v>
          </cell>
          <cell r="K857">
            <v>91.209999999999127</v>
          </cell>
          <cell r="L857">
            <v>14259.31</v>
          </cell>
          <cell r="M857">
            <v>14259.31</v>
          </cell>
          <cell r="O857">
            <v>-64.56</v>
          </cell>
          <cell r="Q857">
            <v>774.84</v>
          </cell>
          <cell r="R857">
            <v>0</v>
          </cell>
          <cell r="S857">
            <v>14969.59</v>
          </cell>
          <cell r="X857">
            <v>1982.04</v>
          </cell>
          <cell r="AC857" t="str">
            <v>20140101LGUM_424</v>
          </cell>
        </row>
        <row r="858">
          <cell r="B858" t="str">
            <v>Dec 2014</v>
          </cell>
          <cell r="C858" t="str">
            <v>LS</v>
          </cell>
          <cell r="D858" t="str">
            <v>LGUM_425</v>
          </cell>
          <cell r="E858">
            <v>34</v>
          </cell>
          <cell r="G858">
            <v>6717</v>
          </cell>
          <cell r="K858">
            <v>0</v>
          </cell>
          <cell r="L858">
            <v>1157.02</v>
          </cell>
          <cell r="M858">
            <v>1157.02</v>
          </cell>
          <cell r="O858">
            <v>-5.99</v>
          </cell>
          <cell r="Q858">
            <v>62.16</v>
          </cell>
          <cell r="R858">
            <v>0</v>
          </cell>
          <cell r="S858">
            <v>1213.19</v>
          </cell>
          <cell r="X858">
            <v>145.52000000000001</v>
          </cell>
          <cell r="AC858" t="str">
            <v>20140101LGUM_425</v>
          </cell>
        </row>
        <row r="859">
          <cell r="B859" t="str">
            <v>Dec 2014</v>
          </cell>
          <cell r="C859" t="str">
            <v>RLS</v>
          </cell>
          <cell r="D859" t="str">
            <v>LGUM_426</v>
          </cell>
          <cell r="E859">
            <v>40</v>
          </cell>
          <cell r="G859">
            <v>1427</v>
          </cell>
          <cell r="K859">
            <v>1.2789769243681803E-13</v>
          </cell>
          <cell r="L859">
            <v>1328.8000000000002</v>
          </cell>
          <cell r="M859">
            <v>1328.8000000000002</v>
          </cell>
          <cell r="O859">
            <v>-1.39</v>
          </cell>
          <cell r="Q859">
            <v>73.650000000000006</v>
          </cell>
          <cell r="R859">
            <v>0</v>
          </cell>
          <cell r="S859">
            <v>1422.42</v>
          </cell>
          <cell r="X859">
            <v>30</v>
          </cell>
          <cell r="AC859" t="str">
            <v>20140101LGUM_426</v>
          </cell>
        </row>
        <row r="860">
          <cell r="B860" t="str">
            <v>Dec 2014</v>
          </cell>
          <cell r="C860" t="str">
            <v>LS</v>
          </cell>
          <cell r="D860" t="str">
            <v>LGUM_427</v>
          </cell>
          <cell r="E860">
            <v>53</v>
          </cell>
          <cell r="G860">
            <v>1879</v>
          </cell>
          <cell r="K860">
            <v>1.2789769243681803E-13</v>
          </cell>
          <cell r="L860">
            <v>1865.6000000000001</v>
          </cell>
          <cell r="M860">
            <v>1865.6000000000001</v>
          </cell>
          <cell r="O860">
            <v>-1.82</v>
          </cell>
          <cell r="Q860">
            <v>104.55</v>
          </cell>
          <cell r="R860">
            <v>0</v>
          </cell>
          <cell r="S860">
            <v>2019.19</v>
          </cell>
          <cell r="X860">
            <v>39.75</v>
          </cell>
          <cell r="AC860" t="str">
            <v>20140101LGUM_427</v>
          </cell>
        </row>
        <row r="861">
          <cell r="B861" t="str">
            <v>Dec 2014</v>
          </cell>
          <cell r="C861" t="str">
            <v>RLS</v>
          </cell>
          <cell r="D861" t="str">
            <v>LGUM_428</v>
          </cell>
          <cell r="E861">
            <v>260</v>
          </cell>
          <cell r="G861">
            <v>12874</v>
          </cell>
          <cell r="K861">
            <v>4.5474735088646412E-13</v>
          </cell>
          <cell r="L861">
            <v>8863.4</v>
          </cell>
          <cell r="M861">
            <v>8863.4</v>
          </cell>
          <cell r="O861">
            <v>-12.48</v>
          </cell>
          <cell r="Q861">
            <v>497.81</v>
          </cell>
          <cell r="R861">
            <v>0</v>
          </cell>
          <cell r="S861">
            <v>9615</v>
          </cell>
          <cell r="X861">
            <v>275.60000000000002</v>
          </cell>
          <cell r="AC861" t="str">
            <v>20140101LGUM_428</v>
          </cell>
        </row>
        <row r="862">
          <cell r="B862" t="str">
            <v>Dec 2014</v>
          </cell>
          <cell r="C862" t="str">
            <v>LS</v>
          </cell>
          <cell r="D862" t="str">
            <v>LGUM_429</v>
          </cell>
          <cell r="E862">
            <v>218</v>
          </cell>
          <cell r="G862">
            <v>10516</v>
          </cell>
          <cell r="K862">
            <v>0</v>
          </cell>
          <cell r="L862">
            <v>7863.26</v>
          </cell>
          <cell r="M862">
            <v>7863.2599999999993</v>
          </cell>
          <cell r="O862">
            <v>-7.91</v>
          </cell>
          <cell r="Q862">
            <v>449.68</v>
          </cell>
          <cell r="R862">
            <v>0</v>
          </cell>
          <cell r="S862">
            <v>8944.16</v>
          </cell>
          <cell r="X862">
            <v>231.08</v>
          </cell>
          <cell r="AC862" t="str">
            <v>20140101LGUM_429</v>
          </cell>
        </row>
        <row r="863">
          <cell r="B863" t="str">
            <v>Dec 2014</v>
          </cell>
          <cell r="C863" t="str">
            <v>RLS</v>
          </cell>
          <cell r="D863" t="str">
            <v>LGUM_430</v>
          </cell>
          <cell r="E863">
            <v>13</v>
          </cell>
          <cell r="G863">
            <v>487</v>
          </cell>
          <cell r="K863">
            <v>0</v>
          </cell>
          <cell r="L863">
            <v>419.38</v>
          </cell>
          <cell r="M863">
            <v>419.38</v>
          </cell>
          <cell r="O863">
            <v>-0.47</v>
          </cell>
          <cell r="Q863">
            <v>22.87</v>
          </cell>
          <cell r="R863">
            <v>0</v>
          </cell>
          <cell r="S863">
            <v>441.78</v>
          </cell>
          <cell r="X863">
            <v>9.75</v>
          </cell>
          <cell r="AC863" t="str">
            <v>20140101LGUM_430</v>
          </cell>
        </row>
        <row r="864">
          <cell r="B864" t="str">
            <v>Dec 2014</v>
          </cell>
          <cell r="C864" t="str">
            <v>LS</v>
          </cell>
          <cell r="D864" t="str">
            <v>LGUM_431</v>
          </cell>
          <cell r="E864">
            <v>45</v>
          </cell>
          <cell r="G864">
            <v>1508</v>
          </cell>
          <cell r="K864">
            <v>0</v>
          </cell>
          <cell r="L864">
            <v>1481.85</v>
          </cell>
          <cell r="M864">
            <v>1481.85</v>
          </cell>
          <cell r="O864">
            <v>-1.45</v>
          </cell>
          <cell r="Q864">
            <v>89.9</v>
          </cell>
          <cell r="R864">
            <v>0</v>
          </cell>
          <cell r="S864">
            <v>1736.28</v>
          </cell>
          <cell r="X864">
            <v>33.75</v>
          </cell>
          <cell r="AC864" t="str">
            <v>20140101LGUM_431</v>
          </cell>
        </row>
        <row r="865">
          <cell r="B865" t="str">
            <v>Dec 2014</v>
          </cell>
          <cell r="C865" t="str">
            <v>RLS</v>
          </cell>
          <cell r="D865" t="str">
            <v>LGUM_432</v>
          </cell>
          <cell r="E865">
            <v>10</v>
          </cell>
          <cell r="G865">
            <v>499</v>
          </cell>
          <cell r="K865">
            <v>-2.9753977059954195E-14</v>
          </cell>
          <cell r="L865">
            <v>343.29999999999995</v>
          </cell>
          <cell r="M865">
            <v>343.29999999999995</v>
          </cell>
          <cell r="O865">
            <v>-0.49</v>
          </cell>
          <cell r="Q865">
            <v>18.91</v>
          </cell>
          <cell r="R865">
            <v>0</v>
          </cell>
          <cell r="S865">
            <v>365.19</v>
          </cell>
          <cell r="X865">
            <v>10.6</v>
          </cell>
          <cell r="AC865" t="str">
            <v>20140101LGUM_432</v>
          </cell>
        </row>
        <row r="866">
          <cell r="B866" t="str">
            <v>Dec 2014</v>
          </cell>
          <cell r="C866" t="str">
            <v>LS</v>
          </cell>
          <cell r="D866" t="str">
            <v>LGUM_433</v>
          </cell>
          <cell r="E866">
            <v>230</v>
          </cell>
          <cell r="G866">
            <v>11458</v>
          </cell>
          <cell r="K866">
            <v>0</v>
          </cell>
          <cell r="L866">
            <v>8047.7</v>
          </cell>
          <cell r="M866">
            <v>8047.7</v>
          </cell>
          <cell r="O866">
            <v>-9.39</v>
          </cell>
          <cell r="Q866">
            <v>486.06</v>
          </cell>
          <cell r="R866">
            <v>0</v>
          </cell>
          <cell r="S866">
            <v>9581.66</v>
          </cell>
          <cell r="X866">
            <v>243.8</v>
          </cell>
          <cell r="AC866" t="str">
            <v>20140101LGUM_433</v>
          </cell>
        </row>
        <row r="867">
          <cell r="B867" t="str">
            <v>Dec 2014</v>
          </cell>
          <cell r="C867" t="str">
            <v>LS</v>
          </cell>
          <cell r="D867" t="str">
            <v>LGUM_439</v>
          </cell>
          <cell r="E867">
            <v>0</v>
          </cell>
          <cell r="G867">
            <v>0</v>
          </cell>
          <cell r="K867">
            <v>0</v>
          </cell>
          <cell r="L867">
            <v>0</v>
          </cell>
          <cell r="M867">
            <v>0</v>
          </cell>
          <cell r="O867">
            <v>0</v>
          </cell>
          <cell r="Q867">
            <v>0</v>
          </cell>
          <cell r="R867">
            <v>0</v>
          </cell>
          <cell r="S867">
            <v>0</v>
          </cell>
          <cell r="X867">
            <v>0</v>
          </cell>
          <cell r="AC867" t="str">
            <v>20140101LGUM_439</v>
          </cell>
        </row>
        <row r="868">
          <cell r="B868" t="str">
            <v>Dec 2014</v>
          </cell>
          <cell r="C868" t="str">
            <v>LS</v>
          </cell>
          <cell r="D868" t="str">
            <v>LGUM_440</v>
          </cell>
          <cell r="E868">
            <v>2</v>
          </cell>
          <cell r="G868">
            <v>239</v>
          </cell>
          <cell r="K868">
            <v>0</v>
          </cell>
          <cell r="L868">
            <v>36.56</v>
          </cell>
          <cell r="M868">
            <v>36.56</v>
          </cell>
          <cell r="O868">
            <v>-0.23</v>
          </cell>
          <cell r="Q868">
            <v>1.98</v>
          </cell>
          <cell r="R868">
            <v>0</v>
          </cell>
          <cell r="S868">
            <v>38.31</v>
          </cell>
          <cell r="X868">
            <v>5.34</v>
          </cell>
          <cell r="AC868" t="str">
            <v>20140101LGUM_440</v>
          </cell>
        </row>
        <row r="869">
          <cell r="B869" t="str">
            <v>Dec 2014</v>
          </cell>
          <cell r="C869" t="str">
            <v>LS</v>
          </cell>
          <cell r="D869" t="str">
            <v>LGUM_441</v>
          </cell>
          <cell r="E869">
            <v>39</v>
          </cell>
          <cell r="G869">
            <v>7723</v>
          </cell>
          <cell r="K869">
            <v>0</v>
          </cell>
          <cell r="L869">
            <v>870.48</v>
          </cell>
          <cell r="M869">
            <v>870.48</v>
          </cell>
          <cell r="O869">
            <v>-7.11</v>
          </cell>
          <cell r="Q869">
            <v>46.85</v>
          </cell>
          <cell r="R869">
            <v>0</v>
          </cell>
          <cell r="S869">
            <v>910.22</v>
          </cell>
          <cell r="X869">
            <v>166.92</v>
          </cell>
          <cell r="AC869" t="str">
            <v>20140101LGUM_441</v>
          </cell>
        </row>
        <row r="870">
          <cell r="B870" t="str">
            <v>Dec 2014</v>
          </cell>
          <cell r="C870" t="str">
            <v>LS</v>
          </cell>
          <cell r="D870" t="str">
            <v>LGUM_444</v>
          </cell>
          <cell r="E870">
            <v>0</v>
          </cell>
          <cell r="G870">
            <v>0</v>
          </cell>
          <cell r="K870">
            <v>0</v>
          </cell>
          <cell r="L870">
            <v>0</v>
          </cell>
          <cell r="M870">
            <v>0</v>
          </cell>
          <cell r="O870">
            <v>0</v>
          </cell>
          <cell r="Q870">
            <v>0</v>
          </cell>
          <cell r="R870">
            <v>0</v>
          </cell>
          <cell r="S870">
            <v>0</v>
          </cell>
          <cell r="X870">
            <v>0</v>
          </cell>
          <cell r="AC870" t="str">
            <v>20140101LGUM_444</v>
          </cell>
        </row>
        <row r="871">
          <cell r="B871" t="str">
            <v>Dec 2014</v>
          </cell>
          <cell r="C871" t="str">
            <v>LS</v>
          </cell>
          <cell r="D871" t="str">
            <v>LGUM_445</v>
          </cell>
          <cell r="E871">
            <v>0</v>
          </cell>
          <cell r="G871">
            <v>0</v>
          </cell>
          <cell r="K871">
            <v>0</v>
          </cell>
          <cell r="L871">
            <v>0</v>
          </cell>
          <cell r="M871">
            <v>0</v>
          </cell>
          <cell r="O871">
            <v>0</v>
          </cell>
          <cell r="Q871">
            <v>0</v>
          </cell>
          <cell r="R871">
            <v>0</v>
          </cell>
          <cell r="S871">
            <v>0</v>
          </cell>
          <cell r="X871">
            <v>0</v>
          </cell>
          <cell r="AC871" t="str">
            <v>20140101LGUM_445</v>
          </cell>
        </row>
        <row r="872">
          <cell r="B872" t="str">
            <v>Dec 2014</v>
          </cell>
          <cell r="C872" t="str">
            <v>LS</v>
          </cell>
          <cell r="D872" t="str">
            <v>LGUM_452</v>
          </cell>
          <cell r="E872">
            <v>6677</v>
          </cell>
          <cell r="G872">
            <v>526824</v>
          </cell>
          <cell r="K872">
            <v>-122.10999999999535</v>
          </cell>
          <cell r="L872">
            <v>85477.03</v>
          </cell>
          <cell r="M872">
            <v>85477.029999999984</v>
          </cell>
          <cell r="O872">
            <v>-505.99</v>
          </cell>
          <cell r="Q872">
            <v>4702.1499999999996</v>
          </cell>
          <cell r="R872">
            <v>0</v>
          </cell>
          <cell r="S872">
            <v>90804.18</v>
          </cell>
          <cell r="X872">
            <v>11017.05</v>
          </cell>
          <cell r="AC872" t="str">
            <v>20140101LGUM_452</v>
          </cell>
        </row>
        <row r="873">
          <cell r="B873" t="str">
            <v>Dec 2014</v>
          </cell>
          <cell r="C873" t="str">
            <v>LS</v>
          </cell>
          <cell r="D873" t="str">
            <v>LGUM_453</v>
          </cell>
          <cell r="E873">
            <v>9634</v>
          </cell>
          <cell r="G873">
            <v>1261578</v>
          </cell>
          <cell r="K873">
            <v>-19.080000000003565</v>
          </cell>
          <cell r="L873">
            <v>145261.63999999998</v>
          </cell>
          <cell r="M873">
            <v>145261.63999999998</v>
          </cell>
          <cell r="O873">
            <v>-1215.02</v>
          </cell>
          <cell r="Q873">
            <v>7922.11</v>
          </cell>
          <cell r="R873">
            <v>0</v>
          </cell>
          <cell r="S873">
            <v>153117.65</v>
          </cell>
          <cell r="X873">
            <v>38343.32</v>
          </cell>
          <cell r="AC873" t="str">
            <v>20140101LGUM_453</v>
          </cell>
        </row>
        <row r="874">
          <cell r="B874" t="str">
            <v>Dec 2014</v>
          </cell>
          <cell r="C874" t="str">
            <v>LS</v>
          </cell>
          <cell r="D874" t="str">
            <v>LGUM_454</v>
          </cell>
          <cell r="E874">
            <v>5639</v>
          </cell>
          <cell r="G874">
            <v>1141273</v>
          </cell>
          <cell r="K874">
            <v>-154.88000000000739</v>
          </cell>
          <cell r="L874">
            <v>97850.94</v>
          </cell>
          <cell r="M874">
            <v>97850.94</v>
          </cell>
          <cell r="O874">
            <v>-1076.98</v>
          </cell>
          <cell r="Q874">
            <v>5421.18</v>
          </cell>
          <cell r="R874">
            <v>0</v>
          </cell>
          <cell r="S874">
            <v>105062.59</v>
          </cell>
          <cell r="X874">
            <v>24134.92</v>
          </cell>
          <cell r="AC874" t="str">
            <v>20140101LGUM_454</v>
          </cell>
        </row>
        <row r="875">
          <cell r="B875" t="str">
            <v>Dec 2014</v>
          </cell>
          <cell r="C875" t="str">
            <v>LS</v>
          </cell>
          <cell r="D875" t="str">
            <v>LGUM_455</v>
          </cell>
          <cell r="E875">
            <v>421</v>
          </cell>
          <cell r="G875">
            <v>31700</v>
          </cell>
          <cell r="K875">
            <v>-22.94999999999979</v>
          </cell>
          <cell r="L875">
            <v>5774.22</v>
          </cell>
          <cell r="M875">
            <v>5774.2199999999993</v>
          </cell>
          <cell r="O875">
            <v>-29.8</v>
          </cell>
          <cell r="Q875">
            <v>324.52</v>
          </cell>
          <cell r="R875">
            <v>0</v>
          </cell>
          <cell r="S875">
            <v>6278.9</v>
          </cell>
          <cell r="X875">
            <v>694.65</v>
          </cell>
          <cell r="AC875" t="str">
            <v>20140101LGUM_455</v>
          </cell>
        </row>
        <row r="876">
          <cell r="B876" t="str">
            <v>Dec 2014</v>
          </cell>
          <cell r="C876" t="str">
            <v>LS</v>
          </cell>
          <cell r="D876" t="str">
            <v>LGUM_456</v>
          </cell>
          <cell r="E876">
            <v>13370</v>
          </cell>
          <cell r="G876">
            <v>2615319</v>
          </cell>
          <cell r="K876">
            <v>-665.17000000001281</v>
          </cell>
          <cell r="L876">
            <v>242802.53</v>
          </cell>
          <cell r="M876">
            <v>242802.53</v>
          </cell>
          <cell r="O876">
            <v>-2424.31</v>
          </cell>
          <cell r="Q876">
            <v>13467.41</v>
          </cell>
          <cell r="R876">
            <v>0</v>
          </cell>
          <cell r="S876">
            <v>261711.13</v>
          </cell>
          <cell r="X876">
            <v>57223.6</v>
          </cell>
          <cell r="AC876" t="str">
            <v>20140101LGUM_456</v>
          </cell>
        </row>
        <row r="877">
          <cell r="B877" t="str">
            <v>Dec 2014</v>
          </cell>
          <cell r="C877" t="str">
            <v>LS</v>
          </cell>
          <cell r="D877" t="str">
            <v>LGUM_457</v>
          </cell>
          <cell r="E877">
            <v>3450</v>
          </cell>
          <cell r="G877">
            <v>169013</v>
          </cell>
          <cell r="K877">
            <v>-73.19999999999709</v>
          </cell>
          <cell r="L877">
            <v>37393.800000000003</v>
          </cell>
          <cell r="M877">
            <v>37393.800000000003</v>
          </cell>
          <cell r="O877">
            <v>-162.41</v>
          </cell>
          <cell r="Q877">
            <v>2114.73</v>
          </cell>
          <cell r="R877">
            <v>0</v>
          </cell>
          <cell r="S877">
            <v>41002.870000000003</v>
          </cell>
          <cell r="X877">
            <v>3657</v>
          </cell>
          <cell r="AC877" t="str">
            <v>20140101LGUM_457</v>
          </cell>
        </row>
        <row r="878">
          <cell r="B878" t="str">
            <v>Dec 2014</v>
          </cell>
          <cell r="C878" t="str">
            <v>RLS</v>
          </cell>
          <cell r="D878" t="str">
            <v>LGUM_458</v>
          </cell>
          <cell r="E878">
            <v>5</v>
          </cell>
          <cell r="G878">
            <v>447</v>
          </cell>
          <cell r="K878">
            <v>0</v>
          </cell>
          <cell r="L878">
            <v>55.65</v>
          </cell>
          <cell r="M878">
            <v>55.65</v>
          </cell>
          <cell r="O878">
            <v>-0.43</v>
          </cell>
          <cell r="Q878">
            <v>3</v>
          </cell>
          <cell r="R878">
            <v>0</v>
          </cell>
          <cell r="S878">
            <v>58.22</v>
          </cell>
          <cell r="X878">
            <v>18.850000000000001</v>
          </cell>
          <cell r="AC878" t="str">
            <v>20140101LGUM_458</v>
          </cell>
        </row>
        <row r="879">
          <cell r="B879" t="str">
            <v>Dec 2014</v>
          </cell>
          <cell r="C879" t="str">
            <v>LS</v>
          </cell>
          <cell r="D879" t="str">
            <v>LGUM_470</v>
          </cell>
          <cell r="E879">
            <v>26</v>
          </cell>
          <cell r="G879">
            <v>1625</v>
          </cell>
          <cell r="K879">
            <v>-4.4200000000000115</v>
          </cell>
          <cell r="L879">
            <v>328.12</v>
          </cell>
          <cell r="M879">
            <v>328.12</v>
          </cell>
          <cell r="O879">
            <v>-1.57</v>
          </cell>
          <cell r="Q879">
            <v>18.100000000000001</v>
          </cell>
          <cell r="R879">
            <v>0</v>
          </cell>
          <cell r="S879">
            <v>348.77</v>
          </cell>
          <cell r="X879">
            <v>35.619999999999997</v>
          </cell>
          <cell r="AC879" t="str">
            <v>20140101LGUM_470</v>
          </cell>
        </row>
        <row r="880">
          <cell r="B880" t="str">
            <v>Dec 2014</v>
          </cell>
          <cell r="C880" t="str">
            <v>RLS</v>
          </cell>
          <cell r="D880" t="str">
            <v>LGUM_471</v>
          </cell>
          <cell r="E880">
            <v>2</v>
          </cell>
          <cell r="G880">
            <v>123</v>
          </cell>
          <cell r="K880">
            <v>0</v>
          </cell>
          <cell r="L880">
            <v>30.14</v>
          </cell>
          <cell r="M880">
            <v>30.14</v>
          </cell>
          <cell r="O880">
            <v>-0.12</v>
          </cell>
          <cell r="Q880">
            <v>1.64</v>
          </cell>
          <cell r="R880">
            <v>0</v>
          </cell>
          <cell r="S880">
            <v>31.66</v>
          </cell>
          <cell r="X880">
            <v>2.74</v>
          </cell>
          <cell r="AC880" t="str">
            <v>20140101LGUM_471</v>
          </cell>
        </row>
        <row r="881">
          <cell r="B881" t="str">
            <v>Dec 2014</v>
          </cell>
          <cell r="C881" t="str">
            <v>LS</v>
          </cell>
          <cell r="D881" t="str">
            <v>LGUM_473</v>
          </cell>
          <cell r="E881">
            <v>513</v>
          </cell>
          <cell r="G881">
            <v>74602</v>
          </cell>
          <cell r="K881">
            <v>10.629999999999853</v>
          </cell>
          <cell r="L881">
            <v>9593.4699999999993</v>
          </cell>
          <cell r="M881">
            <v>9593.4699999999993</v>
          </cell>
          <cell r="O881">
            <v>-66.55</v>
          </cell>
          <cell r="Q881">
            <v>518.69000000000005</v>
          </cell>
          <cell r="R881">
            <v>0</v>
          </cell>
          <cell r="S881">
            <v>10127.89</v>
          </cell>
          <cell r="X881">
            <v>1631.34</v>
          </cell>
          <cell r="AC881" t="str">
            <v>20140101LGUM_473</v>
          </cell>
        </row>
        <row r="882">
          <cell r="B882" t="str">
            <v>Dec 2014</v>
          </cell>
          <cell r="C882" t="str">
            <v>RLS</v>
          </cell>
          <cell r="D882" t="str">
            <v>LGUM_474</v>
          </cell>
          <cell r="E882">
            <v>54</v>
          </cell>
          <cell r="G882">
            <v>7894</v>
          </cell>
          <cell r="K882">
            <v>-2.1671553440683056E-13</v>
          </cell>
          <cell r="L882">
            <v>1132.3799999999999</v>
          </cell>
          <cell r="M882">
            <v>1132.3800000000001</v>
          </cell>
          <cell r="O882">
            <v>-7.63</v>
          </cell>
          <cell r="Q882">
            <v>62.9</v>
          </cell>
          <cell r="R882">
            <v>0</v>
          </cell>
          <cell r="S882">
            <v>1214.3900000000001</v>
          </cell>
          <cell r="X882">
            <v>171.72</v>
          </cell>
          <cell r="AC882" t="str">
            <v>20140101LGUM_474</v>
          </cell>
        </row>
        <row r="883">
          <cell r="B883" t="str">
            <v>Dec 2014</v>
          </cell>
          <cell r="C883" t="str">
            <v>RLS</v>
          </cell>
          <cell r="D883" t="str">
            <v>LGUM_475</v>
          </cell>
          <cell r="E883">
            <v>2</v>
          </cell>
          <cell r="G883">
            <v>295</v>
          </cell>
          <cell r="K883">
            <v>0</v>
          </cell>
          <cell r="L883">
            <v>56.84</v>
          </cell>
          <cell r="M883">
            <v>56.84</v>
          </cell>
          <cell r="O883">
            <v>-0.28000000000000003</v>
          </cell>
          <cell r="Q883">
            <v>3.08</v>
          </cell>
          <cell r="R883">
            <v>0</v>
          </cell>
          <cell r="S883">
            <v>59.64</v>
          </cell>
          <cell r="X883">
            <v>6.36</v>
          </cell>
          <cell r="AC883" t="str">
            <v>20140101LGUM_475</v>
          </cell>
        </row>
        <row r="884">
          <cell r="B884" t="str">
            <v>Dec 2014</v>
          </cell>
          <cell r="C884" t="str">
            <v>LS</v>
          </cell>
          <cell r="D884" t="str">
            <v>LGUM_476</v>
          </cell>
          <cell r="E884">
            <v>462</v>
          </cell>
          <cell r="G884">
            <v>203453</v>
          </cell>
          <cell r="K884">
            <v>-342.72000000000173</v>
          </cell>
          <cell r="L884">
            <v>17952.48</v>
          </cell>
          <cell r="M884">
            <v>17952.48</v>
          </cell>
          <cell r="O884">
            <v>-182.39</v>
          </cell>
          <cell r="Q884">
            <v>967.3</v>
          </cell>
          <cell r="R884">
            <v>0</v>
          </cell>
          <cell r="S884">
            <v>18869.03</v>
          </cell>
          <cell r="X884">
            <v>4532.22</v>
          </cell>
          <cell r="AC884" t="str">
            <v>20140101LGUM_476</v>
          </cell>
        </row>
        <row r="885">
          <cell r="B885" t="str">
            <v>Dec 2014</v>
          </cell>
          <cell r="C885" t="str">
            <v>RLS</v>
          </cell>
          <cell r="D885" t="str">
            <v>LGUM_477</v>
          </cell>
          <cell r="E885">
            <v>63</v>
          </cell>
          <cell r="G885">
            <v>27897</v>
          </cell>
          <cell r="K885">
            <v>2.9132252166164108E-13</v>
          </cell>
          <cell r="L885">
            <v>2695.1400000000003</v>
          </cell>
          <cell r="M885">
            <v>2695.1400000000003</v>
          </cell>
          <cell r="O885">
            <v>-26.25</v>
          </cell>
          <cell r="Q885">
            <v>146.96</v>
          </cell>
          <cell r="R885">
            <v>0</v>
          </cell>
          <cell r="S885">
            <v>2849.78</v>
          </cell>
          <cell r="X885">
            <v>618.03</v>
          </cell>
          <cell r="AC885" t="str">
            <v>20140101LGUM_477</v>
          </cell>
        </row>
        <row r="886">
          <cell r="B886" t="str">
            <v>Dec 2014</v>
          </cell>
          <cell r="C886" t="str">
            <v>LS</v>
          </cell>
          <cell r="D886" t="str">
            <v>LGUM_479</v>
          </cell>
          <cell r="E886">
            <v>0</v>
          </cell>
          <cell r="G886">
            <v>0</v>
          </cell>
          <cell r="K886">
            <v>0</v>
          </cell>
          <cell r="L886">
            <v>0</v>
          </cell>
          <cell r="M886">
            <v>0</v>
          </cell>
          <cell r="O886">
            <v>0</v>
          </cell>
          <cell r="Q886">
            <v>0</v>
          </cell>
          <cell r="R886">
            <v>0</v>
          </cell>
          <cell r="S886">
            <v>0</v>
          </cell>
          <cell r="X886">
            <v>0</v>
          </cell>
          <cell r="AC886" t="str">
            <v>20140101LGUM_479</v>
          </cell>
        </row>
        <row r="887">
          <cell r="B887" t="str">
            <v>Dec 2014</v>
          </cell>
          <cell r="C887" t="str">
            <v>LS</v>
          </cell>
          <cell r="D887" t="str">
            <v>LGUM_480</v>
          </cell>
          <cell r="E887">
            <v>20</v>
          </cell>
          <cell r="G887">
            <v>1263</v>
          </cell>
          <cell r="K887">
            <v>0</v>
          </cell>
          <cell r="L887">
            <v>476.6</v>
          </cell>
          <cell r="M887">
            <v>476.59999999999997</v>
          </cell>
          <cell r="O887">
            <v>-1.23</v>
          </cell>
          <cell r="Q887">
            <v>25.96</v>
          </cell>
          <cell r="R887">
            <v>0</v>
          </cell>
          <cell r="S887">
            <v>501.33</v>
          </cell>
          <cell r="X887">
            <v>27.4</v>
          </cell>
          <cell r="AC887" t="str">
            <v>20140101LGUM_480</v>
          </cell>
        </row>
        <row r="888">
          <cell r="B888" t="str">
            <v>Dec 2014</v>
          </cell>
          <cell r="C888" t="str">
            <v>LS</v>
          </cell>
          <cell r="D888" t="str">
            <v>LGUM_481</v>
          </cell>
          <cell r="E888">
            <v>4</v>
          </cell>
          <cell r="G888">
            <v>579</v>
          </cell>
          <cell r="K888">
            <v>0</v>
          </cell>
          <cell r="L888">
            <v>81.84</v>
          </cell>
          <cell r="M888">
            <v>81.84</v>
          </cell>
          <cell r="O888">
            <v>-0.56000000000000005</v>
          </cell>
          <cell r="Q888">
            <v>4.4400000000000004</v>
          </cell>
          <cell r="R888">
            <v>0</v>
          </cell>
          <cell r="S888">
            <v>85.72</v>
          </cell>
          <cell r="X888">
            <v>12.72</v>
          </cell>
          <cell r="AC888" t="str">
            <v>20140101LGUM_481</v>
          </cell>
        </row>
        <row r="889">
          <cell r="B889" t="str">
            <v>Dec 2014</v>
          </cell>
          <cell r="C889" t="str">
            <v>LS</v>
          </cell>
          <cell r="D889" t="str">
            <v>LGUM_482</v>
          </cell>
          <cell r="E889">
            <v>52</v>
          </cell>
          <cell r="G889">
            <v>7505</v>
          </cell>
          <cell r="K889">
            <v>0</v>
          </cell>
          <cell r="L889">
            <v>1570.92</v>
          </cell>
          <cell r="M889">
            <v>1570.92</v>
          </cell>
          <cell r="O889">
            <v>-6.75</v>
          </cell>
          <cell r="Q889">
            <v>84.54</v>
          </cell>
          <cell r="R889">
            <v>0</v>
          </cell>
          <cell r="S889">
            <v>1648.71</v>
          </cell>
          <cell r="X889">
            <v>165.36</v>
          </cell>
          <cell r="AC889" t="str">
            <v>20140101LGUM_482</v>
          </cell>
        </row>
        <row r="890">
          <cell r="B890" t="str">
            <v>Dec 2014</v>
          </cell>
          <cell r="C890" t="str">
            <v>LS</v>
          </cell>
          <cell r="D890" t="str">
            <v>LGUM_483</v>
          </cell>
          <cell r="E890">
            <v>2</v>
          </cell>
          <cell r="G890">
            <v>874</v>
          </cell>
          <cell r="K890">
            <v>0</v>
          </cell>
          <cell r="L890">
            <v>85.12</v>
          </cell>
          <cell r="M890">
            <v>85.12</v>
          </cell>
          <cell r="O890">
            <v>-0.85</v>
          </cell>
          <cell r="Q890">
            <v>4.5999999999999996</v>
          </cell>
          <cell r="R890">
            <v>0</v>
          </cell>
          <cell r="S890">
            <v>88.87</v>
          </cell>
          <cell r="X890">
            <v>19.62</v>
          </cell>
          <cell r="AC890" t="str">
            <v>20140101LGUM_483</v>
          </cell>
        </row>
        <row r="891">
          <cell r="B891" t="str">
            <v>Dec 2014</v>
          </cell>
          <cell r="C891" t="str">
            <v>LS</v>
          </cell>
          <cell r="D891" t="str">
            <v>LGUM_484</v>
          </cell>
          <cell r="E891">
            <v>13</v>
          </cell>
          <cell r="G891">
            <v>5662</v>
          </cell>
          <cell r="K891">
            <v>0</v>
          </cell>
          <cell r="L891">
            <v>680.03</v>
          </cell>
          <cell r="M891">
            <v>680.03</v>
          </cell>
          <cell r="O891">
            <v>-5.49</v>
          </cell>
          <cell r="Q891">
            <v>36.83</v>
          </cell>
          <cell r="R891">
            <v>0</v>
          </cell>
          <cell r="S891">
            <v>711.37</v>
          </cell>
          <cell r="X891">
            <v>127.53</v>
          </cell>
          <cell r="AC891" t="str">
            <v>20140101LGUM_484</v>
          </cell>
        </row>
      </sheetData>
      <sheetData sheetId="25">
        <row r="2">
          <cell r="B2" t="str">
            <v>Jan 2015</v>
          </cell>
          <cell r="C2" t="str">
            <v>RLS</v>
          </cell>
          <cell r="D2" t="str">
            <v>LE_900Pole</v>
          </cell>
          <cell r="E2">
            <v>1613</v>
          </cell>
          <cell r="H2">
            <v>-1.1400000000007822</v>
          </cell>
          <cell r="I2">
            <v>3321.6399999999994</v>
          </cell>
          <cell r="J2">
            <v>3321.6399999999994</v>
          </cell>
          <cell r="L2">
            <v>3321.6399999999994</v>
          </cell>
          <cell r="V2" t="str">
            <v>20140101LE_900Pole</v>
          </cell>
        </row>
        <row r="3">
          <cell r="B3" t="str">
            <v>Jan 2015</v>
          </cell>
          <cell r="C3" t="str">
            <v xml:space="preserve">LS </v>
          </cell>
          <cell r="D3" t="str">
            <v>LE_900Pole</v>
          </cell>
          <cell r="E3">
            <v>5202</v>
          </cell>
          <cell r="H3">
            <v>-0.9500000000007276</v>
          </cell>
          <cell r="I3">
            <v>10715.17</v>
          </cell>
          <cell r="J3">
            <v>10715.17</v>
          </cell>
          <cell r="L3">
            <v>10715.17</v>
          </cell>
          <cell r="V3" t="str">
            <v>20140101LE_900Pole</v>
          </cell>
        </row>
        <row r="4">
          <cell r="B4" t="str">
            <v>Jan 2015</v>
          </cell>
          <cell r="C4" t="str">
            <v>RLS</v>
          </cell>
          <cell r="D4" t="str">
            <v>LE_901Pole</v>
          </cell>
          <cell r="E4">
            <v>155</v>
          </cell>
          <cell r="H4">
            <v>0</v>
          </cell>
          <cell r="I4">
            <v>1675.55</v>
          </cell>
          <cell r="J4">
            <v>1675.55</v>
          </cell>
          <cell r="L4">
            <v>1675.55</v>
          </cell>
          <cell r="V4" t="str">
            <v>20140101LE_901Pole</v>
          </cell>
        </row>
        <row r="5">
          <cell r="B5" t="str">
            <v>Jan 2015</v>
          </cell>
          <cell r="C5" t="str">
            <v xml:space="preserve">LS </v>
          </cell>
          <cell r="D5" t="str">
            <v>LE_901Pole</v>
          </cell>
          <cell r="E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V5" t="str">
            <v>20140101LE_901Pole</v>
          </cell>
        </row>
        <row r="6">
          <cell r="B6" t="str">
            <v>Jan 2015</v>
          </cell>
          <cell r="C6" t="str">
            <v>RLS</v>
          </cell>
          <cell r="D6" t="str">
            <v>LE_902Pole</v>
          </cell>
          <cell r="E6">
            <v>277</v>
          </cell>
          <cell r="H6">
            <v>0</v>
          </cell>
          <cell r="I6">
            <v>3573.3</v>
          </cell>
          <cell r="J6">
            <v>3573.3</v>
          </cell>
          <cell r="L6">
            <v>3573.3</v>
          </cell>
          <cell r="V6" t="str">
            <v>20140101LE_902Pole</v>
          </cell>
        </row>
        <row r="7">
          <cell r="B7" t="str">
            <v>Jan 2015</v>
          </cell>
          <cell r="C7" t="str">
            <v xml:space="preserve">LS </v>
          </cell>
          <cell r="D7" t="str">
            <v>LE_902Pole</v>
          </cell>
          <cell r="E7">
            <v>3</v>
          </cell>
          <cell r="H7">
            <v>0</v>
          </cell>
          <cell r="I7">
            <v>38.700000000000003</v>
          </cell>
          <cell r="J7">
            <v>38.700000000000003</v>
          </cell>
          <cell r="L7">
            <v>38.700000000000003</v>
          </cell>
          <cell r="V7" t="str">
            <v>20140101LE_902Pole</v>
          </cell>
        </row>
        <row r="8">
          <cell r="B8" t="str">
            <v>Jan 2015</v>
          </cell>
          <cell r="C8" t="str">
            <v>RLS</v>
          </cell>
          <cell r="D8" t="str">
            <v>LE_950Base</v>
          </cell>
          <cell r="E8">
            <v>75</v>
          </cell>
          <cell r="H8">
            <v>0</v>
          </cell>
          <cell r="I8">
            <v>260.25</v>
          </cell>
          <cell r="J8">
            <v>260.25</v>
          </cell>
          <cell r="L8">
            <v>260.25</v>
          </cell>
          <cell r="V8" t="str">
            <v>20140101LE_950Base</v>
          </cell>
        </row>
        <row r="9">
          <cell r="B9" t="str">
            <v>Jan 2015</v>
          </cell>
          <cell r="C9" t="str">
            <v xml:space="preserve">LS </v>
          </cell>
          <cell r="D9" t="str">
            <v>LE_950Base</v>
          </cell>
          <cell r="E9">
            <v>13</v>
          </cell>
          <cell r="H9">
            <v>0</v>
          </cell>
          <cell r="I9">
            <v>45.11</v>
          </cell>
          <cell r="J9">
            <v>45.11</v>
          </cell>
          <cell r="L9">
            <v>45.11</v>
          </cell>
          <cell r="V9" t="str">
            <v>20140101LE_950Base</v>
          </cell>
        </row>
        <row r="10">
          <cell r="B10" t="str">
            <v>Jan 2015</v>
          </cell>
          <cell r="C10" t="str">
            <v>RLS</v>
          </cell>
          <cell r="D10" t="str">
            <v>LE_951Base</v>
          </cell>
          <cell r="E10">
            <v>195</v>
          </cell>
          <cell r="H10">
            <v>-3.7300000000000182</v>
          </cell>
          <cell r="I10">
            <v>723.62</v>
          </cell>
          <cell r="J10">
            <v>723.62</v>
          </cell>
          <cell r="L10">
            <v>723.62</v>
          </cell>
          <cell r="V10" t="str">
            <v>20140101LE_951Base</v>
          </cell>
        </row>
        <row r="11">
          <cell r="B11" t="str">
            <v>Jan 2015</v>
          </cell>
          <cell r="C11" t="str">
            <v xml:space="preserve">LS </v>
          </cell>
          <cell r="D11" t="str">
            <v>LE_951Base</v>
          </cell>
          <cell r="E11">
            <v>73</v>
          </cell>
          <cell r="H11">
            <v>-11.190000000000055</v>
          </cell>
          <cell r="I11">
            <v>261.09999999999997</v>
          </cell>
          <cell r="J11">
            <v>261.09999999999997</v>
          </cell>
          <cell r="L11">
            <v>261.09999999999997</v>
          </cell>
          <cell r="V11" t="str">
            <v>20140101LE_951Base</v>
          </cell>
        </row>
        <row r="12">
          <cell r="B12" t="str">
            <v>Jan 2015</v>
          </cell>
          <cell r="C12" t="str">
            <v>RLS</v>
          </cell>
          <cell r="D12" t="str">
            <v>LE_956Base</v>
          </cell>
          <cell r="E12">
            <v>239</v>
          </cell>
          <cell r="H12">
            <v>10.67999999999995</v>
          </cell>
          <cell r="I12">
            <v>861.52</v>
          </cell>
          <cell r="J12">
            <v>861.52</v>
          </cell>
          <cell r="L12">
            <v>861.52</v>
          </cell>
          <cell r="V12" t="str">
            <v>20140101LE_956Base</v>
          </cell>
        </row>
        <row r="13">
          <cell r="B13" t="str">
            <v>Jan 2015</v>
          </cell>
          <cell r="C13" t="str">
            <v xml:space="preserve">LS </v>
          </cell>
          <cell r="D13" t="str">
            <v>LE_956Base</v>
          </cell>
          <cell r="E13">
            <v>307</v>
          </cell>
          <cell r="H13">
            <v>21.3599999999999</v>
          </cell>
          <cell r="I13">
            <v>1114.28</v>
          </cell>
          <cell r="J13">
            <v>1114.28</v>
          </cell>
          <cell r="L13">
            <v>1114.28</v>
          </cell>
          <cell r="V13" t="str">
            <v>20140101LE_956Base</v>
          </cell>
        </row>
        <row r="14">
          <cell r="B14" t="str">
            <v>Jan 2015</v>
          </cell>
          <cell r="C14" t="str">
            <v>RLS</v>
          </cell>
          <cell r="D14" t="str">
            <v>LE_958Pole</v>
          </cell>
          <cell r="E14">
            <v>37</v>
          </cell>
          <cell r="H14">
            <v>0</v>
          </cell>
          <cell r="I14">
            <v>418.47</v>
          </cell>
          <cell r="J14">
            <v>418.47</v>
          </cell>
          <cell r="L14">
            <v>418.47</v>
          </cell>
          <cell r="V14" t="str">
            <v>20140101LE_958Pole</v>
          </cell>
        </row>
        <row r="15">
          <cell r="B15" t="str">
            <v>Jan 2015</v>
          </cell>
          <cell r="C15" t="str">
            <v xml:space="preserve">LS </v>
          </cell>
          <cell r="D15" t="str">
            <v>LE_958Pole</v>
          </cell>
          <cell r="E15">
            <v>411</v>
          </cell>
          <cell r="H15">
            <v>1.5200000000004366</v>
          </cell>
          <cell r="I15">
            <v>4649.93</v>
          </cell>
          <cell r="J15">
            <v>4649.93</v>
          </cell>
          <cell r="L15">
            <v>4649.93</v>
          </cell>
          <cell r="V15" t="str">
            <v>20140101LE_958Pole</v>
          </cell>
        </row>
        <row r="16">
          <cell r="B16" t="str">
            <v>Feb 2015</v>
          </cell>
          <cell r="C16" t="str">
            <v>RLS</v>
          </cell>
          <cell r="D16" t="str">
            <v>LE_900Pole</v>
          </cell>
          <cell r="E16">
            <v>1537</v>
          </cell>
          <cell r="H16">
            <v>-0.30999999999994543</v>
          </cell>
          <cell r="I16">
            <v>3165.91</v>
          </cell>
          <cell r="J16">
            <v>3165.91</v>
          </cell>
          <cell r="L16">
            <v>3165.91</v>
          </cell>
          <cell r="V16" t="str">
            <v>20140101LE_900Pole</v>
          </cell>
        </row>
        <row r="17">
          <cell r="B17" t="str">
            <v>Feb 2015</v>
          </cell>
          <cell r="C17" t="str">
            <v xml:space="preserve">LS </v>
          </cell>
          <cell r="D17" t="str">
            <v>LE_900Pole</v>
          </cell>
          <cell r="E17">
            <v>5001</v>
          </cell>
          <cell r="H17">
            <v>-0.11999999999716238</v>
          </cell>
          <cell r="I17">
            <v>10301.940000000002</v>
          </cell>
          <cell r="J17">
            <v>10301.940000000002</v>
          </cell>
          <cell r="L17">
            <v>10301.940000000002</v>
          </cell>
          <cell r="V17" t="str">
            <v>20140101LE_900Pole</v>
          </cell>
        </row>
        <row r="18">
          <cell r="B18" t="str">
            <v>Feb 2015</v>
          </cell>
          <cell r="C18" t="str">
            <v>RLS</v>
          </cell>
          <cell r="D18" t="str">
            <v>LE_901Pole</v>
          </cell>
          <cell r="E18">
            <v>155</v>
          </cell>
          <cell r="H18">
            <v>0</v>
          </cell>
          <cell r="I18">
            <v>1675.55</v>
          </cell>
          <cell r="J18">
            <v>1675.55</v>
          </cell>
          <cell r="L18">
            <v>1675.55</v>
          </cell>
          <cell r="V18" t="str">
            <v>20140101LE_901Pole</v>
          </cell>
        </row>
        <row r="19">
          <cell r="B19" t="str">
            <v>Feb 2015</v>
          </cell>
          <cell r="C19" t="str">
            <v xml:space="preserve">LS </v>
          </cell>
          <cell r="D19" t="str">
            <v>LE_901Pole</v>
          </cell>
          <cell r="E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V19" t="str">
            <v>20140101LE_901Pole</v>
          </cell>
        </row>
        <row r="20">
          <cell r="B20" t="str">
            <v>Feb 2015</v>
          </cell>
          <cell r="C20" t="str">
            <v>RLS</v>
          </cell>
          <cell r="D20" t="str">
            <v>LE_902Pole</v>
          </cell>
          <cell r="E20">
            <v>241</v>
          </cell>
          <cell r="H20">
            <v>0</v>
          </cell>
          <cell r="I20">
            <v>3108.9</v>
          </cell>
          <cell r="J20">
            <v>3108.8999999999996</v>
          </cell>
          <cell r="L20">
            <v>3108.8999999999996</v>
          </cell>
          <cell r="V20" t="str">
            <v>20140101LE_902Pole</v>
          </cell>
        </row>
        <row r="21">
          <cell r="B21" t="str">
            <v>Feb 2015</v>
          </cell>
          <cell r="C21" t="str">
            <v xml:space="preserve">LS </v>
          </cell>
          <cell r="D21" t="str">
            <v>LE_902Pole</v>
          </cell>
          <cell r="E21">
            <v>3</v>
          </cell>
          <cell r="H21">
            <v>0</v>
          </cell>
          <cell r="I21">
            <v>38.700000000000003</v>
          </cell>
          <cell r="J21">
            <v>38.700000000000003</v>
          </cell>
          <cell r="L21">
            <v>38.700000000000003</v>
          </cell>
          <cell r="V21" t="str">
            <v>20140101LE_902Pole</v>
          </cell>
        </row>
        <row r="22">
          <cell r="B22" t="str">
            <v>Feb 2015</v>
          </cell>
          <cell r="C22" t="str">
            <v>RLS</v>
          </cell>
          <cell r="D22" t="str">
            <v>LE_950Base</v>
          </cell>
          <cell r="E22">
            <v>75</v>
          </cell>
          <cell r="H22">
            <v>0</v>
          </cell>
          <cell r="I22">
            <v>260.25</v>
          </cell>
          <cell r="J22">
            <v>260.25</v>
          </cell>
          <cell r="L22">
            <v>260.25</v>
          </cell>
          <cell r="V22" t="str">
            <v>20140101LE_950Base</v>
          </cell>
        </row>
        <row r="23">
          <cell r="B23" t="str">
            <v>Feb 2015</v>
          </cell>
          <cell r="C23" t="str">
            <v xml:space="preserve">LS </v>
          </cell>
          <cell r="D23" t="str">
            <v>LE_950Base</v>
          </cell>
          <cell r="E23">
            <v>13</v>
          </cell>
          <cell r="H23">
            <v>0</v>
          </cell>
          <cell r="I23">
            <v>45.11</v>
          </cell>
          <cell r="J23">
            <v>45.11</v>
          </cell>
          <cell r="L23">
            <v>45.11</v>
          </cell>
          <cell r="V23" t="str">
            <v>20140101LE_950Base</v>
          </cell>
        </row>
        <row r="24">
          <cell r="B24" t="str">
            <v>Feb 2015</v>
          </cell>
          <cell r="C24" t="str">
            <v>RLS</v>
          </cell>
          <cell r="D24" t="str">
            <v>LE_951Base</v>
          </cell>
          <cell r="E24">
            <v>195</v>
          </cell>
          <cell r="H24">
            <v>-3.7300000000000182</v>
          </cell>
          <cell r="I24">
            <v>723.62</v>
          </cell>
          <cell r="J24">
            <v>723.62</v>
          </cell>
          <cell r="L24">
            <v>723.62</v>
          </cell>
          <cell r="V24" t="str">
            <v>20140101LE_951Base</v>
          </cell>
        </row>
        <row r="25">
          <cell r="B25" t="str">
            <v>Feb 2015</v>
          </cell>
          <cell r="C25" t="str">
            <v xml:space="preserve">LS </v>
          </cell>
          <cell r="D25" t="str">
            <v>LE_951Base</v>
          </cell>
          <cell r="E25">
            <v>73</v>
          </cell>
          <cell r="H25">
            <v>-11.190000000000055</v>
          </cell>
          <cell r="I25">
            <v>261.09999999999997</v>
          </cell>
          <cell r="J25">
            <v>261.09999999999997</v>
          </cell>
          <cell r="L25">
            <v>261.09999999999997</v>
          </cell>
          <cell r="V25" t="str">
            <v>20140101LE_951Base</v>
          </cell>
        </row>
        <row r="26">
          <cell r="B26" t="str">
            <v>Feb 2015</v>
          </cell>
          <cell r="C26" t="str">
            <v>RLS</v>
          </cell>
          <cell r="D26" t="str">
            <v>LE_956Base</v>
          </cell>
          <cell r="E26">
            <v>203</v>
          </cell>
          <cell r="H26">
            <v>10.67999999999995</v>
          </cell>
          <cell r="I26">
            <v>733.3599999999999</v>
          </cell>
          <cell r="J26">
            <v>733.3599999999999</v>
          </cell>
          <cell r="L26">
            <v>733.3599999999999</v>
          </cell>
          <cell r="V26" t="str">
            <v>20140101LE_956Base</v>
          </cell>
        </row>
        <row r="27">
          <cell r="B27" t="str">
            <v>Feb 2015</v>
          </cell>
          <cell r="C27" t="str">
            <v xml:space="preserve">LS </v>
          </cell>
          <cell r="D27" t="str">
            <v>LE_956Base</v>
          </cell>
          <cell r="E27">
            <v>308</v>
          </cell>
          <cell r="H27">
            <v>17.799999999999955</v>
          </cell>
          <cell r="I27">
            <v>1114.28</v>
          </cell>
          <cell r="J27">
            <v>1114.28</v>
          </cell>
          <cell r="L27">
            <v>1114.28</v>
          </cell>
          <cell r="V27" t="str">
            <v>20140101LE_956Base</v>
          </cell>
        </row>
        <row r="28">
          <cell r="B28" t="str">
            <v>Feb 2015</v>
          </cell>
          <cell r="C28" t="str">
            <v>RLS</v>
          </cell>
          <cell r="D28" t="str">
            <v>LE_958Pole</v>
          </cell>
          <cell r="E28">
            <v>37</v>
          </cell>
          <cell r="H28">
            <v>0</v>
          </cell>
          <cell r="I28">
            <v>418.47</v>
          </cell>
          <cell r="J28">
            <v>418.47</v>
          </cell>
          <cell r="L28">
            <v>418.47</v>
          </cell>
          <cell r="V28" t="str">
            <v>20140101LE_958Pole</v>
          </cell>
        </row>
        <row r="29">
          <cell r="B29" t="str">
            <v>Feb 2015</v>
          </cell>
          <cell r="C29" t="str">
            <v xml:space="preserve">LS </v>
          </cell>
          <cell r="D29" t="str">
            <v>LE_958Pole</v>
          </cell>
          <cell r="E29">
            <v>398</v>
          </cell>
          <cell r="H29">
            <v>0</v>
          </cell>
          <cell r="I29">
            <v>4501.38</v>
          </cell>
          <cell r="J29">
            <v>4501.38</v>
          </cell>
          <cell r="L29">
            <v>4501.38</v>
          </cell>
          <cell r="V29" t="str">
            <v>20140101LE_958Pole</v>
          </cell>
        </row>
        <row r="30">
          <cell r="B30" t="str">
            <v>Mar 2015</v>
          </cell>
          <cell r="C30" t="str">
            <v>RLS</v>
          </cell>
          <cell r="D30" t="str">
            <v>LE_900Pole</v>
          </cell>
          <cell r="E30">
            <v>1620</v>
          </cell>
          <cell r="H30">
            <v>-0.87000000000034561</v>
          </cell>
          <cell r="I30">
            <v>3336.3299999999995</v>
          </cell>
          <cell r="J30">
            <v>3336.3299999999995</v>
          </cell>
          <cell r="L30">
            <v>3336.3299999999995</v>
          </cell>
          <cell r="V30" t="str">
            <v>20140101LE_900Pole</v>
          </cell>
        </row>
        <row r="31">
          <cell r="B31" t="str">
            <v>Mar 2015</v>
          </cell>
          <cell r="C31" t="str">
            <v xml:space="preserve">LS </v>
          </cell>
          <cell r="D31" t="str">
            <v>LE_900Pole</v>
          </cell>
          <cell r="E31">
            <v>5312</v>
          </cell>
          <cell r="H31">
            <v>0.65000000000327418</v>
          </cell>
          <cell r="I31">
            <v>10943.370000000003</v>
          </cell>
          <cell r="J31">
            <v>10943.370000000003</v>
          </cell>
          <cell r="L31">
            <v>10943.370000000003</v>
          </cell>
          <cell r="V31" t="str">
            <v>20140101LE_900Pole</v>
          </cell>
        </row>
        <row r="32">
          <cell r="B32" t="str">
            <v>Mar 2015</v>
          </cell>
          <cell r="C32" t="str">
            <v>RLS</v>
          </cell>
          <cell r="D32" t="str">
            <v>LE_901Pole</v>
          </cell>
          <cell r="E32">
            <v>155</v>
          </cell>
          <cell r="H32">
            <v>0</v>
          </cell>
          <cell r="I32">
            <v>1675.55</v>
          </cell>
          <cell r="J32">
            <v>1675.55</v>
          </cell>
          <cell r="L32">
            <v>1675.55</v>
          </cell>
          <cell r="V32" t="str">
            <v>20140101LE_901Pole</v>
          </cell>
        </row>
        <row r="33">
          <cell r="B33" t="str">
            <v>Mar 2015</v>
          </cell>
          <cell r="C33" t="str">
            <v xml:space="preserve">LS </v>
          </cell>
          <cell r="D33" t="str">
            <v>LE_901Pole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V33" t="str">
            <v>20140101LE_901Pole</v>
          </cell>
        </row>
        <row r="34">
          <cell r="B34" t="str">
            <v>Mar 2015</v>
          </cell>
          <cell r="C34" t="str">
            <v>RLS</v>
          </cell>
          <cell r="D34" t="str">
            <v>LE_902Pole</v>
          </cell>
          <cell r="E34">
            <v>313</v>
          </cell>
          <cell r="H34">
            <v>0</v>
          </cell>
          <cell r="I34">
            <v>4037.7</v>
          </cell>
          <cell r="J34">
            <v>4037.7</v>
          </cell>
          <cell r="L34">
            <v>4037.7</v>
          </cell>
          <cell r="V34" t="str">
            <v>20140101LE_902Pole</v>
          </cell>
        </row>
        <row r="35">
          <cell r="B35" t="str">
            <v>Mar 2015</v>
          </cell>
          <cell r="C35" t="str">
            <v xml:space="preserve">LS </v>
          </cell>
          <cell r="D35" t="str">
            <v>LE_902Pole</v>
          </cell>
          <cell r="E35">
            <v>3</v>
          </cell>
          <cell r="H35">
            <v>0</v>
          </cell>
          <cell r="I35">
            <v>38.700000000000003</v>
          </cell>
          <cell r="J35">
            <v>38.700000000000003</v>
          </cell>
          <cell r="L35">
            <v>38.700000000000003</v>
          </cell>
          <cell r="V35" t="str">
            <v>20140101LE_902Pole</v>
          </cell>
        </row>
        <row r="36">
          <cell r="B36" t="str">
            <v>Mar 2015</v>
          </cell>
          <cell r="C36" t="str">
            <v>RLS</v>
          </cell>
          <cell r="D36" t="str">
            <v>LE_950Base</v>
          </cell>
          <cell r="E36">
            <v>75</v>
          </cell>
          <cell r="H36">
            <v>0</v>
          </cell>
          <cell r="I36">
            <v>260.25</v>
          </cell>
          <cell r="J36">
            <v>260.25</v>
          </cell>
          <cell r="L36">
            <v>260.25</v>
          </cell>
          <cell r="V36" t="str">
            <v>20140101LE_950Base</v>
          </cell>
        </row>
        <row r="37">
          <cell r="B37" t="str">
            <v>Mar 2015</v>
          </cell>
          <cell r="C37" t="str">
            <v xml:space="preserve">LS </v>
          </cell>
          <cell r="D37" t="str">
            <v>LE_950Base</v>
          </cell>
          <cell r="E37">
            <v>13</v>
          </cell>
          <cell r="H37">
            <v>0</v>
          </cell>
          <cell r="I37">
            <v>45.11</v>
          </cell>
          <cell r="J37">
            <v>45.11</v>
          </cell>
          <cell r="L37">
            <v>45.11</v>
          </cell>
          <cell r="V37" t="str">
            <v>20140101LE_950Base</v>
          </cell>
        </row>
        <row r="38">
          <cell r="B38" t="str">
            <v>Mar 2015</v>
          </cell>
          <cell r="C38" t="str">
            <v>RLS</v>
          </cell>
          <cell r="D38" t="str">
            <v>LE_951Base</v>
          </cell>
          <cell r="E38">
            <v>195</v>
          </cell>
          <cell r="H38">
            <v>-3.7300000000000182</v>
          </cell>
          <cell r="I38">
            <v>723.62</v>
          </cell>
          <cell r="J38">
            <v>723.62</v>
          </cell>
          <cell r="L38">
            <v>723.62</v>
          </cell>
          <cell r="V38" t="str">
            <v>20140101LE_951Base</v>
          </cell>
        </row>
        <row r="39">
          <cell r="B39" t="str">
            <v>Mar 2015</v>
          </cell>
          <cell r="C39" t="str">
            <v xml:space="preserve">LS </v>
          </cell>
          <cell r="D39" t="str">
            <v>LE_951Base</v>
          </cell>
          <cell r="E39">
            <v>73</v>
          </cell>
          <cell r="H39">
            <v>-11.190000000000055</v>
          </cell>
          <cell r="I39">
            <v>261.09999999999997</v>
          </cell>
          <cell r="J39">
            <v>261.09999999999997</v>
          </cell>
          <cell r="L39">
            <v>261.09999999999997</v>
          </cell>
          <cell r="V39" t="str">
            <v>20140101LE_951Base</v>
          </cell>
        </row>
        <row r="40">
          <cell r="B40" t="str">
            <v>Mar 2015</v>
          </cell>
          <cell r="C40" t="str">
            <v>RLS</v>
          </cell>
          <cell r="D40" t="str">
            <v>LE_956Base</v>
          </cell>
          <cell r="E40">
            <v>275</v>
          </cell>
          <cell r="H40">
            <v>10.67999999999995</v>
          </cell>
          <cell r="I40">
            <v>989.68</v>
          </cell>
          <cell r="J40">
            <v>989.68</v>
          </cell>
          <cell r="L40">
            <v>989.68</v>
          </cell>
          <cell r="V40" t="str">
            <v>20140101LE_956Base</v>
          </cell>
        </row>
        <row r="41">
          <cell r="B41" t="str">
            <v>Mar 2015</v>
          </cell>
          <cell r="C41" t="str">
            <v xml:space="preserve">LS </v>
          </cell>
          <cell r="D41" t="str">
            <v>LE_956Base</v>
          </cell>
          <cell r="E41">
            <v>308</v>
          </cell>
          <cell r="H41">
            <v>17.799999999999955</v>
          </cell>
          <cell r="I41">
            <v>1114.28</v>
          </cell>
          <cell r="J41">
            <v>1114.28</v>
          </cell>
          <cell r="L41">
            <v>1114.28</v>
          </cell>
          <cell r="V41" t="str">
            <v>20140101LE_956Base</v>
          </cell>
        </row>
        <row r="42">
          <cell r="B42" t="str">
            <v>Mar 2015</v>
          </cell>
          <cell r="C42" t="str">
            <v>RLS</v>
          </cell>
          <cell r="D42" t="str">
            <v>LE_958Pole</v>
          </cell>
          <cell r="E42">
            <v>37</v>
          </cell>
          <cell r="H42">
            <v>0</v>
          </cell>
          <cell r="I42">
            <v>418.47</v>
          </cell>
          <cell r="J42">
            <v>418.47</v>
          </cell>
          <cell r="L42">
            <v>418.47</v>
          </cell>
          <cell r="V42" t="str">
            <v>20140101LE_958Pole</v>
          </cell>
        </row>
        <row r="43">
          <cell r="B43" t="str">
            <v>Mar 2015</v>
          </cell>
          <cell r="C43" t="str">
            <v xml:space="preserve">LS </v>
          </cell>
          <cell r="D43" t="str">
            <v>LE_958Pole</v>
          </cell>
          <cell r="E43">
            <v>425</v>
          </cell>
          <cell r="H43">
            <v>-1.5100000000002183</v>
          </cell>
          <cell r="I43">
            <v>4805.24</v>
          </cell>
          <cell r="J43">
            <v>4805.24</v>
          </cell>
          <cell r="L43">
            <v>4805.24</v>
          </cell>
          <cell r="V43" t="str">
            <v>20140101LE_958Pole</v>
          </cell>
        </row>
        <row r="44">
          <cell r="B44" t="str">
            <v>Apr 2015</v>
          </cell>
          <cell r="C44" t="str">
            <v>RLS</v>
          </cell>
          <cell r="D44" t="str">
            <v>LE_900Pole</v>
          </cell>
          <cell r="E44">
            <v>1567</v>
          </cell>
          <cell r="H44">
            <v>-7.0000000000163709E-2</v>
          </cell>
          <cell r="I44">
            <v>3227.95</v>
          </cell>
          <cell r="J44">
            <v>3227.95</v>
          </cell>
          <cell r="L44">
            <v>3227.95</v>
          </cell>
          <cell r="V44" t="str">
            <v>20140101LE_900Pole</v>
          </cell>
        </row>
        <row r="45">
          <cell r="B45" t="str">
            <v>Apr 2015</v>
          </cell>
          <cell r="C45" t="str">
            <v xml:space="preserve">LS </v>
          </cell>
          <cell r="D45" t="str">
            <v>LE_900Pole</v>
          </cell>
          <cell r="E45">
            <v>5195</v>
          </cell>
          <cell r="H45">
            <v>0.82999999999083229</v>
          </cell>
          <cell r="I45">
            <v>10702.529999999992</v>
          </cell>
          <cell r="J45">
            <v>10702.529999999992</v>
          </cell>
          <cell r="L45">
            <v>10702.529999999992</v>
          </cell>
          <cell r="V45" t="str">
            <v>20140101LE_900Pole</v>
          </cell>
        </row>
        <row r="46">
          <cell r="B46" t="str">
            <v>Apr 2015</v>
          </cell>
          <cell r="C46" t="str">
            <v>RLS</v>
          </cell>
          <cell r="D46" t="str">
            <v>LE_901Pole</v>
          </cell>
          <cell r="E46">
            <v>155</v>
          </cell>
          <cell r="H46">
            <v>0</v>
          </cell>
          <cell r="I46">
            <v>1675.55</v>
          </cell>
          <cell r="J46">
            <v>1675.55</v>
          </cell>
          <cell r="L46">
            <v>1675.55</v>
          </cell>
          <cell r="V46" t="str">
            <v>20140101LE_901Pole</v>
          </cell>
        </row>
        <row r="47">
          <cell r="B47" t="str">
            <v>Apr 2015</v>
          </cell>
          <cell r="C47" t="str">
            <v xml:space="preserve">LS </v>
          </cell>
          <cell r="D47" t="str">
            <v>LE_901Pole</v>
          </cell>
          <cell r="E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V47" t="str">
            <v>20140101LE_901Pole</v>
          </cell>
        </row>
        <row r="48">
          <cell r="B48" t="str">
            <v>Apr 2015</v>
          </cell>
          <cell r="C48" t="str">
            <v>RLS</v>
          </cell>
          <cell r="D48" t="str">
            <v>LE_902Pole</v>
          </cell>
          <cell r="E48">
            <v>277</v>
          </cell>
          <cell r="H48">
            <v>0</v>
          </cell>
          <cell r="I48">
            <v>3573.3</v>
          </cell>
          <cell r="J48">
            <v>3573.3</v>
          </cell>
          <cell r="L48">
            <v>3573.3</v>
          </cell>
          <cell r="V48" t="str">
            <v>20140101LE_902Pole</v>
          </cell>
        </row>
        <row r="49">
          <cell r="B49" t="str">
            <v>Apr 2015</v>
          </cell>
          <cell r="C49" t="str">
            <v xml:space="preserve">LS </v>
          </cell>
          <cell r="D49" t="str">
            <v>LE_902Pole</v>
          </cell>
          <cell r="E49">
            <v>3</v>
          </cell>
          <cell r="H49">
            <v>0</v>
          </cell>
          <cell r="I49">
            <v>38.700000000000003</v>
          </cell>
          <cell r="J49">
            <v>38.700000000000003</v>
          </cell>
          <cell r="L49">
            <v>38.700000000000003</v>
          </cell>
          <cell r="V49" t="str">
            <v>20140101LE_902Pole</v>
          </cell>
        </row>
        <row r="50">
          <cell r="B50" t="str">
            <v>Apr 2015</v>
          </cell>
          <cell r="C50" t="str">
            <v>RLS</v>
          </cell>
          <cell r="D50" t="str">
            <v>LE_950Base</v>
          </cell>
          <cell r="E50">
            <v>75</v>
          </cell>
          <cell r="H50">
            <v>0</v>
          </cell>
          <cell r="I50">
            <v>260.25</v>
          </cell>
          <cell r="J50">
            <v>260.25</v>
          </cell>
          <cell r="L50">
            <v>260.25</v>
          </cell>
          <cell r="V50" t="str">
            <v>20140101LE_950Base</v>
          </cell>
        </row>
        <row r="51">
          <cell r="B51" t="str">
            <v>Apr 2015</v>
          </cell>
          <cell r="C51" t="str">
            <v xml:space="preserve">LS </v>
          </cell>
          <cell r="D51" t="str">
            <v>LE_950Base</v>
          </cell>
          <cell r="E51">
            <v>13</v>
          </cell>
          <cell r="H51">
            <v>0</v>
          </cell>
          <cell r="I51">
            <v>45.11</v>
          </cell>
          <cell r="J51">
            <v>45.11</v>
          </cell>
          <cell r="L51">
            <v>45.11</v>
          </cell>
          <cell r="V51" t="str">
            <v>20140101LE_950Base</v>
          </cell>
        </row>
        <row r="52">
          <cell r="B52" t="str">
            <v>Apr 2015</v>
          </cell>
          <cell r="C52" t="str">
            <v>RLS</v>
          </cell>
          <cell r="D52" t="str">
            <v>LE_951Base</v>
          </cell>
          <cell r="E52">
            <v>195</v>
          </cell>
          <cell r="H52">
            <v>-3.7300000000000182</v>
          </cell>
          <cell r="I52">
            <v>723.62</v>
          </cell>
          <cell r="J52">
            <v>723.62</v>
          </cell>
          <cell r="L52">
            <v>723.62</v>
          </cell>
          <cell r="V52" t="str">
            <v>20140101LE_951Base</v>
          </cell>
        </row>
        <row r="53">
          <cell r="B53" t="str">
            <v>Apr 2015</v>
          </cell>
          <cell r="C53" t="str">
            <v xml:space="preserve">LS </v>
          </cell>
          <cell r="D53" t="str">
            <v>LE_951Base</v>
          </cell>
          <cell r="E53">
            <v>76</v>
          </cell>
          <cell r="H53">
            <v>-10.440000000000055</v>
          </cell>
          <cell r="I53">
            <v>273.03999999999996</v>
          </cell>
          <cell r="J53">
            <v>273.03999999999996</v>
          </cell>
          <cell r="L53">
            <v>273.03999999999996</v>
          </cell>
          <cell r="V53" t="str">
            <v>20140101LE_951Base</v>
          </cell>
        </row>
        <row r="54">
          <cell r="B54" t="str">
            <v>Apr 2015</v>
          </cell>
          <cell r="C54" t="str">
            <v>RLS</v>
          </cell>
          <cell r="D54" t="str">
            <v>LE_956Base</v>
          </cell>
          <cell r="E54">
            <v>239</v>
          </cell>
          <cell r="H54">
            <v>10.67999999999995</v>
          </cell>
          <cell r="I54">
            <v>861.52</v>
          </cell>
          <cell r="J54">
            <v>861.52</v>
          </cell>
          <cell r="L54">
            <v>861.52</v>
          </cell>
          <cell r="V54" t="str">
            <v>20140101LE_956Base</v>
          </cell>
        </row>
        <row r="55">
          <cell r="B55" t="str">
            <v>Apr 2015</v>
          </cell>
          <cell r="C55" t="str">
            <v xml:space="preserve">LS </v>
          </cell>
          <cell r="D55" t="str">
            <v>LE_956Base</v>
          </cell>
          <cell r="E55">
            <v>308</v>
          </cell>
          <cell r="H55">
            <v>17.799999999999955</v>
          </cell>
          <cell r="I55">
            <v>1114.28</v>
          </cell>
          <cell r="J55">
            <v>1114.28</v>
          </cell>
          <cell r="L55">
            <v>1114.28</v>
          </cell>
          <cell r="V55" t="str">
            <v>20140101LE_956Base</v>
          </cell>
        </row>
        <row r="56">
          <cell r="B56" t="str">
            <v>Apr 2015</v>
          </cell>
          <cell r="C56" t="str">
            <v>RLS</v>
          </cell>
          <cell r="D56" t="str">
            <v>LE_958Pole</v>
          </cell>
          <cell r="E56">
            <v>37</v>
          </cell>
          <cell r="H56">
            <v>0</v>
          </cell>
          <cell r="I56">
            <v>418.47</v>
          </cell>
          <cell r="J56">
            <v>418.47</v>
          </cell>
          <cell r="L56">
            <v>418.47</v>
          </cell>
          <cell r="V56" t="str">
            <v>20140101LE_958Pole</v>
          </cell>
        </row>
        <row r="57">
          <cell r="B57" t="str">
            <v>Apr 2015</v>
          </cell>
          <cell r="C57" t="str">
            <v xml:space="preserve">LS </v>
          </cell>
          <cell r="D57" t="str">
            <v>LE_958Pole</v>
          </cell>
          <cell r="E57">
            <v>411</v>
          </cell>
          <cell r="H57">
            <v>-1.8900000000003274</v>
          </cell>
          <cell r="I57">
            <v>4646.5199999999995</v>
          </cell>
          <cell r="J57">
            <v>4646.5199999999995</v>
          </cell>
          <cell r="L57">
            <v>4646.5199999999995</v>
          </cell>
          <cell r="V57" t="str">
            <v>20140101LE_958Pole</v>
          </cell>
        </row>
        <row r="58">
          <cell r="B58" t="str">
            <v>May 2015</v>
          </cell>
          <cell r="C58" t="str">
            <v>RLS</v>
          </cell>
          <cell r="D58" t="str">
            <v>LE_900Pole</v>
          </cell>
          <cell r="E58">
            <v>1550</v>
          </cell>
          <cell r="H58">
            <v>-1.0000000000218279E-2</v>
          </cell>
          <cell r="I58">
            <v>3192.99</v>
          </cell>
          <cell r="J58">
            <v>3192.99</v>
          </cell>
          <cell r="L58">
            <v>3192.99</v>
          </cell>
          <cell r="V58" t="str">
            <v>20140101LE_900Pole</v>
          </cell>
        </row>
        <row r="59">
          <cell r="B59" t="str">
            <v>May 2015</v>
          </cell>
          <cell r="C59" t="str">
            <v xml:space="preserve">LS </v>
          </cell>
          <cell r="D59" t="str">
            <v>LE_900Pole</v>
          </cell>
          <cell r="E59">
            <v>5143</v>
          </cell>
          <cell r="H59">
            <v>0.9500000000007276</v>
          </cell>
          <cell r="I59">
            <v>10595.53</v>
          </cell>
          <cell r="J59">
            <v>10595.53</v>
          </cell>
          <cell r="L59">
            <v>10595.53</v>
          </cell>
          <cell r="V59" t="str">
            <v>20140101LE_900Pole</v>
          </cell>
        </row>
        <row r="60">
          <cell r="B60" t="str">
            <v>May 2015</v>
          </cell>
          <cell r="C60" t="str">
            <v>RLS</v>
          </cell>
          <cell r="D60" t="str">
            <v>LE_901Pole</v>
          </cell>
          <cell r="E60">
            <v>155</v>
          </cell>
          <cell r="H60">
            <v>0</v>
          </cell>
          <cell r="I60">
            <v>1675.55</v>
          </cell>
          <cell r="J60">
            <v>1675.55</v>
          </cell>
          <cell r="L60">
            <v>1675.55</v>
          </cell>
          <cell r="V60" t="str">
            <v>20140101LE_901Pole</v>
          </cell>
        </row>
        <row r="61">
          <cell r="B61" t="str">
            <v>May 2015</v>
          </cell>
          <cell r="C61" t="str">
            <v xml:space="preserve">LS </v>
          </cell>
          <cell r="D61" t="str">
            <v>LE_901Pole</v>
          </cell>
          <cell r="E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V61" t="str">
            <v>20140101LE_901Pole</v>
          </cell>
        </row>
        <row r="62">
          <cell r="B62" t="str">
            <v>May 2015</v>
          </cell>
          <cell r="C62" t="str">
            <v>RLS</v>
          </cell>
          <cell r="D62" t="str">
            <v>LE_902Pole</v>
          </cell>
          <cell r="E62">
            <v>277</v>
          </cell>
          <cell r="H62">
            <v>0</v>
          </cell>
          <cell r="I62">
            <v>3573.3</v>
          </cell>
          <cell r="J62">
            <v>3573.3</v>
          </cell>
          <cell r="L62">
            <v>3573.3</v>
          </cell>
          <cell r="V62" t="str">
            <v>20140101LE_902Pole</v>
          </cell>
        </row>
        <row r="63">
          <cell r="B63" t="str">
            <v>May 2015</v>
          </cell>
          <cell r="C63" t="str">
            <v xml:space="preserve">LS </v>
          </cell>
          <cell r="D63" t="str">
            <v>LE_902Pole</v>
          </cell>
          <cell r="E63">
            <v>3</v>
          </cell>
          <cell r="H63">
            <v>0</v>
          </cell>
          <cell r="I63">
            <v>38.700000000000003</v>
          </cell>
          <cell r="J63">
            <v>38.700000000000003</v>
          </cell>
          <cell r="L63">
            <v>38.700000000000003</v>
          </cell>
          <cell r="V63" t="str">
            <v>20140101LE_902Pole</v>
          </cell>
        </row>
        <row r="64">
          <cell r="B64" t="str">
            <v>May 2015</v>
          </cell>
          <cell r="C64" t="str">
            <v>RLS</v>
          </cell>
          <cell r="D64" t="str">
            <v>LE_950Base</v>
          </cell>
          <cell r="E64">
            <v>75</v>
          </cell>
          <cell r="H64">
            <v>0</v>
          </cell>
          <cell r="I64">
            <v>260.25</v>
          </cell>
          <cell r="J64">
            <v>260.25</v>
          </cell>
          <cell r="L64">
            <v>260.25</v>
          </cell>
          <cell r="V64" t="str">
            <v>20140101LE_950Base</v>
          </cell>
        </row>
        <row r="65">
          <cell r="B65" t="str">
            <v>May 2015</v>
          </cell>
          <cell r="C65" t="str">
            <v xml:space="preserve">LS </v>
          </cell>
          <cell r="D65" t="str">
            <v>LE_950Base</v>
          </cell>
          <cell r="E65">
            <v>14</v>
          </cell>
          <cell r="H65">
            <v>0.49000000000000199</v>
          </cell>
          <cell r="I65">
            <v>49.07</v>
          </cell>
          <cell r="J65">
            <v>49.07</v>
          </cell>
          <cell r="L65">
            <v>49.07</v>
          </cell>
          <cell r="V65" t="str">
            <v>20140101LE_950Base</v>
          </cell>
        </row>
        <row r="66">
          <cell r="B66" t="str">
            <v>May 2015</v>
          </cell>
          <cell r="C66" t="str">
            <v>RLS</v>
          </cell>
          <cell r="D66" t="str">
            <v>LE_951Base</v>
          </cell>
          <cell r="E66">
            <v>195</v>
          </cell>
          <cell r="H66">
            <v>-3.7300000000000182</v>
          </cell>
          <cell r="I66">
            <v>723.62</v>
          </cell>
          <cell r="J66">
            <v>723.62</v>
          </cell>
          <cell r="L66">
            <v>723.62</v>
          </cell>
          <cell r="V66" t="str">
            <v>20140101LE_951Base</v>
          </cell>
        </row>
        <row r="67">
          <cell r="B67" t="str">
            <v>May 2015</v>
          </cell>
          <cell r="C67" t="str">
            <v xml:space="preserve">LS </v>
          </cell>
          <cell r="D67" t="str">
            <v>LE_951Base</v>
          </cell>
          <cell r="E67">
            <v>115</v>
          </cell>
          <cell r="H67">
            <v>-11.189999999999998</v>
          </cell>
          <cell r="I67">
            <v>417.76</v>
          </cell>
          <cell r="J67">
            <v>417.76</v>
          </cell>
          <cell r="L67">
            <v>417.76</v>
          </cell>
          <cell r="V67" t="str">
            <v>20140101LE_951Base</v>
          </cell>
        </row>
        <row r="68">
          <cell r="B68" t="str">
            <v>May 2015</v>
          </cell>
          <cell r="C68" t="str">
            <v>RLS</v>
          </cell>
          <cell r="D68" t="str">
            <v>LE_956Base</v>
          </cell>
          <cell r="E68">
            <v>239</v>
          </cell>
          <cell r="H68">
            <v>10.67999999999995</v>
          </cell>
          <cell r="I68">
            <v>861.52</v>
          </cell>
          <cell r="J68">
            <v>861.52</v>
          </cell>
          <cell r="L68">
            <v>861.52</v>
          </cell>
          <cell r="V68" t="str">
            <v>20140101LE_956Base</v>
          </cell>
        </row>
        <row r="69">
          <cell r="B69" t="str">
            <v>May 2015</v>
          </cell>
          <cell r="C69" t="str">
            <v xml:space="preserve">LS </v>
          </cell>
          <cell r="D69" t="str">
            <v>LE_956Base</v>
          </cell>
          <cell r="E69">
            <v>314</v>
          </cell>
          <cell r="H69">
            <v>17.799999999999955</v>
          </cell>
          <cell r="I69">
            <v>1135.6399999999999</v>
          </cell>
          <cell r="J69">
            <v>1135.6399999999999</v>
          </cell>
          <cell r="L69">
            <v>1135.6399999999999</v>
          </cell>
          <cell r="V69" t="str">
            <v>20140101LE_956Base</v>
          </cell>
        </row>
        <row r="70">
          <cell r="B70" t="str">
            <v>May 2015</v>
          </cell>
          <cell r="C70" t="str">
            <v>RLS</v>
          </cell>
          <cell r="D70" t="str">
            <v>LE_958Pole</v>
          </cell>
          <cell r="E70">
            <v>37</v>
          </cell>
          <cell r="H70">
            <v>-1.5099999999999909</v>
          </cell>
          <cell r="I70">
            <v>416.96000000000004</v>
          </cell>
          <cell r="J70">
            <v>416.96000000000004</v>
          </cell>
          <cell r="L70">
            <v>416.96000000000004</v>
          </cell>
          <cell r="V70" t="str">
            <v>20140101LE_958Pole</v>
          </cell>
        </row>
        <row r="71">
          <cell r="B71" t="str">
            <v>May 2015</v>
          </cell>
          <cell r="C71" t="str">
            <v xml:space="preserve">LS </v>
          </cell>
          <cell r="D71" t="str">
            <v>LE_958Pole</v>
          </cell>
          <cell r="E71">
            <v>403</v>
          </cell>
          <cell r="H71">
            <v>0</v>
          </cell>
          <cell r="I71">
            <v>4557.93</v>
          </cell>
          <cell r="J71">
            <v>4557.9299999999994</v>
          </cell>
          <cell r="L71">
            <v>4557.9299999999994</v>
          </cell>
          <cell r="V71" t="str">
            <v>20140101LE_958Pole</v>
          </cell>
        </row>
        <row r="72">
          <cell r="B72" t="str">
            <v>Jun 2015</v>
          </cell>
          <cell r="C72" t="str">
            <v>RLS</v>
          </cell>
          <cell r="D72" t="str">
            <v>LE_900Pole</v>
          </cell>
          <cell r="E72">
            <v>1570</v>
          </cell>
          <cell r="H72">
            <v>-0.15000000000009095</v>
          </cell>
          <cell r="I72">
            <v>3234.0499999999997</v>
          </cell>
          <cell r="J72">
            <v>3234.0499999999997</v>
          </cell>
          <cell r="L72">
            <v>3234.0499999999997</v>
          </cell>
          <cell r="V72" t="str">
            <v>20140101LE_900Pole</v>
          </cell>
        </row>
        <row r="73">
          <cell r="B73" t="str">
            <v>Jun 2015</v>
          </cell>
          <cell r="C73" t="str">
            <v xml:space="preserve">LS </v>
          </cell>
          <cell r="D73" t="str">
            <v>LE_900Pole</v>
          </cell>
          <cell r="E73">
            <v>5198</v>
          </cell>
          <cell r="H73">
            <v>0.10000000000218279</v>
          </cell>
          <cell r="I73">
            <v>10707.980000000001</v>
          </cell>
          <cell r="J73">
            <v>10707.980000000001</v>
          </cell>
          <cell r="L73">
            <v>10707.980000000001</v>
          </cell>
          <cell r="V73" t="str">
            <v>20140101LE_900Pole</v>
          </cell>
        </row>
        <row r="74">
          <cell r="B74" t="str">
            <v>Jun 2015</v>
          </cell>
          <cell r="C74" t="str">
            <v>RLS</v>
          </cell>
          <cell r="D74" t="str">
            <v>LE_901Pole</v>
          </cell>
          <cell r="E74">
            <v>155</v>
          </cell>
          <cell r="H74">
            <v>0</v>
          </cell>
          <cell r="I74">
            <v>1675.55</v>
          </cell>
          <cell r="J74">
            <v>1675.55</v>
          </cell>
          <cell r="L74">
            <v>1675.55</v>
          </cell>
          <cell r="V74" t="str">
            <v>20140101LE_901Pole</v>
          </cell>
        </row>
        <row r="75">
          <cell r="B75" t="str">
            <v>Jun 2015</v>
          </cell>
          <cell r="C75" t="str">
            <v xml:space="preserve">LS </v>
          </cell>
          <cell r="D75" t="str">
            <v>LE_901Pole</v>
          </cell>
          <cell r="E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V75" t="str">
            <v>20140101LE_901Pole</v>
          </cell>
        </row>
        <row r="76">
          <cell r="B76" t="str">
            <v>Jun 2015</v>
          </cell>
          <cell r="C76" t="str">
            <v>RLS</v>
          </cell>
          <cell r="D76" t="str">
            <v>LE_902Pole</v>
          </cell>
          <cell r="E76">
            <v>277</v>
          </cell>
          <cell r="H76">
            <v>0</v>
          </cell>
          <cell r="I76">
            <v>3573.3</v>
          </cell>
          <cell r="J76">
            <v>3573.3</v>
          </cell>
          <cell r="L76">
            <v>3573.3</v>
          </cell>
          <cell r="V76" t="str">
            <v>20140101LE_902Pole</v>
          </cell>
        </row>
        <row r="77">
          <cell r="B77" t="str">
            <v>Jun 2015</v>
          </cell>
          <cell r="C77" t="str">
            <v xml:space="preserve">LS </v>
          </cell>
          <cell r="D77" t="str">
            <v>LE_902Pole</v>
          </cell>
          <cell r="E77">
            <v>3</v>
          </cell>
          <cell r="H77">
            <v>0</v>
          </cell>
          <cell r="I77">
            <v>38.700000000000003</v>
          </cell>
          <cell r="J77">
            <v>38.700000000000003</v>
          </cell>
          <cell r="L77">
            <v>38.700000000000003</v>
          </cell>
          <cell r="V77" t="str">
            <v>20140101LE_902Pole</v>
          </cell>
        </row>
        <row r="78">
          <cell r="B78" t="str">
            <v>Jun 2015</v>
          </cell>
          <cell r="C78" t="str">
            <v>RLS</v>
          </cell>
          <cell r="D78" t="str">
            <v>LE_950Base</v>
          </cell>
          <cell r="E78">
            <v>75</v>
          </cell>
          <cell r="H78">
            <v>0</v>
          </cell>
          <cell r="I78">
            <v>260.25</v>
          </cell>
          <cell r="J78">
            <v>260.25</v>
          </cell>
          <cell r="L78">
            <v>260.25</v>
          </cell>
          <cell r="V78" t="str">
            <v>20140101LE_950Base</v>
          </cell>
        </row>
        <row r="79">
          <cell r="B79" t="str">
            <v>Jun 2015</v>
          </cell>
          <cell r="C79" t="str">
            <v xml:space="preserve">LS </v>
          </cell>
          <cell r="D79" t="str">
            <v>LE_950Base</v>
          </cell>
          <cell r="E79">
            <v>15</v>
          </cell>
          <cell r="H79">
            <v>0</v>
          </cell>
          <cell r="I79">
            <v>52.05</v>
          </cell>
          <cell r="J79">
            <v>52.050000000000004</v>
          </cell>
          <cell r="L79">
            <v>52.050000000000004</v>
          </cell>
          <cell r="V79" t="str">
            <v>20140101LE_950Base</v>
          </cell>
        </row>
        <row r="80">
          <cell r="B80" t="str">
            <v>Jun 2015</v>
          </cell>
          <cell r="C80" t="str">
            <v>RLS</v>
          </cell>
          <cell r="D80" t="str">
            <v>LE_951Base</v>
          </cell>
          <cell r="E80">
            <v>195</v>
          </cell>
          <cell r="H80">
            <v>-3.7300000000000182</v>
          </cell>
          <cell r="I80">
            <v>723.62</v>
          </cell>
          <cell r="J80">
            <v>723.62</v>
          </cell>
          <cell r="L80">
            <v>723.62</v>
          </cell>
          <cell r="V80" t="str">
            <v>20140101LE_951Base</v>
          </cell>
        </row>
        <row r="81">
          <cell r="B81" t="str">
            <v>Jun 2015</v>
          </cell>
          <cell r="C81" t="str">
            <v xml:space="preserve">LS </v>
          </cell>
          <cell r="D81" t="str">
            <v>LE_951Base</v>
          </cell>
          <cell r="E81">
            <v>82</v>
          </cell>
          <cell r="H81">
            <v>-11.190000000000055</v>
          </cell>
          <cell r="I81">
            <v>294.66999999999996</v>
          </cell>
          <cell r="J81">
            <v>294.66999999999996</v>
          </cell>
          <cell r="L81">
            <v>294.66999999999996</v>
          </cell>
          <cell r="V81" t="str">
            <v>20140101LE_951Base</v>
          </cell>
        </row>
        <row r="82">
          <cell r="B82" t="str">
            <v>Jun 2015</v>
          </cell>
          <cell r="C82" t="str">
            <v>RLS</v>
          </cell>
          <cell r="D82" t="str">
            <v>LE_956Base</v>
          </cell>
          <cell r="E82">
            <v>239</v>
          </cell>
          <cell r="H82">
            <v>10.67999999999995</v>
          </cell>
          <cell r="I82">
            <v>861.52</v>
          </cell>
          <cell r="J82">
            <v>861.52</v>
          </cell>
          <cell r="L82">
            <v>861.52</v>
          </cell>
          <cell r="V82" t="str">
            <v>20140101LE_956Base</v>
          </cell>
        </row>
        <row r="83">
          <cell r="B83" t="str">
            <v>Jun 2015</v>
          </cell>
          <cell r="C83" t="str">
            <v xml:space="preserve">LS </v>
          </cell>
          <cell r="D83" t="str">
            <v>LE_956Base</v>
          </cell>
          <cell r="E83">
            <v>308</v>
          </cell>
          <cell r="H83">
            <v>17.799999999999955</v>
          </cell>
          <cell r="I83">
            <v>1114.28</v>
          </cell>
          <cell r="J83">
            <v>1114.28</v>
          </cell>
          <cell r="L83">
            <v>1114.28</v>
          </cell>
          <cell r="V83" t="str">
            <v>20140101LE_956Base</v>
          </cell>
        </row>
        <row r="84">
          <cell r="B84" t="str">
            <v>Jun 2015</v>
          </cell>
          <cell r="C84" t="str">
            <v>RLS</v>
          </cell>
          <cell r="D84" t="str">
            <v>LE_958Pole</v>
          </cell>
          <cell r="E84">
            <v>37</v>
          </cell>
          <cell r="H84">
            <v>0</v>
          </cell>
          <cell r="I84">
            <v>418.47</v>
          </cell>
          <cell r="J84">
            <v>418.47</v>
          </cell>
          <cell r="L84">
            <v>418.47</v>
          </cell>
          <cell r="V84" t="str">
            <v>20140101LE_958Pole</v>
          </cell>
        </row>
        <row r="85">
          <cell r="B85" t="str">
            <v>Jun 2015</v>
          </cell>
          <cell r="C85" t="str">
            <v xml:space="preserve">LS </v>
          </cell>
          <cell r="D85" t="str">
            <v>LE_958Pole</v>
          </cell>
          <cell r="E85">
            <v>402</v>
          </cell>
          <cell r="H85">
            <v>0</v>
          </cell>
          <cell r="I85">
            <v>4546.62</v>
          </cell>
          <cell r="J85">
            <v>4546.62</v>
          </cell>
          <cell r="L85">
            <v>4546.62</v>
          </cell>
          <cell r="V85" t="str">
            <v>20140101LE_958Pole</v>
          </cell>
        </row>
        <row r="86">
          <cell r="B86" t="str">
            <v>Jul 2015</v>
          </cell>
          <cell r="C86" t="str">
            <v>RLS</v>
          </cell>
          <cell r="D86" t="str">
            <v>LE_900Pole</v>
          </cell>
          <cell r="E86">
            <v>1544</v>
          </cell>
          <cell r="H86">
            <v>-0.51999999999998181</v>
          </cell>
          <cell r="I86">
            <v>3180.12</v>
          </cell>
          <cell r="J86">
            <v>3180.12</v>
          </cell>
          <cell r="L86">
            <v>3180.12</v>
          </cell>
          <cell r="V86" t="str">
            <v>20150701LE_900Pole</v>
          </cell>
        </row>
        <row r="87">
          <cell r="B87" t="str">
            <v>Jul 2015</v>
          </cell>
          <cell r="C87" t="str">
            <v xml:space="preserve">LS </v>
          </cell>
          <cell r="D87" t="str">
            <v>LE_900Pole</v>
          </cell>
          <cell r="E87">
            <v>5187</v>
          </cell>
          <cell r="H87">
            <v>-0.62000000000080036</v>
          </cell>
          <cell r="I87">
            <v>10684.599999999999</v>
          </cell>
          <cell r="J87">
            <v>10684.599999999999</v>
          </cell>
          <cell r="L87">
            <v>10684.599999999999</v>
          </cell>
          <cell r="V87" t="str">
            <v>20150701LE_900Pole</v>
          </cell>
        </row>
        <row r="88">
          <cell r="B88" t="str">
            <v>Jul 2015</v>
          </cell>
          <cell r="C88" t="str">
            <v>RLS</v>
          </cell>
          <cell r="D88" t="str">
            <v>LE_901Pole</v>
          </cell>
          <cell r="E88">
            <v>155</v>
          </cell>
          <cell r="H88">
            <v>-0.75</v>
          </cell>
          <cell r="I88">
            <v>1676.35</v>
          </cell>
          <cell r="J88">
            <v>1676.35</v>
          </cell>
          <cell r="L88">
            <v>1676.35</v>
          </cell>
          <cell r="V88" t="str">
            <v>20150701LE_901Pole</v>
          </cell>
        </row>
        <row r="89">
          <cell r="B89" t="str">
            <v>Jul 2015</v>
          </cell>
          <cell r="C89" t="str">
            <v xml:space="preserve">LS </v>
          </cell>
          <cell r="D89" t="str">
            <v>LE_901Pole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V89" t="str">
            <v>20150701LE_901Pole</v>
          </cell>
        </row>
        <row r="90">
          <cell r="B90" t="str">
            <v>Jul 2015</v>
          </cell>
          <cell r="C90" t="str">
            <v>RLS</v>
          </cell>
          <cell r="D90" t="str">
            <v>LE_902Pole</v>
          </cell>
          <cell r="E90">
            <v>277</v>
          </cell>
          <cell r="H90">
            <v>-1.0599999999999454</v>
          </cell>
          <cell r="I90">
            <v>3575.01</v>
          </cell>
          <cell r="J90">
            <v>3575.01</v>
          </cell>
          <cell r="L90">
            <v>3575.01</v>
          </cell>
          <cell r="V90" t="str">
            <v>20150701LE_902Pole</v>
          </cell>
        </row>
        <row r="91">
          <cell r="B91" t="str">
            <v>Jul 2015</v>
          </cell>
          <cell r="C91" t="str">
            <v xml:space="preserve">LS </v>
          </cell>
          <cell r="D91" t="str">
            <v>LE_902Pole</v>
          </cell>
          <cell r="E91">
            <v>3</v>
          </cell>
          <cell r="H91">
            <v>0</v>
          </cell>
          <cell r="I91">
            <v>38.729999999999997</v>
          </cell>
          <cell r="J91">
            <v>38.729999999999997</v>
          </cell>
          <cell r="L91">
            <v>38.729999999999997</v>
          </cell>
          <cell r="V91" t="str">
            <v>20150701LE_902Pole</v>
          </cell>
        </row>
        <row r="92">
          <cell r="B92" t="str">
            <v>Jul 2015</v>
          </cell>
          <cell r="C92" t="str">
            <v>RLS</v>
          </cell>
          <cell r="D92" t="str">
            <v>LE_950Base</v>
          </cell>
          <cell r="E92">
            <v>75</v>
          </cell>
          <cell r="H92">
            <v>0</v>
          </cell>
          <cell r="I92">
            <v>260.25</v>
          </cell>
          <cell r="J92">
            <v>260.25</v>
          </cell>
          <cell r="L92">
            <v>260.25</v>
          </cell>
          <cell r="V92" t="str">
            <v>20150701LE_950Base</v>
          </cell>
        </row>
        <row r="93">
          <cell r="B93" t="str">
            <v>Jul 2015</v>
          </cell>
          <cell r="C93" t="str">
            <v xml:space="preserve">LS </v>
          </cell>
          <cell r="D93" t="str">
            <v>LE_950Base</v>
          </cell>
          <cell r="E93">
            <v>15</v>
          </cell>
          <cell r="H93">
            <v>0</v>
          </cell>
          <cell r="I93">
            <v>52.05</v>
          </cell>
          <cell r="J93">
            <v>52.050000000000004</v>
          </cell>
          <cell r="L93">
            <v>52.050000000000004</v>
          </cell>
          <cell r="V93" t="str">
            <v>20150701LE_950Base</v>
          </cell>
        </row>
        <row r="94">
          <cell r="B94" t="str">
            <v>Jul 2015</v>
          </cell>
          <cell r="C94" t="str">
            <v>RLS</v>
          </cell>
          <cell r="D94" t="str">
            <v>LE_951Base</v>
          </cell>
          <cell r="E94">
            <v>195</v>
          </cell>
          <cell r="H94">
            <v>-3.7300000000000182</v>
          </cell>
          <cell r="I94">
            <v>723.62</v>
          </cell>
          <cell r="J94">
            <v>723.62</v>
          </cell>
          <cell r="L94">
            <v>723.62</v>
          </cell>
          <cell r="V94" t="str">
            <v>20150701LE_951Base</v>
          </cell>
        </row>
        <row r="95">
          <cell r="B95" t="str">
            <v>Jul 2015</v>
          </cell>
          <cell r="C95" t="str">
            <v xml:space="preserve">LS </v>
          </cell>
          <cell r="D95" t="str">
            <v>LE_951Base</v>
          </cell>
          <cell r="E95">
            <v>81</v>
          </cell>
          <cell r="H95">
            <v>-11.189999999999998</v>
          </cell>
          <cell r="I95">
            <v>290.94</v>
          </cell>
          <cell r="J95">
            <v>290.94</v>
          </cell>
          <cell r="L95">
            <v>290.94</v>
          </cell>
          <cell r="V95" t="str">
            <v>20150701LE_951Base</v>
          </cell>
        </row>
        <row r="96">
          <cell r="B96" t="str">
            <v>Jul 2015</v>
          </cell>
          <cell r="C96" t="str">
            <v>RLS</v>
          </cell>
          <cell r="D96" t="str">
            <v>LE_956Base</v>
          </cell>
          <cell r="E96">
            <v>239</v>
          </cell>
          <cell r="H96">
            <v>10.67999999999995</v>
          </cell>
          <cell r="I96">
            <v>861.52</v>
          </cell>
          <cell r="J96">
            <v>861.52</v>
          </cell>
          <cell r="L96">
            <v>861.52</v>
          </cell>
          <cell r="V96" t="str">
            <v>20150701LE_956Base</v>
          </cell>
        </row>
        <row r="97">
          <cell r="B97" t="str">
            <v>Jul 2015</v>
          </cell>
          <cell r="C97" t="str">
            <v xml:space="preserve">LS </v>
          </cell>
          <cell r="D97" t="str">
            <v>LE_956Base</v>
          </cell>
          <cell r="E97">
            <v>308</v>
          </cell>
          <cell r="H97">
            <v>17.799999999999955</v>
          </cell>
          <cell r="I97">
            <v>1114.28</v>
          </cell>
          <cell r="J97">
            <v>1114.28</v>
          </cell>
          <cell r="L97">
            <v>1114.28</v>
          </cell>
          <cell r="V97" t="str">
            <v>20150701LE_956Base</v>
          </cell>
        </row>
        <row r="98">
          <cell r="B98" t="str">
            <v>Jul 2015</v>
          </cell>
          <cell r="C98" t="str">
            <v>RLS</v>
          </cell>
          <cell r="D98" t="str">
            <v>LE_958Pole</v>
          </cell>
          <cell r="E98">
            <v>37</v>
          </cell>
          <cell r="H98">
            <v>0.21000000000003638</v>
          </cell>
          <cell r="I98">
            <v>419.05</v>
          </cell>
          <cell r="J98">
            <v>419.05</v>
          </cell>
          <cell r="L98">
            <v>419.05</v>
          </cell>
          <cell r="V98" t="str">
            <v>20150701LE_958Pole</v>
          </cell>
        </row>
        <row r="99">
          <cell r="B99" t="str">
            <v>Jul 2015</v>
          </cell>
          <cell r="C99" t="str">
            <v xml:space="preserve">LS </v>
          </cell>
          <cell r="D99" t="str">
            <v>LE_958Pole</v>
          </cell>
          <cell r="E99">
            <v>406</v>
          </cell>
          <cell r="H99">
            <v>-0.9499999999998181</v>
          </cell>
          <cell r="I99">
            <v>4594.97</v>
          </cell>
          <cell r="J99">
            <v>4594.97</v>
          </cell>
          <cell r="L99">
            <v>4594.97</v>
          </cell>
          <cell r="V99" t="str">
            <v>20150701LE_958Pole</v>
          </cell>
        </row>
        <row r="100">
          <cell r="B100" t="str">
            <v>Aug 2015</v>
          </cell>
          <cell r="C100" t="str">
            <v>RLS</v>
          </cell>
          <cell r="D100" t="str">
            <v>LE_900Pole</v>
          </cell>
          <cell r="E100">
            <v>1533</v>
          </cell>
          <cell r="H100">
            <v>-0.42000000000007276</v>
          </cell>
          <cell r="I100">
            <v>3157.56</v>
          </cell>
          <cell r="J100">
            <v>3157.56</v>
          </cell>
          <cell r="L100">
            <v>3157.56</v>
          </cell>
          <cell r="V100" t="str">
            <v>20150701LE_900Pole</v>
          </cell>
        </row>
        <row r="101">
          <cell r="B101" t="str">
            <v>Aug 2015</v>
          </cell>
          <cell r="C101" t="str">
            <v xml:space="preserve">LS </v>
          </cell>
          <cell r="D101" t="str">
            <v>LE_900Pole</v>
          </cell>
          <cell r="E101">
            <v>5134</v>
          </cell>
          <cell r="H101">
            <v>0.38000000000101863</v>
          </cell>
          <cell r="I101">
            <v>10576.420000000002</v>
          </cell>
          <cell r="J101">
            <v>10576.420000000002</v>
          </cell>
          <cell r="L101">
            <v>10576.420000000002</v>
          </cell>
          <cell r="V101" t="str">
            <v>20150701LE_900Pole</v>
          </cell>
        </row>
        <row r="102">
          <cell r="B102" t="str">
            <v>Aug 2015</v>
          </cell>
          <cell r="C102" t="str">
            <v>RLS</v>
          </cell>
          <cell r="D102" t="str">
            <v>LE_901Pole</v>
          </cell>
          <cell r="E102">
            <v>155</v>
          </cell>
          <cell r="H102">
            <v>0</v>
          </cell>
          <cell r="I102">
            <v>1677.1</v>
          </cell>
          <cell r="J102">
            <v>1677.1</v>
          </cell>
          <cell r="L102">
            <v>1677.1</v>
          </cell>
          <cell r="V102" t="str">
            <v>20150701LE_901Pole</v>
          </cell>
        </row>
        <row r="103">
          <cell r="B103" t="str">
            <v>Aug 2015</v>
          </cell>
          <cell r="C103" t="str">
            <v xml:space="preserve">LS </v>
          </cell>
          <cell r="D103" t="str">
            <v>LE_901Pole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V103" t="str">
            <v>20150701LE_901Pole</v>
          </cell>
        </row>
        <row r="104">
          <cell r="B104" t="str">
            <v>Aug 2015</v>
          </cell>
          <cell r="C104" t="str">
            <v>RLS</v>
          </cell>
          <cell r="D104" t="str">
            <v>LE_902Pole</v>
          </cell>
          <cell r="E104">
            <v>277</v>
          </cell>
          <cell r="H104">
            <v>0</v>
          </cell>
          <cell r="I104">
            <v>3576.07</v>
          </cell>
          <cell r="J104">
            <v>3576.07</v>
          </cell>
          <cell r="L104">
            <v>3576.07</v>
          </cell>
          <cell r="V104" t="str">
            <v>20150701LE_902Pole</v>
          </cell>
        </row>
        <row r="105">
          <cell r="B105" t="str">
            <v>Aug 2015</v>
          </cell>
          <cell r="C105" t="str">
            <v xml:space="preserve">LS </v>
          </cell>
          <cell r="D105" t="str">
            <v>LE_902Pole</v>
          </cell>
          <cell r="E105">
            <v>3</v>
          </cell>
          <cell r="H105">
            <v>0</v>
          </cell>
          <cell r="I105">
            <v>38.729999999999997</v>
          </cell>
          <cell r="J105">
            <v>38.729999999999997</v>
          </cell>
          <cell r="L105">
            <v>38.729999999999997</v>
          </cell>
          <cell r="V105" t="str">
            <v>20150701LE_902Pole</v>
          </cell>
        </row>
        <row r="106">
          <cell r="B106" t="str">
            <v>Aug 2015</v>
          </cell>
          <cell r="C106" t="str">
            <v>RLS</v>
          </cell>
          <cell r="D106" t="str">
            <v>LE_950Base</v>
          </cell>
          <cell r="E106">
            <v>75</v>
          </cell>
          <cell r="H106">
            <v>0</v>
          </cell>
          <cell r="I106">
            <v>260.25</v>
          </cell>
          <cell r="J106">
            <v>260.25</v>
          </cell>
          <cell r="L106">
            <v>260.25</v>
          </cell>
          <cell r="V106" t="str">
            <v>20150701LE_950Base</v>
          </cell>
        </row>
        <row r="107">
          <cell r="B107" t="str">
            <v>Aug 2015</v>
          </cell>
          <cell r="C107" t="str">
            <v xml:space="preserve">LS </v>
          </cell>
          <cell r="D107" t="str">
            <v>LE_950Base</v>
          </cell>
          <cell r="E107">
            <v>15</v>
          </cell>
          <cell r="H107">
            <v>0</v>
          </cell>
          <cell r="I107">
            <v>52.05</v>
          </cell>
          <cell r="J107">
            <v>52.050000000000004</v>
          </cell>
          <cell r="L107">
            <v>52.050000000000004</v>
          </cell>
          <cell r="V107" t="str">
            <v>20150701LE_950Base</v>
          </cell>
        </row>
        <row r="108">
          <cell r="B108" t="str">
            <v>Aug 2015</v>
          </cell>
          <cell r="C108" t="str">
            <v>RLS</v>
          </cell>
          <cell r="D108" t="str">
            <v>LE_951Base</v>
          </cell>
          <cell r="E108">
            <v>195</v>
          </cell>
          <cell r="H108">
            <v>-3.7300000000000182</v>
          </cell>
          <cell r="I108">
            <v>723.62</v>
          </cell>
          <cell r="J108">
            <v>723.62</v>
          </cell>
          <cell r="L108">
            <v>723.62</v>
          </cell>
          <cell r="V108" t="str">
            <v>20150701LE_951Base</v>
          </cell>
        </row>
        <row r="109">
          <cell r="B109" t="str">
            <v>Aug 2015</v>
          </cell>
          <cell r="C109" t="str">
            <v xml:space="preserve">LS </v>
          </cell>
          <cell r="D109" t="str">
            <v>LE_951Base</v>
          </cell>
          <cell r="E109">
            <v>81</v>
          </cell>
          <cell r="H109">
            <v>-11.189999999999998</v>
          </cell>
          <cell r="I109">
            <v>290.94</v>
          </cell>
          <cell r="J109">
            <v>290.94</v>
          </cell>
          <cell r="L109">
            <v>290.94</v>
          </cell>
          <cell r="V109" t="str">
            <v>20150701LE_951Base</v>
          </cell>
        </row>
        <row r="110">
          <cell r="B110" t="str">
            <v>Aug 2015</v>
          </cell>
          <cell r="C110" t="str">
            <v>RLS</v>
          </cell>
          <cell r="D110" t="str">
            <v>LE_956Base</v>
          </cell>
          <cell r="E110">
            <v>239</v>
          </cell>
          <cell r="H110">
            <v>10.67999999999995</v>
          </cell>
          <cell r="I110">
            <v>861.52</v>
          </cell>
          <cell r="J110">
            <v>861.52</v>
          </cell>
          <cell r="L110">
            <v>861.52</v>
          </cell>
          <cell r="V110" t="str">
            <v>20150701LE_956Base</v>
          </cell>
        </row>
        <row r="111">
          <cell r="B111" t="str">
            <v>Aug 2015</v>
          </cell>
          <cell r="C111" t="str">
            <v xml:space="preserve">LS </v>
          </cell>
          <cell r="D111" t="str">
            <v>LE_956Base</v>
          </cell>
          <cell r="E111">
            <v>310</v>
          </cell>
          <cell r="H111">
            <v>19.0300000000002</v>
          </cell>
          <cell r="I111">
            <v>1122.6300000000001</v>
          </cell>
          <cell r="J111">
            <v>1122.6300000000001</v>
          </cell>
          <cell r="L111">
            <v>1122.6300000000001</v>
          </cell>
          <cell r="V111" t="str">
            <v>20150701LE_956Base</v>
          </cell>
        </row>
        <row r="112">
          <cell r="B112" t="str">
            <v>Aug 2015</v>
          </cell>
          <cell r="C112" t="str">
            <v>RLS</v>
          </cell>
          <cell r="D112" t="str">
            <v>LE_958Pole</v>
          </cell>
          <cell r="E112">
            <v>36</v>
          </cell>
          <cell r="H112">
            <v>0</v>
          </cell>
          <cell r="I112">
            <v>407.52</v>
          </cell>
          <cell r="J112">
            <v>407.51999999999992</v>
          </cell>
          <cell r="L112">
            <v>407.51999999999992</v>
          </cell>
          <cell r="V112" t="str">
            <v>20150701LE_958Pole</v>
          </cell>
        </row>
        <row r="113">
          <cell r="B113" t="str">
            <v>Aug 2015</v>
          </cell>
          <cell r="C113" t="str">
            <v xml:space="preserve">LS </v>
          </cell>
          <cell r="D113" t="str">
            <v>LE_958Pole</v>
          </cell>
          <cell r="E113">
            <v>406</v>
          </cell>
          <cell r="H113">
            <v>-3.0200000000004366</v>
          </cell>
          <cell r="I113">
            <v>4592.8999999999996</v>
          </cell>
          <cell r="J113">
            <v>4592.8999999999996</v>
          </cell>
          <cell r="L113">
            <v>4592.8999999999996</v>
          </cell>
          <cell r="V113" t="str">
            <v>20150701LE_958Pole</v>
          </cell>
        </row>
        <row r="114">
          <cell r="B114" t="str">
            <v>Sep 2015</v>
          </cell>
          <cell r="C114" t="str">
            <v>RLS</v>
          </cell>
          <cell r="D114" t="str">
            <v>LE_900Pole</v>
          </cell>
          <cell r="E114">
            <v>1534</v>
          </cell>
          <cell r="H114">
            <v>0.73999999999978172</v>
          </cell>
          <cell r="I114">
            <v>3160.7799999999997</v>
          </cell>
          <cell r="J114">
            <v>3160.7799999999997</v>
          </cell>
          <cell r="L114">
            <v>3160.7799999999997</v>
          </cell>
          <cell r="V114" t="str">
            <v>20150701LE_900Pole</v>
          </cell>
        </row>
        <row r="115">
          <cell r="B115" t="str">
            <v>Sep 2015</v>
          </cell>
          <cell r="C115" t="str">
            <v xml:space="preserve">LS </v>
          </cell>
          <cell r="D115" t="str">
            <v>LE_900Pole</v>
          </cell>
          <cell r="E115">
            <v>5611</v>
          </cell>
          <cell r="H115">
            <v>0.5900000000037835</v>
          </cell>
          <cell r="I115">
            <v>11559.250000000004</v>
          </cell>
          <cell r="J115">
            <v>11559.250000000004</v>
          </cell>
          <cell r="L115">
            <v>11559.250000000004</v>
          </cell>
          <cell r="V115" t="str">
            <v>20150701LE_900Pole</v>
          </cell>
        </row>
        <row r="116">
          <cell r="B116" t="str">
            <v>Sep 2015</v>
          </cell>
          <cell r="C116" t="str">
            <v>RLS</v>
          </cell>
          <cell r="D116" t="str">
            <v>LE_901Pole</v>
          </cell>
          <cell r="E116">
            <v>155</v>
          </cell>
          <cell r="H116">
            <v>0</v>
          </cell>
          <cell r="I116">
            <v>1677.1</v>
          </cell>
          <cell r="J116">
            <v>1677.1</v>
          </cell>
          <cell r="L116">
            <v>1677.1</v>
          </cell>
          <cell r="V116" t="str">
            <v>20150701LE_901Pole</v>
          </cell>
        </row>
        <row r="117">
          <cell r="B117" t="str">
            <v>Sep 2015</v>
          </cell>
          <cell r="C117" t="str">
            <v xml:space="preserve">LS </v>
          </cell>
          <cell r="D117" t="str">
            <v>LE_901Pole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V117" t="str">
            <v>20150701LE_901Pole</v>
          </cell>
        </row>
        <row r="118">
          <cell r="B118" t="str">
            <v>Sep 2015</v>
          </cell>
          <cell r="C118" t="str">
            <v>RLS</v>
          </cell>
          <cell r="D118" t="str">
            <v>LE_902Pole</v>
          </cell>
          <cell r="E118">
            <v>277</v>
          </cell>
          <cell r="H118">
            <v>0</v>
          </cell>
          <cell r="I118">
            <v>3576.07</v>
          </cell>
          <cell r="J118">
            <v>3576.07</v>
          </cell>
          <cell r="L118">
            <v>3576.07</v>
          </cell>
          <cell r="V118" t="str">
            <v>20150701LE_902Pole</v>
          </cell>
        </row>
        <row r="119">
          <cell r="B119" t="str">
            <v>Sep 2015</v>
          </cell>
          <cell r="C119" t="str">
            <v xml:space="preserve">LS </v>
          </cell>
          <cell r="D119" t="str">
            <v>LE_902Pole</v>
          </cell>
          <cell r="E119">
            <v>3</v>
          </cell>
          <cell r="H119">
            <v>0</v>
          </cell>
          <cell r="I119">
            <v>38.729999999999997</v>
          </cell>
          <cell r="J119">
            <v>38.729999999999997</v>
          </cell>
          <cell r="L119">
            <v>38.729999999999997</v>
          </cell>
          <cell r="V119" t="str">
            <v>20150701LE_902Pole</v>
          </cell>
        </row>
        <row r="120">
          <cell r="B120" t="str">
            <v>Sep 2015</v>
          </cell>
          <cell r="C120" t="str">
            <v>RLS</v>
          </cell>
          <cell r="D120" t="str">
            <v>LE_950Base</v>
          </cell>
          <cell r="E120">
            <v>75</v>
          </cell>
          <cell r="H120">
            <v>0</v>
          </cell>
          <cell r="I120">
            <v>260.25</v>
          </cell>
          <cell r="J120">
            <v>260.25</v>
          </cell>
          <cell r="L120">
            <v>260.25</v>
          </cell>
          <cell r="V120" t="str">
            <v>20150701LE_950Base</v>
          </cell>
        </row>
        <row r="121">
          <cell r="B121" t="str">
            <v>Sep 2015</v>
          </cell>
          <cell r="C121" t="str">
            <v xml:space="preserve">LS </v>
          </cell>
          <cell r="D121" t="str">
            <v>LE_950Base</v>
          </cell>
          <cell r="E121">
            <v>15</v>
          </cell>
          <cell r="H121">
            <v>0</v>
          </cell>
          <cell r="I121">
            <v>52.05</v>
          </cell>
          <cell r="J121">
            <v>52.050000000000004</v>
          </cell>
          <cell r="L121">
            <v>52.050000000000004</v>
          </cell>
          <cell r="V121" t="str">
            <v>20150701LE_950Base</v>
          </cell>
        </row>
        <row r="122">
          <cell r="B122" t="str">
            <v>Sep 2015</v>
          </cell>
          <cell r="C122" t="str">
            <v>RLS</v>
          </cell>
          <cell r="D122" t="str">
            <v>LE_951Base</v>
          </cell>
          <cell r="E122">
            <v>195</v>
          </cell>
          <cell r="H122">
            <v>-3.7300000000000182</v>
          </cell>
          <cell r="I122">
            <v>723.62</v>
          </cell>
          <cell r="J122">
            <v>723.62</v>
          </cell>
          <cell r="L122">
            <v>723.62</v>
          </cell>
          <cell r="V122" t="str">
            <v>20150701LE_951Base</v>
          </cell>
        </row>
        <row r="123">
          <cell r="B123" t="str">
            <v>Sep 2015</v>
          </cell>
          <cell r="C123" t="str">
            <v xml:space="preserve">LS </v>
          </cell>
          <cell r="D123" t="str">
            <v>LE_951Base</v>
          </cell>
          <cell r="E123">
            <v>81</v>
          </cell>
          <cell r="H123">
            <v>-11.189999999999998</v>
          </cell>
          <cell r="I123">
            <v>290.94</v>
          </cell>
          <cell r="J123">
            <v>290.94</v>
          </cell>
          <cell r="L123">
            <v>290.94</v>
          </cell>
          <cell r="V123" t="str">
            <v>20150701LE_951Base</v>
          </cell>
        </row>
        <row r="124">
          <cell r="B124" t="str">
            <v>Sep 2015</v>
          </cell>
          <cell r="C124" t="str">
            <v>RLS</v>
          </cell>
          <cell r="D124" t="str">
            <v>LE_956Base</v>
          </cell>
          <cell r="E124">
            <v>239</v>
          </cell>
          <cell r="H124">
            <v>10.67999999999995</v>
          </cell>
          <cell r="I124">
            <v>861.52</v>
          </cell>
          <cell r="J124">
            <v>861.52</v>
          </cell>
          <cell r="L124">
            <v>861.52</v>
          </cell>
          <cell r="V124" t="str">
            <v>20150701LE_956Base</v>
          </cell>
        </row>
        <row r="125">
          <cell r="B125" t="str">
            <v>Sep 2015</v>
          </cell>
          <cell r="C125" t="str">
            <v xml:space="preserve">LS </v>
          </cell>
          <cell r="D125" t="str">
            <v>LE_956Base</v>
          </cell>
          <cell r="E125">
            <v>319</v>
          </cell>
          <cell r="H125">
            <v>17.910000000000082</v>
          </cell>
          <cell r="I125">
            <v>1153.5500000000002</v>
          </cell>
          <cell r="J125">
            <v>1153.5500000000002</v>
          </cell>
          <cell r="L125">
            <v>1153.5500000000002</v>
          </cell>
          <cell r="V125" t="str">
            <v>20150701LE_956Base</v>
          </cell>
        </row>
        <row r="126">
          <cell r="B126" t="str">
            <v>Sep 2015</v>
          </cell>
          <cell r="C126" t="str">
            <v>RLS</v>
          </cell>
          <cell r="D126" t="str">
            <v>LE_958Pole</v>
          </cell>
          <cell r="E126">
            <v>33</v>
          </cell>
          <cell r="H126">
            <v>2.9300000000000068</v>
          </cell>
          <cell r="I126">
            <v>376.49</v>
          </cell>
          <cell r="J126">
            <v>376.49</v>
          </cell>
          <cell r="L126">
            <v>376.49</v>
          </cell>
          <cell r="V126" t="str">
            <v>20150701LE_958Pole</v>
          </cell>
        </row>
        <row r="127">
          <cell r="B127" t="str">
            <v>Sep 2015</v>
          </cell>
          <cell r="C127" t="str">
            <v xml:space="preserve">LS </v>
          </cell>
          <cell r="D127" t="str">
            <v>LE_958Pole</v>
          </cell>
          <cell r="E127">
            <v>405</v>
          </cell>
          <cell r="H127">
            <v>-8.3000000000001819</v>
          </cell>
          <cell r="I127">
            <v>4576.3</v>
          </cell>
          <cell r="J127">
            <v>4576.3</v>
          </cell>
          <cell r="L127">
            <v>4576.3</v>
          </cell>
          <cell r="V127" t="str">
            <v>20150701LE_958Pole</v>
          </cell>
        </row>
        <row r="128">
          <cell r="B128" t="str">
            <v>Oct 2014</v>
          </cell>
          <cell r="C128" t="str">
            <v>RLS</v>
          </cell>
          <cell r="D128" t="str">
            <v>LE_900Pole</v>
          </cell>
          <cell r="E128">
            <v>1603</v>
          </cell>
          <cell r="H128">
            <v>-0.92000000000007276</v>
          </cell>
          <cell r="I128">
            <v>3301.2599999999998</v>
          </cell>
          <cell r="J128">
            <v>3301.2599999999998</v>
          </cell>
          <cell r="L128">
            <v>3301.2599999999998</v>
          </cell>
          <cell r="V128" t="str">
            <v>20140101LE_900Pole</v>
          </cell>
        </row>
        <row r="129">
          <cell r="B129" t="str">
            <v>Oct 2014</v>
          </cell>
          <cell r="C129" t="str">
            <v xml:space="preserve">LS </v>
          </cell>
          <cell r="D129" t="str">
            <v>LE_900Pole</v>
          </cell>
          <cell r="E129">
            <v>5186</v>
          </cell>
          <cell r="H129">
            <v>-0.57999999999992724</v>
          </cell>
          <cell r="I129">
            <v>10682.58</v>
          </cell>
          <cell r="J129">
            <v>10682.58</v>
          </cell>
          <cell r="L129">
            <v>10682.58</v>
          </cell>
          <cell r="V129" t="str">
            <v>20140101LE_900Pole</v>
          </cell>
        </row>
        <row r="130">
          <cell r="B130" t="str">
            <v>Oct 2014</v>
          </cell>
          <cell r="C130" t="str">
            <v>RLS</v>
          </cell>
          <cell r="D130" t="str">
            <v>LE_901Pole</v>
          </cell>
          <cell r="E130">
            <v>155</v>
          </cell>
          <cell r="H130">
            <v>0</v>
          </cell>
          <cell r="I130">
            <v>1675.55</v>
          </cell>
          <cell r="J130">
            <v>1675.55</v>
          </cell>
          <cell r="L130">
            <v>1675.55</v>
          </cell>
          <cell r="V130" t="str">
            <v>20140101LE_901Pole</v>
          </cell>
        </row>
        <row r="131">
          <cell r="B131" t="str">
            <v>Oct 2014</v>
          </cell>
          <cell r="C131" t="str">
            <v xml:space="preserve">LS </v>
          </cell>
          <cell r="D131" t="str">
            <v>LE_901Pole</v>
          </cell>
          <cell r="E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V131" t="str">
            <v>20140101LE_901Pole</v>
          </cell>
        </row>
        <row r="132">
          <cell r="B132" t="str">
            <v>Oct 2014</v>
          </cell>
          <cell r="C132" t="str">
            <v>RLS</v>
          </cell>
          <cell r="D132" t="str">
            <v>LE_902Pole</v>
          </cell>
          <cell r="E132">
            <v>277</v>
          </cell>
          <cell r="H132">
            <v>0</v>
          </cell>
          <cell r="I132">
            <v>3573.3</v>
          </cell>
          <cell r="J132">
            <v>3573.3</v>
          </cell>
          <cell r="L132">
            <v>3573.3</v>
          </cell>
          <cell r="V132" t="str">
            <v>20140101LE_902Pole</v>
          </cell>
        </row>
        <row r="133">
          <cell r="B133" t="str">
            <v>Oct 2014</v>
          </cell>
          <cell r="C133" t="str">
            <v xml:space="preserve">LS </v>
          </cell>
          <cell r="D133" t="str">
            <v>LE_902Pole</v>
          </cell>
          <cell r="E133">
            <v>3</v>
          </cell>
          <cell r="H133">
            <v>0</v>
          </cell>
          <cell r="I133">
            <v>38.700000000000003</v>
          </cell>
          <cell r="J133">
            <v>38.700000000000003</v>
          </cell>
          <cell r="L133">
            <v>38.700000000000003</v>
          </cell>
          <cell r="V133" t="str">
            <v>20140101LE_902Pole</v>
          </cell>
        </row>
        <row r="134">
          <cell r="B134" t="str">
            <v>Oct 2014</v>
          </cell>
          <cell r="C134" t="str">
            <v>RLS</v>
          </cell>
          <cell r="D134" t="str">
            <v>LE_950Base</v>
          </cell>
          <cell r="E134">
            <v>75</v>
          </cell>
          <cell r="H134">
            <v>0</v>
          </cell>
          <cell r="I134">
            <v>260.25</v>
          </cell>
          <cell r="J134">
            <v>260.25</v>
          </cell>
          <cell r="L134">
            <v>260.25</v>
          </cell>
          <cell r="V134" t="str">
            <v>20140101LE_950Base</v>
          </cell>
        </row>
        <row r="135">
          <cell r="B135" t="str">
            <v>Oct 2014</v>
          </cell>
          <cell r="C135" t="str">
            <v xml:space="preserve">LS </v>
          </cell>
          <cell r="D135" t="str">
            <v>LE_950Base</v>
          </cell>
          <cell r="E135">
            <v>13</v>
          </cell>
          <cell r="H135">
            <v>0</v>
          </cell>
          <cell r="I135">
            <v>45.11</v>
          </cell>
          <cell r="J135">
            <v>45.11</v>
          </cell>
          <cell r="L135">
            <v>45.11</v>
          </cell>
          <cell r="V135" t="str">
            <v>20140101LE_950Base</v>
          </cell>
        </row>
        <row r="136">
          <cell r="B136" t="str">
            <v>Oct 2014</v>
          </cell>
          <cell r="C136" t="str">
            <v>RLS</v>
          </cell>
          <cell r="D136" t="str">
            <v>LE_951Base</v>
          </cell>
          <cell r="E136">
            <v>195</v>
          </cell>
          <cell r="H136">
            <v>-3.7300000000000182</v>
          </cell>
          <cell r="I136">
            <v>723.62</v>
          </cell>
          <cell r="J136">
            <v>723.62</v>
          </cell>
          <cell r="L136">
            <v>723.62</v>
          </cell>
          <cell r="V136" t="str">
            <v>20140101LE_951Base</v>
          </cell>
        </row>
        <row r="137">
          <cell r="B137" t="str">
            <v>Oct 2014</v>
          </cell>
          <cell r="C137" t="str">
            <v xml:space="preserve">LS </v>
          </cell>
          <cell r="D137" t="str">
            <v>LE_951Base</v>
          </cell>
          <cell r="E137">
            <v>73</v>
          </cell>
          <cell r="H137">
            <v>-11.190000000000055</v>
          </cell>
          <cell r="I137">
            <v>261.09999999999997</v>
          </cell>
          <cell r="J137">
            <v>261.09999999999997</v>
          </cell>
          <cell r="L137">
            <v>261.09999999999997</v>
          </cell>
          <cell r="V137" t="str">
            <v>20140101LE_951Base</v>
          </cell>
        </row>
        <row r="138">
          <cell r="B138" t="str">
            <v>Oct 2014</v>
          </cell>
          <cell r="C138" t="str">
            <v>RLS</v>
          </cell>
          <cell r="D138" t="str">
            <v>LE_956Base</v>
          </cell>
          <cell r="E138">
            <v>239</v>
          </cell>
          <cell r="H138">
            <v>10.67999999999995</v>
          </cell>
          <cell r="I138">
            <v>861.52</v>
          </cell>
          <cell r="J138">
            <v>861.52</v>
          </cell>
          <cell r="L138">
            <v>861.52</v>
          </cell>
          <cell r="V138" t="str">
            <v>20140101LE_956Base</v>
          </cell>
        </row>
        <row r="139">
          <cell r="B139" t="str">
            <v>Oct 2014</v>
          </cell>
          <cell r="C139" t="str">
            <v xml:space="preserve">LS </v>
          </cell>
          <cell r="D139" t="str">
            <v>LE_956Base</v>
          </cell>
          <cell r="E139">
            <v>308</v>
          </cell>
          <cell r="H139">
            <v>17.799999999999955</v>
          </cell>
          <cell r="I139">
            <v>1114.28</v>
          </cell>
          <cell r="J139">
            <v>1114.28</v>
          </cell>
          <cell r="L139">
            <v>1114.28</v>
          </cell>
          <cell r="V139" t="str">
            <v>20140101LE_956Base</v>
          </cell>
        </row>
        <row r="140">
          <cell r="B140" t="str">
            <v>Oct 2014</v>
          </cell>
          <cell r="C140" t="str">
            <v>RLS</v>
          </cell>
          <cell r="D140" t="str">
            <v>LE_958Pole</v>
          </cell>
          <cell r="E140">
            <v>38</v>
          </cell>
          <cell r="H140">
            <v>0</v>
          </cell>
          <cell r="I140">
            <v>429.78</v>
          </cell>
          <cell r="J140">
            <v>429.78000000000003</v>
          </cell>
          <cell r="L140">
            <v>429.78000000000003</v>
          </cell>
          <cell r="V140" t="str">
            <v>20140101LE_958Pole</v>
          </cell>
        </row>
        <row r="141">
          <cell r="B141" t="str">
            <v>Oct 2014</v>
          </cell>
          <cell r="C141" t="str">
            <v xml:space="preserve">LS </v>
          </cell>
          <cell r="D141" t="str">
            <v>LE_958Pole</v>
          </cell>
          <cell r="E141">
            <v>411</v>
          </cell>
          <cell r="H141">
            <v>3.3899999999994179</v>
          </cell>
          <cell r="I141">
            <v>4651.7999999999993</v>
          </cell>
          <cell r="J141">
            <v>4651.7999999999993</v>
          </cell>
          <cell r="L141">
            <v>4651.7999999999993</v>
          </cell>
          <cell r="V141" t="str">
            <v>20140101LE_958Pole</v>
          </cell>
        </row>
        <row r="142">
          <cell r="B142" t="str">
            <v>Nov 2014</v>
          </cell>
          <cell r="C142" t="str">
            <v>RLS</v>
          </cell>
          <cell r="D142" t="str">
            <v>LE_900Pole</v>
          </cell>
          <cell r="E142">
            <v>1571</v>
          </cell>
          <cell r="H142">
            <v>0.21999999999934516</v>
          </cell>
          <cell r="I142">
            <v>3236.4799999999996</v>
          </cell>
          <cell r="J142">
            <v>3236.4799999999996</v>
          </cell>
          <cell r="L142">
            <v>3236.4799999999996</v>
          </cell>
          <cell r="V142" t="str">
            <v>20140101LE_900Pole</v>
          </cell>
        </row>
        <row r="143">
          <cell r="B143" t="str">
            <v>Nov 2014</v>
          </cell>
          <cell r="C143" t="str">
            <v xml:space="preserve">LS </v>
          </cell>
          <cell r="D143" t="str">
            <v>LE_900Pole</v>
          </cell>
          <cell r="E143">
            <v>5013</v>
          </cell>
          <cell r="H143">
            <v>-0.51000000000021828</v>
          </cell>
          <cell r="I143">
            <v>10326.27</v>
          </cell>
          <cell r="J143">
            <v>10326.27</v>
          </cell>
          <cell r="L143">
            <v>10326.27</v>
          </cell>
          <cell r="V143" t="str">
            <v>20140101LE_900Pole</v>
          </cell>
        </row>
        <row r="144">
          <cell r="B144" t="str">
            <v>Nov 2014</v>
          </cell>
          <cell r="C144" t="str">
            <v>RLS</v>
          </cell>
          <cell r="D144" t="str">
            <v>LE_901Pole</v>
          </cell>
          <cell r="E144">
            <v>155</v>
          </cell>
          <cell r="H144">
            <v>0</v>
          </cell>
          <cell r="I144">
            <v>1675.55</v>
          </cell>
          <cell r="J144">
            <v>1675.55</v>
          </cell>
          <cell r="L144">
            <v>1675.55</v>
          </cell>
          <cell r="V144" t="str">
            <v>20140101LE_901Pole</v>
          </cell>
        </row>
        <row r="145">
          <cell r="B145" t="str">
            <v>Nov 2014</v>
          </cell>
          <cell r="C145" t="str">
            <v xml:space="preserve">LS </v>
          </cell>
          <cell r="D145" t="str">
            <v>LE_901Pole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  <cell r="V145" t="str">
            <v>20140101LE_901Pole</v>
          </cell>
        </row>
      </sheetData>
      <sheetData sheetId="26"/>
      <sheetData sheetId="27"/>
      <sheetData sheetId="28">
        <row r="4">
          <cell r="C4" t="str">
            <v>FLSP</v>
          </cell>
          <cell r="X4" t="e">
            <v>#REF!</v>
          </cell>
        </row>
        <row r="5">
          <cell r="C5" t="str">
            <v>FLST</v>
          </cell>
          <cell r="X5" t="e">
            <v>#REF!</v>
          </cell>
        </row>
        <row r="6">
          <cell r="C6" t="str">
            <v>ISS</v>
          </cell>
          <cell r="X6" t="e">
            <v>#REF!</v>
          </cell>
        </row>
        <row r="7">
          <cell r="C7" t="str">
            <v>GSS</v>
          </cell>
          <cell r="X7" t="e">
            <v>#REF!</v>
          </cell>
        </row>
        <row r="8">
          <cell r="C8" t="str">
            <v>GSS</v>
          </cell>
          <cell r="X8" t="e">
            <v>#REF!</v>
          </cell>
        </row>
        <row r="9">
          <cell r="C9" t="str">
            <v>GSS</v>
          </cell>
          <cell r="X9" t="e">
            <v>#REF!</v>
          </cell>
        </row>
        <row r="10">
          <cell r="C10" t="str">
            <v>GSS</v>
          </cell>
          <cell r="X10" t="e">
            <v>#REF!</v>
          </cell>
        </row>
        <row r="11">
          <cell r="C11" t="str">
            <v>GSS</v>
          </cell>
          <cell r="X11" t="e">
            <v>#REF!</v>
          </cell>
        </row>
        <row r="12">
          <cell r="C12" t="str">
            <v>GSRP</v>
          </cell>
          <cell r="X12" t="e">
            <v>#REF!</v>
          </cell>
        </row>
        <row r="13">
          <cell r="C13" t="str">
            <v>GSS</v>
          </cell>
          <cell r="X13" t="e">
            <v>#REF!</v>
          </cell>
        </row>
        <row r="14">
          <cell r="C14" t="str">
            <v>PSS</v>
          </cell>
          <cell r="X14" t="e">
            <v>#REF!</v>
          </cell>
        </row>
        <row r="15">
          <cell r="C15" t="str">
            <v>PSP</v>
          </cell>
          <cell r="X15" t="e">
            <v>#REF!</v>
          </cell>
        </row>
        <row r="16">
          <cell r="C16" t="str">
            <v>PSS</v>
          </cell>
          <cell r="X16" t="e">
            <v>#REF!</v>
          </cell>
        </row>
        <row r="17">
          <cell r="C17" t="str">
            <v>CTODS</v>
          </cell>
          <cell r="X17" t="e">
            <v>#REF!</v>
          </cell>
        </row>
        <row r="18">
          <cell r="C18" t="str">
            <v>CTODP</v>
          </cell>
          <cell r="X18" t="e">
            <v>#REF!</v>
          </cell>
        </row>
        <row r="19">
          <cell r="C19" t="str">
            <v>GS3</v>
          </cell>
          <cell r="X19" t="e">
            <v>#REF!</v>
          </cell>
        </row>
        <row r="20">
          <cell r="C20" t="str">
            <v>GS3</v>
          </cell>
          <cell r="X20" t="e">
            <v>#REF!</v>
          </cell>
        </row>
        <row r="21">
          <cell r="C21" t="str">
            <v>GS3</v>
          </cell>
          <cell r="X21" t="e">
            <v>#REF!</v>
          </cell>
        </row>
        <row r="22">
          <cell r="C22" t="str">
            <v>G3RP</v>
          </cell>
          <cell r="X22" t="e">
            <v>#REF!</v>
          </cell>
        </row>
        <row r="23">
          <cell r="C23" t="str">
            <v>GS3</v>
          </cell>
          <cell r="X23" t="e">
            <v>#REF!</v>
          </cell>
        </row>
        <row r="24">
          <cell r="C24" t="str">
            <v>LWC</v>
          </cell>
          <cell r="X24" t="e">
            <v>#REF!</v>
          </cell>
        </row>
        <row r="25">
          <cell r="C25" t="str">
            <v>CSR</v>
          </cell>
          <cell r="X25" t="e">
            <v>#REF!</v>
          </cell>
        </row>
        <row r="26">
          <cell r="C26" t="str">
            <v>CSR</v>
          </cell>
          <cell r="X26" t="e">
            <v>#REF!</v>
          </cell>
        </row>
        <row r="27">
          <cell r="C27" t="str">
            <v>FK</v>
          </cell>
          <cell r="X27" t="e">
            <v>#REF!</v>
          </cell>
        </row>
        <row r="28">
          <cell r="C28" t="str">
            <v>RTS</v>
          </cell>
          <cell r="X28" t="e">
            <v>#REF!</v>
          </cell>
        </row>
        <row r="29">
          <cell r="C29" t="str">
            <v>PSS</v>
          </cell>
          <cell r="X29" t="e">
            <v>#REF!</v>
          </cell>
        </row>
        <row r="30">
          <cell r="C30" t="str">
            <v>PSP</v>
          </cell>
          <cell r="X30" t="e">
            <v>#REF!</v>
          </cell>
        </row>
        <row r="31">
          <cell r="C31" t="str">
            <v>ITODS</v>
          </cell>
          <cell r="X31" t="e">
            <v>#REF!</v>
          </cell>
        </row>
        <row r="32">
          <cell r="C32" t="str">
            <v>ITODP</v>
          </cell>
          <cell r="X32" t="e">
            <v>#REF!</v>
          </cell>
        </row>
        <row r="33">
          <cell r="C33" t="str">
            <v>ITODP</v>
          </cell>
          <cell r="X33" t="e">
            <v>#REF!</v>
          </cell>
        </row>
        <row r="34">
          <cell r="C34" t="str">
            <v>LE</v>
          </cell>
          <cell r="X34" t="e">
            <v>#REF!</v>
          </cell>
        </row>
        <row r="35">
          <cell r="C35" t="str">
            <v>LE</v>
          </cell>
          <cell r="X35" t="e">
            <v>#REF!</v>
          </cell>
        </row>
        <row r="36">
          <cell r="C36" t="str">
            <v>LE</v>
          </cell>
          <cell r="X36" t="e">
            <v>#REF!</v>
          </cell>
        </row>
        <row r="37">
          <cell r="C37" t="str">
            <v>TE</v>
          </cell>
          <cell r="X37" t="e">
            <v>#REF!</v>
          </cell>
        </row>
        <row r="38">
          <cell r="C38" t="str">
            <v>TE</v>
          </cell>
          <cell r="X38" t="e">
            <v>#REF!</v>
          </cell>
        </row>
        <row r="39">
          <cell r="C39" t="str">
            <v>RS</v>
          </cell>
          <cell r="X39" t="e">
            <v>#REF!</v>
          </cell>
        </row>
        <row r="40">
          <cell r="C40" t="str">
            <v>RS</v>
          </cell>
          <cell r="X40" t="e">
            <v>#REF!</v>
          </cell>
        </row>
        <row r="41">
          <cell r="C41" t="str">
            <v>RS</v>
          </cell>
          <cell r="X41" t="e">
            <v>#REF!</v>
          </cell>
        </row>
        <row r="42">
          <cell r="C42" t="str">
            <v>VFD</v>
          </cell>
          <cell r="X42" t="e">
            <v>#REF!</v>
          </cell>
        </row>
        <row r="43">
          <cell r="C43" t="str">
            <v>RRP</v>
          </cell>
          <cell r="X43" t="e">
            <v>#REF!</v>
          </cell>
        </row>
        <row r="44">
          <cell r="C44" t="str">
            <v>LEV</v>
          </cell>
          <cell r="X44" t="e">
            <v>#REF!</v>
          </cell>
        </row>
        <row r="45">
          <cell r="C45" t="str">
            <v>FLSP</v>
          </cell>
          <cell r="X45" t="e">
            <v>#REF!</v>
          </cell>
        </row>
        <row r="46">
          <cell r="C46" t="str">
            <v>FLST</v>
          </cell>
          <cell r="X46" t="e">
            <v>#REF!</v>
          </cell>
        </row>
        <row r="47">
          <cell r="C47" t="str">
            <v>ISS</v>
          </cell>
          <cell r="X47" t="e">
            <v>#REF!</v>
          </cell>
        </row>
        <row r="48">
          <cell r="C48" t="str">
            <v>GSS</v>
          </cell>
          <cell r="X48" t="e">
            <v>#REF!</v>
          </cell>
        </row>
        <row r="49">
          <cell r="C49" t="str">
            <v>GSS</v>
          </cell>
          <cell r="X49" t="e">
            <v>#REF!</v>
          </cell>
        </row>
        <row r="50">
          <cell r="C50" t="str">
            <v>GSS</v>
          </cell>
          <cell r="X50" t="e">
            <v>#REF!</v>
          </cell>
        </row>
        <row r="51">
          <cell r="C51" t="str">
            <v>GSS</v>
          </cell>
          <cell r="X51" t="e">
            <v>#REF!</v>
          </cell>
        </row>
        <row r="52">
          <cell r="C52" t="str">
            <v>GSS</v>
          </cell>
          <cell r="X52" t="e">
            <v>#REF!</v>
          </cell>
        </row>
        <row r="53">
          <cell r="C53" t="str">
            <v>GSRP</v>
          </cell>
          <cell r="X53" t="e">
            <v>#REF!</v>
          </cell>
        </row>
        <row r="54">
          <cell r="C54" t="str">
            <v>GSS</v>
          </cell>
          <cell r="X54" t="e">
            <v>#REF!</v>
          </cell>
        </row>
        <row r="55">
          <cell r="C55" t="str">
            <v>PSS</v>
          </cell>
          <cell r="X55" t="e">
            <v>#REF!</v>
          </cell>
        </row>
        <row r="56">
          <cell r="C56" t="str">
            <v>PSP</v>
          </cell>
          <cell r="X56" t="e">
            <v>#REF!</v>
          </cell>
        </row>
        <row r="57">
          <cell r="C57" t="str">
            <v>PSS</v>
          </cell>
          <cell r="X57" t="e">
            <v>#REF!</v>
          </cell>
        </row>
        <row r="58">
          <cell r="C58" t="str">
            <v>CTODS</v>
          </cell>
          <cell r="X58" t="e">
            <v>#REF!</v>
          </cell>
        </row>
        <row r="59">
          <cell r="C59" t="str">
            <v>CTODP</v>
          </cell>
          <cell r="X59" t="e">
            <v>#REF!</v>
          </cell>
        </row>
        <row r="60">
          <cell r="C60" t="str">
            <v>GS3</v>
          </cell>
          <cell r="X60" t="e">
            <v>#REF!</v>
          </cell>
        </row>
        <row r="61">
          <cell r="C61" t="str">
            <v>GS3</v>
          </cell>
          <cell r="X61" t="e">
            <v>#REF!</v>
          </cell>
        </row>
        <row r="62">
          <cell r="C62" t="str">
            <v>GS3</v>
          </cell>
          <cell r="X62" t="e">
            <v>#REF!</v>
          </cell>
        </row>
        <row r="63">
          <cell r="C63" t="str">
            <v>G3RP</v>
          </cell>
          <cell r="X63" t="e">
            <v>#REF!</v>
          </cell>
        </row>
        <row r="64">
          <cell r="C64" t="str">
            <v>GS3</v>
          </cell>
          <cell r="X64" t="e">
            <v>#REF!</v>
          </cell>
        </row>
        <row r="65">
          <cell r="C65" t="str">
            <v>LWC</v>
          </cell>
          <cell r="X65" t="e">
            <v>#REF!</v>
          </cell>
        </row>
        <row r="66">
          <cell r="C66" t="str">
            <v>CSR</v>
          </cell>
          <cell r="X66" t="e">
            <v>#REF!</v>
          </cell>
        </row>
        <row r="67">
          <cell r="C67" t="str">
            <v>CSR</v>
          </cell>
          <cell r="X67" t="e">
            <v>#REF!</v>
          </cell>
        </row>
        <row r="68">
          <cell r="C68" t="str">
            <v>FK</v>
          </cell>
          <cell r="X68" t="e">
            <v>#REF!</v>
          </cell>
        </row>
        <row r="69">
          <cell r="C69" t="str">
            <v>RTS</v>
          </cell>
          <cell r="X69" t="e">
            <v>#REF!</v>
          </cell>
        </row>
        <row r="70">
          <cell r="C70" t="str">
            <v>PSS</v>
          </cell>
          <cell r="X70" t="e">
            <v>#REF!</v>
          </cell>
        </row>
        <row r="71">
          <cell r="C71" t="str">
            <v>PSP</v>
          </cell>
          <cell r="X71" t="e">
            <v>#REF!</v>
          </cell>
        </row>
        <row r="72">
          <cell r="C72" t="str">
            <v>ITODS</v>
          </cell>
          <cell r="X72" t="e">
            <v>#REF!</v>
          </cell>
        </row>
        <row r="73">
          <cell r="C73" t="str">
            <v>ITODP</v>
          </cell>
          <cell r="X73" t="e">
            <v>#REF!</v>
          </cell>
        </row>
        <row r="74">
          <cell r="C74" t="str">
            <v>ITODP</v>
          </cell>
          <cell r="X74" t="e">
            <v>#REF!</v>
          </cell>
        </row>
        <row r="75">
          <cell r="C75" t="str">
            <v>LE</v>
          </cell>
          <cell r="X75" t="e">
            <v>#REF!</v>
          </cell>
        </row>
        <row r="76">
          <cell r="C76" t="str">
            <v>LE</v>
          </cell>
          <cell r="X76" t="e">
            <v>#REF!</v>
          </cell>
        </row>
        <row r="77">
          <cell r="C77" t="str">
            <v>LE</v>
          </cell>
          <cell r="X77" t="e">
            <v>#REF!</v>
          </cell>
        </row>
        <row r="78">
          <cell r="C78" t="str">
            <v>TE</v>
          </cell>
          <cell r="X78" t="e">
            <v>#REF!</v>
          </cell>
        </row>
        <row r="79">
          <cell r="C79" t="str">
            <v>TE</v>
          </cell>
          <cell r="X79" t="e">
            <v>#REF!</v>
          </cell>
        </row>
        <row r="80">
          <cell r="C80" t="str">
            <v>RS</v>
          </cell>
          <cell r="X80" t="e">
            <v>#REF!</v>
          </cell>
        </row>
        <row r="81">
          <cell r="C81" t="str">
            <v>RS</v>
          </cell>
          <cell r="X81" t="e">
            <v>#REF!</v>
          </cell>
        </row>
        <row r="82">
          <cell r="C82" t="str">
            <v>RS</v>
          </cell>
          <cell r="X82" t="e">
            <v>#REF!</v>
          </cell>
        </row>
        <row r="83">
          <cell r="C83" t="str">
            <v>VFD</v>
          </cell>
          <cell r="X83" t="e">
            <v>#REF!</v>
          </cell>
        </row>
        <row r="84">
          <cell r="C84" t="str">
            <v>RRP</v>
          </cell>
          <cell r="X84" t="e">
            <v>#REF!</v>
          </cell>
        </row>
        <row r="85">
          <cell r="C85" t="str">
            <v>LEV</v>
          </cell>
          <cell r="X85" t="e">
            <v>#REF!</v>
          </cell>
        </row>
        <row r="86">
          <cell r="C86" t="str">
            <v>FLSP</v>
          </cell>
          <cell r="X86" t="e">
            <v>#REF!</v>
          </cell>
        </row>
        <row r="87">
          <cell r="C87" t="str">
            <v>FLST</v>
          </cell>
          <cell r="X87" t="e">
            <v>#REF!</v>
          </cell>
        </row>
        <row r="88">
          <cell r="C88" t="str">
            <v>ISS</v>
          </cell>
          <cell r="X88" t="e">
            <v>#REF!</v>
          </cell>
        </row>
        <row r="89">
          <cell r="C89" t="str">
            <v>GSS</v>
          </cell>
          <cell r="X89" t="e">
            <v>#REF!</v>
          </cell>
        </row>
        <row r="90">
          <cell r="C90" t="str">
            <v>GSS</v>
          </cell>
          <cell r="X90" t="e">
            <v>#REF!</v>
          </cell>
        </row>
        <row r="91">
          <cell r="C91" t="str">
            <v>GSS</v>
          </cell>
          <cell r="X91" t="e">
            <v>#REF!</v>
          </cell>
        </row>
        <row r="92">
          <cell r="C92" t="str">
            <v>GSS</v>
          </cell>
          <cell r="X92" t="e">
            <v>#REF!</v>
          </cell>
        </row>
        <row r="93">
          <cell r="C93" t="str">
            <v>GSS</v>
          </cell>
          <cell r="X93" t="e">
            <v>#REF!</v>
          </cell>
        </row>
        <row r="94">
          <cell r="C94" t="str">
            <v>GSRP</v>
          </cell>
          <cell r="X94" t="e">
            <v>#REF!</v>
          </cell>
        </row>
        <row r="95">
          <cell r="C95" t="str">
            <v>GSS</v>
          </cell>
          <cell r="X95" t="e">
            <v>#REF!</v>
          </cell>
        </row>
        <row r="96">
          <cell r="C96" t="str">
            <v>PSS</v>
          </cell>
          <cell r="X96" t="e">
            <v>#REF!</v>
          </cell>
        </row>
        <row r="97">
          <cell r="C97" t="str">
            <v>PSP</v>
          </cell>
          <cell r="X97" t="e">
            <v>#REF!</v>
          </cell>
        </row>
        <row r="98">
          <cell r="C98" t="str">
            <v>PSS</v>
          </cell>
          <cell r="X98" t="e">
            <v>#REF!</v>
          </cell>
        </row>
        <row r="99">
          <cell r="C99" t="str">
            <v>CTODS</v>
          </cell>
          <cell r="X99" t="e">
            <v>#REF!</v>
          </cell>
        </row>
        <row r="100">
          <cell r="C100" t="str">
            <v>CTODP</v>
          </cell>
          <cell r="X100" t="e">
            <v>#REF!</v>
          </cell>
        </row>
        <row r="101">
          <cell r="C101" t="str">
            <v>GS3</v>
          </cell>
          <cell r="X101" t="e">
            <v>#REF!</v>
          </cell>
        </row>
        <row r="102">
          <cell r="C102" t="str">
            <v>GS3</v>
          </cell>
          <cell r="X102" t="e">
            <v>#REF!</v>
          </cell>
        </row>
        <row r="103">
          <cell r="C103" t="str">
            <v>GS3</v>
          </cell>
          <cell r="X103" t="e">
            <v>#REF!</v>
          </cell>
        </row>
        <row r="104">
          <cell r="C104" t="str">
            <v>G3RP</v>
          </cell>
          <cell r="X104" t="e">
            <v>#REF!</v>
          </cell>
        </row>
        <row r="105">
          <cell r="C105" t="str">
            <v>GS3</v>
          </cell>
          <cell r="X105" t="e">
            <v>#REF!</v>
          </cell>
        </row>
        <row r="106">
          <cell r="C106" t="str">
            <v>LWC</v>
          </cell>
          <cell r="X106" t="e">
            <v>#REF!</v>
          </cell>
        </row>
        <row r="107">
          <cell r="C107" t="str">
            <v>CSR</v>
          </cell>
          <cell r="X107" t="e">
            <v>#REF!</v>
          </cell>
        </row>
        <row r="108">
          <cell r="C108" t="str">
            <v>CSR</v>
          </cell>
          <cell r="X108" t="e">
            <v>#REF!</v>
          </cell>
        </row>
        <row r="109">
          <cell r="C109" t="str">
            <v>FK</v>
          </cell>
          <cell r="X109" t="e">
            <v>#REF!</v>
          </cell>
        </row>
        <row r="110">
          <cell r="C110" t="str">
            <v>RTS</v>
          </cell>
          <cell r="X110" t="e">
            <v>#REF!</v>
          </cell>
        </row>
        <row r="111">
          <cell r="C111" t="str">
            <v>PSS</v>
          </cell>
          <cell r="X111" t="e">
            <v>#REF!</v>
          </cell>
        </row>
        <row r="112">
          <cell r="C112" t="str">
            <v>PSP</v>
          </cell>
          <cell r="X112" t="e">
            <v>#REF!</v>
          </cell>
        </row>
        <row r="113">
          <cell r="C113" t="str">
            <v>ITODS</v>
          </cell>
          <cell r="X113" t="e">
            <v>#REF!</v>
          </cell>
        </row>
        <row r="114">
          <cell r="C114" t="str">
            <v>ITODP</v>
          </cell>
          <cell r="X114" t="e">
            <v>#REF!</v>
          </cell>
        </row>
        <row r="115">
          <cell r="C115" t="str">
            <v>ITODP</v>
          </cell>
          <cell r="X115" t="e">
            <v>#REF!</v>
          </cell>
        </row>
        <row r="116">
          <cell r="C116" t="str">
            <v>LE</v>
          </cell>
          <cell r="X116" t="e">
            <v>#REF!</v>
          </cell>
        </row>
        <row r="117">
          <cell r="C117" t="str">
            <v>LE</v>
          </cell>
          <cell r="X117" t="e">
            <v>#REF!</v>
          </cell>
        </row>
        <row r="118">
          <cell r="C118" t="str">
            <v>LE</v>
          </cell>
          <cell r="X118" t="e">
            <v>#REF!</v>
          </cell>
        </row>
        <row r="119">
          <cell r="C119" t="str">
            <v>TE</v>
          </cell>
          <cell r="X119" t="e">
            <v>#REF!</v>
          </cell>
        </row>
        <row r="120">
          <cell r="C120" t="str">
            <v>TE</v>
          </cell>
          <cell r="X120" t="e">
            <v>#REF!</v>
          </cell>
        </row>
        <row r="121">
          <cell r="C121" t="str">
            <v>RS</v>
          </cell>
          <cell r="X121" t="e">
            <v>#REF!</v>
          </cell>
        </row>
        <row r="122">
          <cell r="C122" t="str">
            <v>RS</v>
          </cell>
          <cell r="X122" t="e">
            <v>#REF!</v>
          </cell>
        </row>
        <row r="123">
          <cell r="C123" t="str">
            <v>RS</v>
          </cell>
          <cell r="X123" t="e">
            <v>#REF!</v>
          </cell>
        </row>
        <row r="124">
          <cell r="C124" t="str">
            <v>VFD</v>
          </cell>
          <cell r="X124" t="e">
            <v>#REF!</v>
          </cell>
        </row>
        <row r="125">
          <cell r="C125" t="str">
            <v>RRP</v>
          </cell>
          <cell r="X125" t="e">
            <v>#REF!</v>
          </cell>
        </row>
        <row r="126">
          <cell r="C126" t="str">
            <v>LEV</v>
          </cell>
          <cell r="X126" t="e">
            <v>#REF!</v>
          </cell>
        </row>
        <row r="127">
          <cell r="C127" t="str">
            <v>FLSP</v>
          </cell>
          <cell r="X127" t="e">
            <v>#REF!</v>
          </cell>
        </row>
        <row r="128">
          <cell r="C128" t="str">
            <v>FLST</v>
          </cell>
          <cell r="X128" t="e">
            <v>#REF!</v>
          </cell>
        </row>
        <row r="129">
          <cell r="C129" t="str">
            <v>ISS</v>
          </cell>
          <cell r="X129" t="e">
            <v>#REF!</v>
          </cell>
        </row>
        <row r="130">
          <cell r="C130" t="str">
            <v>GSS</v>
          </cell>
          <cell r="X130" t="e">
            <v>#REF!</v>
          </cell>
        </row>
        <row r="131">
          <cell r="C131" t="str">
            <v>GSS</v>
          </cell>
          <cell r="X131" t="e">
            <v>#REF!</v>
          </cell>
        </row>
        <row r="132">
          <cell r="C132" t="str">
            <v>GSS</v>
          </cell>
          <cell r="X132" t="e">
            <v>#REF!</v>
          </cell>
        </row>
        <row r="133">
          <cell r="C133" t="str">
            <v>GSS</v>
          </cell>
          <cell r="X133" t="e">
            <v>#REF!</v>
          </cell>
        </row>
        <row r="134">
          <cell r="C134" t="str">
            <v>GSS</v>
          </cell>
          <cell r="X134" t="e">
            <v>#REF!</v>
          </cell>
        </row>
        <row r="135">
          <cell r="C135" t="str">
            <v>GSRP</v>
          </cell>
          <cell r="X135" t="e">
            <v>#REF!</v>
          </cell>
        </row>
        <row r="136">
          <cell r="C136" t="str">
            <v>GSS</v>
          </cell>
          <cell r="X136" t="e">
            <v>#REF!</v>
          </cell>
        </row>
        <row r="137">
          <cell r="C137" t="str">
            <v>PSS</v>
          </cell>
          <cell r="X137" t="e">
            <v>#REF!</v>
          </cell>
        </row>
        <row r="138">
          <cell r="C138" t="str">
            <v>PSP</v>
          </cell>
          <cell r="X138" t="e">
            <v>#REF!</v>
          </cell>
        </row>
        <row r="139">
          <cell r="C139" t="str">
            <v>PSS</v>
          </cell>
          <cell r="X139" t="e">
            <v>#REF!</v>
          </cell>
        </row>
        <row r="140">
          <cell r="C140" t="str">
            <v>CTODS</v>
          </cell>
          <cell r="X140" t="e">
            <v>#REF!</v>
          </cell>
        </row>
        <row r="141">
          <cell r="C141" t="str">
            <v>CTODP</v>
          </cell>
          <cell r="X141" t="e">
            <v>#REF!</v>
          </cell>
        </row>
        <row r="142">
          <cell r="C142" t="str">
            <v>GS3</v>
          </cell>
          <cell r="X142" t="e">
            <v>#REF!</v>
          </cell>
        </row>
        <row r="143">
          <cell r="C143" t="str">
            <v>GS3</v>
          </cell>
          <cell r="X143" t="e">
            <v>#REF!</v>
          </cell>
        </row>
        <row r="144">
          <cell r="C144" t="str">
            <v>GS3</v>
          </cell>
          <cell r="X144" t="e">
            <v>#REF!</v>
          </cell>
        </row>
        <row r="145">
          <cell r="C145" t="str">
            <v>G3RP</v>
          </cell>
          <cell r="X145" t="e">
            <v>#REF!</v>
          </cell>
        </row>
        <row r="146">
          <cell r="C146" t="str">
            <v>GS3</v>
          </cell>
          <cell r="X146" t="e">
            <v>#REF!</v>
          </cell>
        </row>
        <row r="147">
          <cell r="C147" t="str">
            <v>LWC</v>
          </cell>
          <cell r="X147" t="e">
            <v>#REF!</v>
          </cell>
        </row>
        <row r="148">
          <cell r="C148" t="str">
            <v>CSR</v>
          </cell>
          <cell r="X148" t="e">
            <v>#REF!</v>
          </cell>
        </row>
        <row r="149">
          <cell r="C149" t="str">
            <v>CSR</v>
          </cell>
          <cell r="X149" t="e">
            <v>#REF!</v>
          </cell>
        </row>
        <row r="150">
          <cell r="C150" t="str">
            <v>FK</v>
          </cell>
          <cell r="X150" t="e">
            <v>#REF!</v>
          </cell>
        </row>
        <row r="151">
          <cell r="C151" t="str">
            <v>RTS</v>
          </cell>
          <cell r="X151" t="e">
            <v>#REF!</v>
          </cell>
        </row>
        <row r="152">
          <cell r="C152" t="str">
            <v>PSS</v>
          </cell>
          <cell r="X152" t="e">
            <v>#REF!</v>
          </cell>
        </row>
        <row r="153">
          <cell r="C153" t="str">
            <v>PSP</v>
          </cell>
          <cell r="X153" t="e">
            <v>#REF!</v>
          </cell>
        </row>
        <row r="154">
          <cell r="C154" t="str">
            <v>ITODS</v>
          </cell>
          <cell r="X154" t="e">
            <v>#REF!</v>
          </cell>
        </row>
        <row r="155">
          <cell r="C155" t="str">
            <v>ITODP</v>
          </cell>
          <cell r="X155" t="e">
            <v>#REF!</v>
          </cell>
        </row>
        <row r="156">
          <cell r="C156" t="str">
            <v>ITODP</v>
          </cell>
          <cell r="X156" t="e">
            <v>#REF!</v>
          </cell>
        </row>
        <row r="157">
          <cell r="C157" t="str">
            <v>LE</v>
          </cell>
          <cell r="X157" t="e">
            <v>#REF!</v>
          </cell>
        </row>
        <row r="158">
          <cell r="C158" t="str">
            <v>LE</v>
          </cell>
          <cell r="X158" t="e">
            <v>#REF!</v>
          </cell>
        </row>
        <row r="159">
          <cell r="C159" t="str">
            <v>LE</v>
          </cell>
          <cell r="X159" t="e">
            <v>#REF!</v>
          </cell>
        </row>
        <row r="160">
          <cell r="C160" t="str">
            <v>TE</v>
          </cell>
          <cell r="X160" t="e">
            <v>#REF!</v>
          </cell>
        </row>
        <row r="161">
          <cell r="C161" t="str">
            <v>TE</v>
          </cell>
          <cell r="X161" t="e">
            <v>#REF!</v>
          </cell>
        </row>
        <row r="162">
          <cell r="C162" t="str">
            <v>RS</v>
          </cell>
          <cell r="X162" t="e">
            <v>#REF!</v>
          </cell>
        </row>
        <row r="163">
          <cell r="C163" t="str">
            <v>RS</v>
          </cell>
          <cell r="X163" t="e">
            <v>#REF!</v>
          </cell>
        </row>
        <row r="164">
          <cell r="C164" t="str">
            <v>RS</v>
          </cell>
          <cell r="X164" t="e">
            <v>#REF!</v>
          </cell>
        </row>
        <row r="165">
          <cell r="C165" t="str">
            <v>VFD</v>
          </cell>
          <cell r="X165" t="e">
            <v>#REF!</v>
          </cell>
        </row>
        <row r="166">
          <cell r="C166" t="str">
            <v>RRP</v>
          </cell>
          <cell r="X166" t="e">
            <v>#REF!</v>
          </cell>
        </row>
        <row r="167">
          <cell r="C167" t="str">
            <v>LEV</v>
          </cell>
          <cell r="X167" t="e">
            <v>#REF!</v>
          </cell>
        </row>
        <row r="168">
          <cell r="C168" t="str">
            <v>FLSP</v>
          </cell>
          <cell r="X168" t="e">
            <v>#REF!</v>
          </cell>
        </row>
        <row r="169">
          <cell r="C169" t="str">
            <v>FLST</v>
          </cell>
          <cell r="X169" t="e">
            <v>#REF!</v>
          </cell>
        </row>
        <row r="170">
          <cell r="C170" t="str">
            <v>ISS</v>
          </cell>
          <cell r="X170" t="e">
            <v>#REF!</v>
          </cell>
        </row>
        <row r="171">
          <cell r="C171" t="str">
            <v>GSS</v>
          </cell>
          <cell r="X171" t="e">
            <v>#REF!</v>
          </cell>
        </row>
        <row r="172">
          <cell r="C172" t="str">
            <v>GSS</v>
          </cell>
          <cell r="X172" t="e">
            <v>#REF!</v>
          </cell>
        </row>
        <row r="173">
          <cell r="C173" t="str">
            <v>GSS</v>
          </cell>
          <cell r="X173" t="e">
            <v>#REF!</v>
          </cell>
        </row>
        <row r="174">
          <cell r="C174" t="str">
            <v>GSS</v>
          </cell>
          <cell r="X174" t="e">
            <v>#REF!</v>
          </cell>
        </row>
        <row r="175">
          <cell r="C175" t="str">
            <v>GSS</v>
          </cell>
          <cell r="X175" t="e">
            <v>#REF!</v>
          </cell>
        </row>
        <row r="176">
          <cell r="C176" t="str">
            <v>GSRP</v>
          </cell>
          <cell r="X176" t="e">
            <v>#REF!</v>
          </cell>
        </row>
        <row r="177">
          <cell r="C177" t="str">
            <v>GSS</v>
          </cell>
          <cell r="X177" t="e">
            <v>#REF!</v>
          </cell>
        </row>
        <row r="178">
          <cell r="C178" t="str">
            <v>PSS</v>
          </cell>
          <cell r="X178" t="e">
            <v>#REF!</v>
          </cell>
        </row>
        <row r="179">
          <cell r="C179" t="str">
            <v>PSP</v>
          </cell>
          <cell r="X179" t="e">
            <v>#REF!</v>
          </cell>
        </row>
        <row r="180">
          <cell r="C180" t="str">
            <v>PSS</v>
          </cell>
          <cell r="X180" t="e">
            <v>#REF!</v>
          </cell>
        </row>
        <row r="181">
          <cell r="C181" t="str">
            <v>CTODS</v>
          </cell>
          <cell r="X181" t="e">
            <v>#REF!</v>
          </cell>
        </row>
        <row r="182">
          <cell r="C182" t="str">
            <v>CTODP</v>
          </cell>
          <cell r="X182" t="e">
            <v>#REF!</v>
          </cell>
        </row>
        <row r="183">
          <cell r="C183" t="str">
            <v>GS3</v>
          </cell>
          <cell r="X183" t="e">
            <v>#REF!</v>
          </cell>
        </row>
        <row r="184">
          <cell r="C184" t="str">
            <v>GS3</v>
          </cell>
          <cell r="X184" t="e">
            <v>#REF!</v>
          </cell>
        </row>
        <row r="185">
          <cell r="C185" t="str">
            <v>GS3</v>
          </cell>
          <cell r="X185" t="e">
            <v>#REF!</v>
          </cell>
        </row>
        <row r="186">
          <cell r="C186" t="str">
            <v>G3RP</v>
          </cell>
          <cell r="X186" t="e">
            <v>#REF!</v>
          </cell>
        </row>
        <row r="187">
          <cell r="C187" t="str">
            <v>GS3</v>
          </cell>
          <cell r="X187" t="e">
            <v>#REF!</v>
          </cell>
        </row>
        <row r="188">
          <cell r="C188" t="str">
            <v>LWC</v>
          </cell>
          <cell r="X188" t="e">
            <v>#REF!</v>
          </cell>
        </row>
        <row r="189">
          <cell r="C189" t="str">
            <v>CSR</v>
          </cell>
          <cell r="X189" t="e">
            <v>#REF!</v>
          </cell>
        </row>
        <row r="190">
          <cell r="C190" t="str">
            <v>CSR</v>
          </cell>
          <cell r="X190" t="e">
            <v>#REF!</v>
          </cell>
        </row>
        <row r="191">
          <cell r="C191" t="str">
            <v>FK</v>
          </cell>
          <cell r="X191" t="e">
            <v>#REF!</v>
          </cell>
        </row>
        <row r="192">
          <cell r="C192" t="str">
            <v>RTS</v>
          </cell>
          <cell r="X192" t="e">
            <v>#REF!</v>
          </cell>
        </row>
        <row r="193">
          <cell r="C193" t="str">
            <v>PSS</v>
          </cell>
          <cell r="X193" t="e">
            <v>#REF!</v>
          </cell>
        </row>
        <row r="194">
          <cell r="C194" t="str">
            <v>PSP</v>
          </cell>
          <cell r="X194" t="e">
            <v>#REF!</v>
          </cell>
        </row>
        <row r="195">
          <cell r="C195" t="str">
            <v>ITODS</v>
          </cell>
          <cell r="X195" t="e">
            <v>#REF!</v>
          </cell>
        </row>
        <row r="196">
          <cell r="C196" t="str">
            <v>ITODP</v>
          </cell>
          <cell r="X196" t="e">
            <v>#REF!</v>
          </cell>
        </row>
        <row r="197">
          <cell r="C197" t="str">
            <v>ITODP</v>
          </cell>
          <cell r="X197" t="e">
            <v>#REF!</v>
          </cell>
        </row>
        <row r="198">
          <cell r="C198" t="str">
            <v>LE</v>
          </cell>
          <cell r="X198" t="e">
            <v>#REF!</v>
          </cell>
        </row>
        <row r="199">
          <cell r="C199" t="str">
            <v>LE</v>
          </cell>
          <cell r="X199" t="e">
            <v>#REF!</v>
          </cell>
        </row>
        <row r="200">
          <cell r="C200" t="str">
            <v>LE</v>
          </cell>
          <cell r="X200" t="e">
            <v>#REF!</v>
          </cell>
        </row>
        <row r="201">
          <cell r="C201" t="str">
            <v>TE</v>
          </cell>
          <cell r="X201" t="e">
            <v>#REF!</v>
          </cell>
        </row>
        <row r="202">
          <cell r="C202" t="str">
            <v>TE</v>
          </cell>
          <cell r="X202" t="e">
            <v>#REF!</v>
          </cell>
        </row>
        <row r="203">
          <cell r="C203" t="str">
            <v>RS</v>
          </cell>
          <cell r="X203" t="e">
            <v>#REF!</v>
          </cell>
        </row>
        <row r="204">
          <cell r="C204" t="str">
            <v>RS</v>
          </cell>
          <cell r="X204" t="e">
            <v>#REF!</v>
          </cell>
        </row>
        <row r="205">
          <cell r="C205" t="str">
            <v>RS</v>
          </cell>
          <cell r="X205" t="e">
            <v>#REF!</v>
          </cell>
        </row>
        <row r="206">
          <cell r="C206" t="str">
            <v>VFD</v>
          </cell>
          <cell r="X206" t="e">
            <v>#REF!</v>
          </cell>
        </row>
        <row r="207">
          <cell r="C207" t="str">
            <v>RRP</v>
          </cell>
          <cell r="X207" t="e">
            <v>#REF!</v>
          </cell>
        </row>
        <row r="208">
          <cell r="C208" t="str">
            <v>LEV</v>
          </cell>
          <cell r="X208" t="e">
            <v>#REF!</v>
          </cell>
        </row>
        <row r="209">
          <cell r="C209" t="str">
            <v>FLSP</v>
          </cell>
          <cell r="X209" t="e">
            <v>#REF!</v>
          </cell>
        </row>
        <row r="210">
          <cell r="C210" t="str">
            <v>FLST</v>
          </cell>
          <cell r="X210" t="e">
            <v>#REF!</v>
          </cell>
        </row>
        <row r="211">
          <cell r="C211" t="str">
            <v>ISS</v>
          </cell>
          <cell r="X211" t="e">
            <v>#REF!</v>
          </cell>
        </row>
        <row r="212">
          <cell r="C212" t="str">
            <v>GSS</v>
          </cell>
          <cell r="X212" t="e">
            <v>#REF!</v>
          </cell>
        </row>
        <row r="213">
          <cell r="C213" t="str">
            <v>GSS</v>
          </cell>
          <cell r="X213" t="e">
            <v>#REF!</v>
          </cell>
        </row>
        <row r="214">
          <cell r="C214" t="str">
            <v>GSS</v>
          </cell>
          <cell r="X214" t="e">
            <v>#REF!</v>
          </cell>
        </row>
        <row r="215">
          <cell r="C215" t="str">
            <v>GSS</v>
          </cell>
          <cell r="X215" t="e">
            <v>#REF!</v>
          </cell>
        </row>
        <row r="216">
          <cell r="C216" t="str">
            <v>GSS</v>
          </cell>
          <cell r="X216" t="e">
            <v>#REF!</v>
          </cell>
        </row>
        <row r="217">
          <cell r="C217" t="str">
            <v>GSRP</v>
          </cell>
          <cell r="X217" t="e">
            <v>#REF!</v>
          </cell>
        </row>
        <row r="218">
          <cell r="C218" t="str">
            <v>GSS</v>
          </cell>
          <cell r="X218" t="e">
            <v>#REF!</v>
          </cell>
        </row>
        <row r="219">
          <cell r="C219" t="str">
            <v>PSS</v>
          </cell>
          <cell r="X219" t="e">
            <v>#REF!</v>
          </cell>
        </row>
        <row r="220">
          <cell r="C220" t="str">
            <v>PSP</v>
          </cell>
          <cell r="X220" t="e">
            <v>#REF!</v>
          </cell>
        </row>
        <row r="221">
          <cell r="C221" t="str">
            <v>PSS</v>
          </cell>
          <cell r="X221" t="e">
            <v>#REF!</v>
          </cell>
        </row>
        <row r="222">
          <cell r="C222" t="str">
            <v>CTODS</v>
          </cell>
          <cell r="X222" t="e">
            <v>#REF!</v>
          </cell>
        </row>
        <row r="223">
          <cell r="C223" t="str">
            <v>CTODP</v>
          </cell>
          <cell r="X223" t="e">
            <v>#REF!</v>
          </cell>
        </row>
        <row r="224">
          <cell r="C224" t="str">
            <v>GS3</v>
          </cell>
          <cell r="X224" t="e">
            <v>#REF!</v>
          </cell>
        </row>
        <row r="225">
          <cell r="C225" t="str">
            <v>GS3</v>
          </cell>
          <cell r="X225" t="e">
            <v>#REF!</v>
          </cell>
        </row>
        <row r="226">
          <cell r="C226" t="str">
            <v>GS3</v>
          </cell>
          <cell r="X226" t="e">
            <v>#REF!</v>
          </cell>
        </row>
        <row r="227">
          <cell r="C227" t="str">
            <v>G3RP</v>
          </cell>
          <cell r="X227" t="e">
            <v>#REF!</v>
          </cell>
        </row>
        <row r="228">
          <cell r="C228" t="str">
            <v>GS3</v>
          </cell>
          <cell r="X228" t="e">
            <v>#REF!</v>
          </cell>
        </row>
        <row r="229">
          <cell r="C229" t="str">
            <v>LWC</v>
          </cell>
          <cell r="X229" t="e">
            <v>#REF!</v>
          </cell>
        </row>
        <row r="230">
          <cell r="C230" t="str">
            <v>CSR</v>
          </cell>
          <cell r="X230" t="e">
            <v>#REF!</v>
          </cell>
        </row>
        <row r="231">
          <cell r="C231" t="str">
            <v>CSR</v>
          </cell>
          <cell r="X231" t="e">
            <v>#REF!</v>
          </cell>
        </row>
        <row r="232">
          <cell r="C232" t="str">
            <v>FK</v>
          </cell>
          <cell r="X232" t="e">
            <v>#REF!</v>
          </cell>
        </row>
        <row r="233">
          <cell r="C233" t="str">
            <v>RTS</v>
          </cell>
          <cell r="X233" t="e">
            <v>#REF!</v>
          </cell>
        </row>
        <row r="234">
          <cell r="C234" t="str">
            <v>PSS</v>
          </cell>
          <cell r="X234" t="e">
            <v>#REF!</v>
          </cell>
        </row>
        <row r="235">
          <cell r="C235" t="str">
            <v>PSP</v>
          </cell>
          <cell r="X235" t="e">
            <v>#REF!</v>
          </cell>
        </row>
        <row r="236">
          <cell r="C236" t="str">
            <v>ITODS</v>
          </cell>
          <cell r="X236" t="e">
            <v>#REF!</v>
          </cell>
        </row>
        <row r="237">
          <cell r="C237" t="str">
            <v>ITODP</v>
          </cell>
          <cell r="X237" t="e">
            <v>#REF!</v>
          </cell>
        </row>
        <row r="238">
          <cell r="C238" t="str">
            <v>ITODP</v>
          </cell>
          <cell r="X238" t="e">
            <v>#REF!</v>
          </cell>
        </row>
        <row r="239">
          <cell r="C239" t="str">
            <v>LE</v>
          </cell>
          <cell r="X239" t="e">
            <v>#REF!</v>
          </cell>
        </row>
        <row r="240">
          <cell r="C240" t="str">
            <v>LE</v>
          </cell>
          <cell r="X240" t="e">
            <v>#REF!</v>
          </cell>
        </row>
        <row r="241">
          <cell r="C241" t="str">
            <v>LE</v>
          </cell>
          <cell r="X241" t="e">
            <v>#REF!</v>
          </cell>
        </row>
        <row r="242">
          <cell r="C242" t="str">
            <v>TE</v>
          </cell>
          <cell r="X242" t="e">
            <v>#REF!</v>
          </cell>
        </row>
        <row r="243">
          <cell r="C243" t="str">
            <v>TE</v>
          </cell>
          <cell r="X243" t="e">
            <v>#REF!</v>
          </cell>
        </row>
        <row r="244">
          <cell r="C244" t="str">
            <v>RS</v>
          </cell>
          <cell r="X244" t="e">
            <v>#REF!</v>
          </cell>
        </row>
        <row r="245">
          <cell r="C245" t="str">
            <v>RS</v>
          </cell>
          <cell r="X245" t="e">
            <v>#REF!</v>
          </cell>
        </row>
        <row r="246">
          <cell r="C246" t="str">
            <v>RS</v>
          </cell>
          <cell r="X246" t="e">
            <v>#REF!</v>
          </cell>
        </row>
        <row r="247">
          <cell r="C247" t="str">
            <v>VFD</v>
          </cell>
          <cell r="X247" t="e">
            <v>#REF!</v>
          </cell>
        </row>
        <row r="248">
          <cell r="C248" t="str">
            <v>RRP</v>
          </cell>
          <cell r="X248" t="e">
            <v>#REF!</v>
          </cell>
        </row>
        <row r="249">
          <cell r="C249" t="str">
            <v>LEV</v>
          </cell>
          <cell r="X249" t="e">
            <v>#REF!</v>
          </cell>
        </row>
        <row r="250">
          <cell r="C250" t="str">
            <v>FLSP</v>
          </cell>
          <cell r="X250" t="e">
            <v>#REF!</v>
          </cell>
        </row>
        <row r="251">
          <cell r="C251" t="str">
            <v>FLST</v>
          </cell>
          <cell r="X251" t="e">
            <v>#REF!</v>
          </cell>
        </row>
        <row r="252">
          <cell r="C252" t="str">
            <v>ISS</v>
          </cell>
          <cell r="X252" t="e">
            <v>#REF!</v>
          </cell>
        </row>
        <row r="253">
          <cell r="C253" t="str">
            <v>GSS</v>
          </cell>
          <cell r="X253" t="e">
            <v>#REF!</v>
          </cell>
        </row>
        <row r="254">
          <cell r="C254" t="str">
            <v>GSS</v>
          </cell>
          <cell r="X254" t="e">
            <v>#REF!</v>
          </cell>
        </row>
        <row r="255">
          <cell r="C255" t="str">
            <v>GSS</v>
          </cell>
          <cell r="X255" t="e">
            <v>#REF!</v>
          </cell>
        </row>
        <row r="256">
          <cell r="C256" t="str">
            <v>GSS</v>
          </cell>
          <cell r="X256" t="e">
            <v>#REF!</v>
          </cell>
        </row>
        <row r="257">
          <cell r="C257" t="str">
            <v>GSS</v>
          </cell>
          <cell r="X257" t="e">
            <v>#REF!</v>
          </cell>
        </row>
        <row r="258">
          <cell r="C258" t="str">
            <v>GSRP</v>
          </cell>
          <cell r="X258" t="e">
            <v>#REF!</v>
          </cell>
        </row>
        <row r="259">
          <cell r="C259" t="str">
            <v>GSS</v>
          </cell>
          <cell r="X259" t="e">
            <v>#REF!</v>
          </cell>
        </row>
        <row r="260">
          <cell r="C260" t="str">
            <v>PSS</v>
          </cell>
          <cell r="X260" t="e">
            <v>#REF!</v>
          </cell>
        </row>
        <row r="261">
          <cell r="C261" t="str">
            <v>PSP</v>
          </cell>
          <cell r="X261" t="e">
            <v>#REF!</v>
          </cell>
        </row>
        <row r="262">
          <cell r="C262" t="str">
            <v>PSS</v>
          </cell>
          <cell r="X262" t="e">
            <v>#REF!</v>
          </cell>
        </row>
        <row r="263">
          <cell r="C263" t="str">
            <v>CTODS</v>
          </cell>
          <cell r="X263" t="e">
            <v>#REF!</v>
          </cell>
        </row>
        <row r="264">
          <cell r="C264" t="str">
            <v>CTODP</v>
          </cell>
          <cell r="X264" t="e">
            <v>#REF!</v>
          </cell>
        </row>
        <row r="265">
          <cell r="C265" t="str">
            <v>GS3</v>
          </cell>
          <cell r="X265" t="e">
            <v>#REF!</v>
          </cell>
        </row>
        <row r="266">
          <cell r="C266" t="str">
            <v>GS3</v>
          </cell>
          <cell r="X266" t="e">
            <v>#REF!</v>
          </cell>
        </row>
        <row r="267">
          <cell r="C267" t="str">
            <v>GS3</v>
          </cell>
          <cell r="X267" t="e">
            <v>#REF!</v>
          </cell>
        </row>
        <row r="268">
          <cell r="C268" t="str">
            <v>G3RP</v>
          </cell>
          <cell r="X268" t="e">
            <v>#REF!</v>
          </cell>
        </row>
        <row r="269">
          <cell r="C269" t="str">
            <v>GS3</v>
          </cell>
          <cell r="X269" t="e">
            <v>#REF!</v>
          </cell>
        </row>
        <row r="270">
          <cell r="C270" t="str">
            <v>LWC</v>
          </cell>
          <cell r="X270" t="e">
            <v>#REF!</v>
          </cell>
        </row>
        <row r="271">
          <cell r="C271" t="str">
            <v>CSR</v>
          </cell>
          <cell r="X271" t="e">
            <v>#REF!</v>
          </cell>
        </row>
        <row r="272">
          <cell r="C272" t="str">
            <v>CSR</v>
          </cell>
          <cell r="X272" t="e">
            <v>#REF!</v>
          </cell>
        </row>
        <row r="273">
          <cell r="C273" t="str">
            <v>FK</v>
          </cell>
          <cell r="X273" t="e">
            <v>#REF!</v>
          </cell>
        </row>
        <row r="274">
          <cell r="C274" t="str">
            <v>RTS</v>
          </cell>
          <cell r="X274" t="e">
            <v>#REF!</v>
          </cell>
        </row>
        <row r="275">
          <cell r="C275" t="str">
            <v>PSS</v>
          </cell>
          <cell r="X275" t="e">
            <v>#REF!</v>
          </cell>
        </row>
        <row r="276">
          <cell r="C276" t="str">
            <v>PSP</v>
          </cell>
          <cell r="X276" t="e">
            <v>#REF!</v>
          </cell>
        </row>
        <row r="277">
          <cell r="C277" t="str">
            <v>ITODS</v>
          </cell>
          <cell r="X277" t="e">
            <v>#REF!</v>
          </cell>
        </row>
        <row r="278">
          <cell r="C278" t="str">
            <v>ITODP</v>
          </cell>
          <cell r="X278" t="e">
            <v>#REF!</v>
          </cell>
        </row>
        <row r="279">
          <cell r="C279" t="str">
            <v>ITODP</v>
          </cell>
          <cell r="X279" t="e">
            <v>#REF!</v>
          </cell>
        </row>
        <row r="280">
          <cell r="C280" t="str">
            <v>LE</v>
          </cell>
          <cell r="X280" t="e">
            <v>#REF!</v>
          </cell>
        </row>
        <row r="281">
          <cell r="C281" t="str">
            <v>LE</v>
          </cell>
          <cell r="X281" t="e">
            <v>#REF!</v>
          </cell>
        </row>
        <row r="282">
          <cell r="C282" t="str">
            <v>LE</v>
          </cell>
          <cell r="X282" t="e">
            <v>#REF!</v>
          </cell>
        </row>
        <row r="283">
          <cell r="C283" t="str">
            <v>TE</v>
          </cell>
          <cell r="X283" t="e">
            <v>#REF!</v>
          </cell>
        </row>
        <row r="284">
          <cell r="C284" t="str">
            <v>TE</v>
          </cell>
          <cell r="X284" t="e">
            <v>#REF!</v>
          </cell>
        </row>
        <row r="285">
          <cell r="C285" t="str">
            <v>RS</v>
          </cell>
          <cell r="X285" t="e">
            <v>#REF!</v>
          </cell>
        </row>
        <row r="286">
          <cell r="C286" t="str">
            <v>RS</v>
          </cell>
          <cell r="X286" t="e">
            <v>#REF!</v>
          </cell>
        </row>
        <row r="287">
          <cell r="C287" t="str">
            <v>RS</v>
          </cell>
          <cell r="X287" t="e">
            <v>#REF!</v>
          </cell>
        </row>
        <row r="288">
          <cell r="C288" t="str">
            <v>VFD</v>
          </cell>
          <cell r="X288" t="e">
            <v>#REF!</v>
          </cell>
        </row>
        <row r="289">
          <cell r="C289" t="str">
            <v>RRP</v>
          </cell>
          <cell r="X289" t="e">
            <v>#REF!</v>
          </cell>
        </row>
        <row r="290">
          <cell r="C290" t="str">
            <v>LEV</v>
          </cell>
          <cell r="X290" t="e">
            <v>#REF!</v>
          </cell>
        </row>
        <row r="291">
          <cell r="C291" t="str">
            <v>FLSP</v>
          </cell>
          <cell r="X291" t="e">
            <v>#REF!</v>
          </cell>
        </row>
        <row r="292">
          <cell r="C292" t="str">
            <v>FLST</v>
          </cell>
          <cell r="X292" t="e">
            <v>#REF!</v>
          </cell>
        </row>
        <row r="293">
          <cell r="C293" t="str">
            <v>ISS</v>
          </cell>
          <cell r="X293" t="e">
            <v>#REF!</v>
          </cell>
        </row>
        <row r="294">
          <cell r="C294" t="str">
            <v>GSS</v>
          </cell>
          <cell r="X294" t="e">
            <v>#REF!</v>
          </cell>
        </row>
        <row r="295">
          <cell r="C295" t="str">
            <v>GSS</v>
          </cell>
          <cell r="X295" t="e">
            <v>#REF!</v>
          </cell>
        </row>
        <row r="296">
          <cell r="C296" t="str">
            <v>GSS</v>
          </cell>
          <cell r="X296" t="e">
            <v>#REF!</v>
          </cell>
        </row>
        <row r="297">
          <cell r="C297" t="str">
            <v>GSS</v>
          </cell>
          <cell r="X297" t="e">
            <v>#REF!</v>
          </cell>
        </row>
        <row r="298">
          <cell r="C298" t="str">
            <v>GSS</v>
          </cell>
          <cell r="X298" t="e">
            <v>#REF!</v>
          </cell>
        </row>
        <row r="299">
          <cell r="C299" t="str">
            <v>GSRP</v>
          </cell>
          <cell r="X299" t="e">
            <v>#REF!</v>
          </cell>
        </row>
        <row r="300">
          <cell r="C300" t="str">
            <v>GSS</v>
          </cell>
          <cell r="X300" t="e">
            <v>#REF!</v>
          </cell>
        </row>
        <row r="301">
          <cell r="C301" t="str">
            <v>PSS</v>
          </cell>
          <cell r="X301" t="e">
            <v>#REF!</v>
          </cell>
        </row>
        <row r="302">
          <cell r="C302" t="str">
            <v>PSP</v>
          </cell>
          <cell r="X302" t="e">
            <v>#REF!</v>
          </cell>
        </row>
        <row r="303">
          <cell r="C303" t="str">
            <v>PSS</v>
          </cell>
          <cell r="X303" t="e">
            <v>#REF!</v>
          </cell>
        </row>
        <row r="304">
          <cell r="C304" t="str">
            <v>CTODS</v>
          </cell>
          <cell r="X304" t="e">
            <v>#REF!</v>
          </cell>
        </row>
        <row r="305">
          <cell r="C305" t="str">
            <v>CTODP</v>
          </cell>
          <cell r="X305" t="e">
            <v>#REF!</v>
          </cell>
        </row>
        <row r="306">
          <cell r="C306" t="str">
            <v>GS3</v>
          </cell>
          <cell r="X306" t="e">
            <v>#REF!</v>
          </cell>
        </row>
        <row r="307">
          <cell r="C307" t="str">
            <v>GS3</v>
          </cell>
          <cell r="X307" t="e">
            <v>#REF!</v>
          </cell>
        </row>
        <row r="308">
          <cell r="C308" t="str">
            <v>GS3</v>
          </cell>
          <cell r="X308" t="e">
            <v>#REF!</v>
          </cell>
        </row>
        <row r="309">
          <cell r="C309" t="str">
            <v>G3RP</v>
          </cell>
          <cell r="X309" t="e">
            <v>#REF!</v>
          </cell>
        </row>
        <row r="310">
          <cell r="C310" t="str">
            <v>GS3</v>
          </cell>
          <cell r="X310" t="e">
            <v>#REF!</v>
          </cell>
        </row>
        <row r="311">
          <cell r="C311" t="str">
            <v>LWC</v>
          </cell>
          <cell r="X311" t="e">
            <v>#REF!</v>
          </cell>
        </row>
        <row r="312">
          <cell r="C312" t="str">
            <v>CSR</v>
          </cell>
          <cell r="X312" t="e">
            <v>#REF!</v>
          </cell>
        </row>
        <row r="313">
          <cell r="C313" t="str">
            <v>CSR</v>
          </cell>
          <cell r="X313" t="e">
            <v>#REF!</v>
          </cell>
        </row>
        <row r="314">
          <cell r="C314" t="str">
            <v>FK</v>
          </cell>
          <cell r="X314" t="e">
            <v>#REF!</v>
          </cell>
        </row>
        <row r="315">
          <cell r="C315" t="str">
            <v>RTS</v>
          </cell>
          <cell r="X315" t="e">
            <v>#REF!</v>
          </cell>
        </row>
        <row r="316">
          <cell r="C316" t="str">
            <v>PSS</v>
          </cell>
          <cell r="X316" t="e">
            <v>#REF!</v>
          </cell>
        </row>
        <row r="317">
          <cell r="C317" t="str">
            <v>PSP</v>
          </cell>
          <cell r="X317" t="e">
            <v>#REF!</v>
          </cell>
        </row>
        <row r="318">
          <cell r="C318" t="str">
            <v>ITODS</v>
          </cell>
          <cell r="X318" t="e">
            <v>#REF!</v>
          </cell>
        </row>
        <row r="319">
          <cell r="C319" t="str">
            <v>ITODP</v>
          </cell>
          <cell r="X319" t="e">
            <v>#REF!</v>
          </cell>
        </row>
        <row r="320">
          <cell r="C320" t="str">
            <v>ITODP</v>
          </cell>
          <cell r="X320" t="e">
            <v>#REF!</v>
          </cell>
        </row>
        <row r="321">
          <cell r="C321" t="str">
            <v>LE</v>
          </cell>
          <cell r="X321" t="e">
            <v>#REF!</v>
          </cell>
        </row>
        <row r="322">
          <cell r="C322" t="str">
            <v>LE</v>
          </cell>
          <cell r="X322" t="e">
            <v>#REF!</v>
          </cell>
        </row>
        <row r="323">
          <cell r="C323" t="str">
            <v>LE</v>
          </cell>
          <cell r="X323" t="e">
            <v>#REF!</v>
          </cell>
        </row>
        <row r="324">
          <cell r="C324" t="str">
            <v>TE</v>
          </cell>
          <cell r="X324" t="e">
            <v>#REF!</v>
          </cell>
        </row>
        <row r="325">
          <cell r="C325" t="str">
            <v>TE</v>
          </cell>
          <cell r="X325" t="e">
            <v>#REF!</v>
          </cell>
        </row>
        <row r="326">
          <cell r="C326" t="str">
            <v>RS</v>
          </cell>
          <cell r="X326" t="e">
            <v>#REF!</v>
          </cell>
        </row>
        <row r="327">
          <cell r="C327" t="str">
            <v>RS</v>
          </cell>
          <cell r="X327" t="e">
            <v>#REF!</v>
          </cell>
        </row>
        <row r="328">
          <cell r="C328" t="str">
            <v>RS</v>
          </cell>
          <cell r="X328" t="e">
            <v>#REF!</v>
          </cell>
        </row>
        <row r="329">
          <cell r="C329" t="str">
            <v>VFD</v>
          </cell>
          <cell r="X329" t="e">
            <v>#REF!</v>
          </cell>
        </row>
        <row r="330">
          <cell r="C330" t="str">
            <v>RRP</v>
          </cell>
          <cell r="X330" t="e">
            <v>#REF!</v>
          </cell>
        </row>
        <row r="331">
          <cell r="C331" t="str">
            <v>LEV</v>
          </cell>
          <cell r="X331" t="e">
            <v>#REF!</v>
          </cell>
        </row>
        <row r="332">
          <cell r="C332" t="str">
            <v>FLSP</v>
          </cell>
          <cell r="X332" t="e">
            <v>#REF!</v>
          </cell>
        </row>
        <row r="333">
          <cell r="C333" t="str">
            <v>FLST</v>
          </cell>
          <cell r="X333" t="e">
            <v>#REF!</v>
          </cell>
        </row>
        <row r="334">
          <cell r="C334" t="str">
            <v>ISS</v>
          </cell>
          <cell r="X334" t="e">
            <v>#REF!</v>
          </cell>
        </row>
        <row r="335">
          <cell r="C335" t="str">
            <v>GSS</v>
          </cell>
          <cell r="X335" t="e">
            <v>#REF!</v>
          </cell>
        </row>
        <row r="336">
          <cell r="C336" t="str">
            <v>GSS</v>
          </cell>
          <cell r="X336" t="e">
            <v>#REF!</v>
          </cell>
        </row>
        <row r="337">
          <cell r="C337" t="str">
            <v>GSS</v>
          </cell>
          <cell r="X337" t="e">
            <v>#REF!</v>
          </cell>
        </row>
        <row r="338">
          <cell r="C338" t="str">
            <v>GSS</v>
          </cell>
          <cell r="X338" t="e">
            <v>#REF!</v>
          </cell>
        </row>
        <row r="339">
          <cell r="C339" t="str">
            <v>GSS</v>
          </cell>
          <cell r="X339" t="e">
            <v>#REF!</v>
          </cell>
        </row>
        <row r="340">
          <cell r="C340" t="str">
            <v>GSRP</v>
          </cell>
          <cell r="X340" t="e">
            <v>#REF!</v>
          </cell>
        </row>
        <row r="341">
          <cell r="C341" t="str">
            <v>GSS</v>
          </cell>
          <cell r="X341" t="e">
            <v>#REF!</v>
          </cell>
        </row>
        <row r="342">
          <cell r="C342" t="str">
            <v>PSS</v>
          </cell>
          <cell r="X342" t="e">
            <v>#REF!</v>
          </cell>
        </row>
        <row r="343">
          <cell r="C343" t="str">
            <v>PSP</v>
          </cell>
          <cell r="X343" t="e">
            <v>#REF!</v>
          </cell>
        </row>
        <row r="344">
          <cell r="C344" t="str">
            <v>PSS</v>
          </cell>
          <cell r="X344" t="e">
            <v>#REF!</v>
          </cell>
        </row>
        <row r="345">
          <cell r="C345" t="str">
            <v>CTODS</v>
          </cell>
          <cell r="X345" t="e">
            <v>#REF!</v>
          </cell>
        </row>
        <row r="346">
          <cell r="C346" t="str">
            <v>CTODP</v>
          </cell>
          <cell r="X346" t="e">
            <v>#REF!</v>
          </cell>
        </row>
        <row r="347">
          <cell r="C347" t="str">
            <v>GS3</v>
          </cell>
          <cell r="X347" t="e">
            <v>#REF!</v>
          </cell>
        </row>
        <row r="348">
          <cell r="C348" t="str">
            <v>GS3</v>
          </cell>
          <cell r="X348" t="e">
            <v>#REF!</v>
          </cell>
        </row>
        <row r="349">
          <cell r="C349" t="str">
            <v>GS3</v>
          </cell>
          <cell r="X349" t="e">
            <v>#REF!</v>
          </cell>
        </row>
        <row r="350">
          <cell r="C350" t="str">
            <v>G3RP</v>
          </cell>
          <cell r="X350" t="e">
            <v>#REF!</v>
          </cell>
        </row>
        <row r="351">
          <cell r="C351" t="str">
            <v>GS3</v>
          </cell>
          <cell r="X351" t="e">
            <v>#REF!</v>
          </cell>
        </row>
        <row r="352">
          <cell r="C352" t="str">
            <v>LWC</v>
          </cell>
          <cell r="X352" t="e">
            <v>#REF!</v>
          </cell>
        </row>
        <row r="353">
          <cell r="C353" t="str">
            <v>CSR</v>
          </cell>
          <cell r="X353" t="e">
            <v>#REF!</v>
          </cell>
        </row>
        <row r="354">
          <cell r="C354" t="str">
            <v>CSR</v>
          </cell>
          <cell r="X354" t="e">
            <v>#REF!</v>
          </cell>
        </row>
        <row r="355">
          <cell r="C355" t="str">
            <v>FK</v>
          </cell>
          <cell r="X355" t="e">
            <v>#REF!</v>
          </cell>
        </row>
        <row r="356">
          <cell r="C356" t="str">
            <v>RTS</v>
          </cell>
          <cell r="X356" t="e">
            <v>#REF!</v>
          </cell>
        </row>
        <row r="357">
          <cell r="C357" t="str">
            <v>PSS</v>
          </cell>
          <cell r="X357" t="e">
            <v>#REF!</v>
          </cell>
        </row>
        <row r="358">
          <cell r="C358" t="str">
            <v>PSP</v>
          </cell>
          <cell r="X358" t="e">
            <v>#REF!</v>
          </cell>
        </row>
        <row r="359">
          <cell r="C359" t="str">
            <v>ITODS</v>
          </cell>
          <cell r="X359" t="e">
            <v>#REF!</v>
          </cell>
        </row>
        <row r="360">
          <cell r="C360" t="str">
            <v>ITODP</v>
          </cell>
          <cell r="X360" t="e">
            <v>#REF!</v>
          </cell>
        </row>
        <row r="361">
          <cell r="C361" t="str">
            <v>ITODP</v>
          </cell>
          <cell r="X361" t="e">
            <v>#REF!</v>
          </cell>
        </row>
        <row r="362">
          <cell r="C362" t="str">
            <v>LE</v>
          </cell>
          <cell r="X362" t="e">
            <v>#REF!</v>
          </cell>
        </row>
        <row r="363">
          <cell r="C363" t="str">
            <v>LE</v>
          </cell>
          <cell r="X363" t="e">
            <v>#REF!</v>
          </cell>
        </row>
        <row r="364">
          <cell r="C364" t="str">
            <v>LE</v>
          </cell>
          <cell r="X364" t="e">
            <v>#REF!</v>
          </cell>
        </row>
        <row r="365">
          <cell r="C365" t="str">
            <v>TE</v>
          </cell>
          <cell r="X365" t="e">
            <v>#REF!</v>
          </cell>
        </row>
        <row r="366">
          <cell r="C366" t="str">
            <v>TE</v>
          </cell>
          <cell r="X366" t="e">
            <v>#REF!</v>
          </cell>
        </row>
        <row r="367">
          <cell r="C367" t="str">
            <v>RS</v>
          </cell>
          <cell r="X367" t="e">
            <v>#REF!</v>
          </cell>
        </row>
        <row r="368">
          <cell r="C368" t="str">
            <v>RS</v>
          </cell>
          <cell r="X368" t="e">
            <v>#REF!</v>
          </cell>
        </row>
        <row r="369">
          <cell r="C369" t="str">
            <v>RS</v>
          </cell>
          <cell r="X369" t="e">
            <v>#REF!</v>
          </cell>
        </row>
        <row r="370">
          <cell r="C370" t="str">
            <v>VFD</v>
          </cell>
          <cell r="X370" t="e">
            <v>#REF!</v>
          </cell>
        </row>
        <row r="371">
          <cell r="C371" t="str">
            <v>RRP</v>
          </cell>
          <cell r="X371" t="e">
            <v>#REF!</v>
          </cell>
        </row>
        <row r="372">
          <cell r="C372" t="str">
            <v>LEV</v>
          </cell>
          <cell r="X372" t="e">
            <v>#REF!</v>
          </cell>
        </row>
        <row r="373">
          <cell r="C373" t="str">
            <v>FLSP</v>
          </cell>
          <cell r="X373" t="e">
            <v>#REF!</v>
          </cell>
        </row>
        <row r="374">
          <cell r="C374" t="str">
            <v>FLST</v>
          </cell>
          <cell r="X374" t="e">
            <v>#REF!</v>
          </cell>
        </row>
        <row r="375">
          <cell r="C375" t="str">
            <v>ISS</v>
          </cell>
          <cell r="X375" t="e">
            <v>#REF!</v>
          </cell>
        </row>
        <row r="376">
          <cell r="C376" t="str">
            <v>GSS</v>
          </cell>
          <cell r="X376" t="e">
            <v>#REF!</v>
          </cell>
        </row>
        <row r="377">
          <cell r="C377" t="str">
            <v>GSS</v>
          </cell>
          <cell r="X377" t="e">
            <v>#REF!</v>
          </cell>
        </row>
        <row r="378">
          <cell r="C378" t="str">
            <v>GSS</v>
          </cell>
          <cell r="X378" t="e">
            <v>#REF!</v>
          </cell>
        </row>
        <row r="379">
          <cell r="C379" t="str">
            <v>GSS</v>
          </cell>
          <cell r="X379" t="e">
            <v>#REF!</v>
          </cell>
        </row>
        <row r="380">
          <cell r="C380" t="str">
            <v>GSS</v>
          </cell>
          <cell r="X380" t="e">
            <v>#REF!</v>
          </cell>
        </row>
        <row r="381">
          <cell r="C381" t="str">
            <v>GSRP</v>
          </cell>
          <cell r="X381" t="e">
            <v>#REF!</v>
          </cell>
        </row>
        <row r="382">
          <cell r="C382" t="str">
            <v>GSS</v>
          </cell>
          <cell r="X382" t="e">
            <v>#REF!</v>
          </cell>
        </row>
        <row r="383">
          <cell r="C383" t="str">
            <v>PSS</v>
          </cell>
          <cell r="X383" t="e">
            <v>#REF!</v>
          </cell>
        </row>
        <row r="384">
          <cell r="C384" t="str">
            <v>PSP</v>
          </cell>
          <cell r="X384" t="e">
            <v>#REF!</v>
          </cell>
        </row>
        <row r="385">
          <cell r="C385" t="str">
            <v>PSS</v>
          </cell>
          <cell r="X385" t="e">
            <v>#REF!</v>
          </cell>
        </row>
        <row r="386">
          <cell r="C386" t="str">
            <v>CTODS</v>
          </cell>
          <cell r="X386" t="e">
            <v>#REF!</v>
          </cell>
        </row>
        <row r="387">
          <cell r="C387" t="str">
            <v>CTODP</v>
          </cell>
          <cell r="X387" t="e">
            <v>#REF!</v>
          </cell>
        </row>
        <row r="388">
          <cell r="C388" t="str">
            <v>GS3</v>
          </cell>
          <cell r="X388" t="e">
            <v>#REF!</v>
          </cell>
        </row>
        <row r="389">
          <cell r="C389" t="str">
            <v>GS3</v>
          </cell>
          <cell r="X389" t="e">
            <v>#REF!</v>
          </cell>
        </row>
        <row r="390">
          <cell r="C390" t="str">
            <v>GS3</v>
          </cell>
          <cell r="X390" t="e">
            <v>#REF!</v>
          </cell>
        </row>
        <row r="391">
          <cell r="C391" t="str">
            <v>G3RP</v>
          </cell>
          <cell r="X391" t="e">
            <v>#REF!</v>
          </cell>
        </row>
        <row r="392">
          <cell r="C392" t="str">
            <v>GS3</v>
          </cell>
          <cell r="X392" t="e">
            <v>#REF!</v>
          </cell>
        </row>
        <row r="393">
          <cell r="C393" t="str">
            <v>LWC</v>
          </cell>
          <cell r="X393" t="e">
            <v>#REF!</v>
          </cell>
        </row>
        <row r="394">
          <cell r="C394" t="str">
            <v>CSR</v>
          </cell>
          <cell r="X394" t="e">
            <v>#REF!</v>
          </cell>
        </row>
        <row r="395">
          <cell r="C395" t="str">
            <v>CSR</v>
          </cell>
          <cell r="X395" t="e">
            <v>#REF!</v>
          </cell>
        </row>
        <row r="396">
          <cell r="C396" t="str">
            <v>FK</v>
          </cell>
          <cell r="X396" t="e">
            <v>#REF!</v>
          </cell>
        </row>
        <row r="397">
          <cell r="C397" t="str">
            <v>RTS</v>
          </cell>
          <cell r="X397" t="e">
            <v>#REF!</v>
          </cell>
        </row>
        <row r="398">
          <cell r="C398" t="str">
            <v>PSS</v>
          </cell>
          <cell r="X398" t="e">
            <v>#REF!</v>
          </cell>
        </row>
        <row r="399">
          <cell r="C399" t="str">
            <v>PSP</v>
          </cell>
          <cell r="X399" t="e">
            <v>#REF!</v>
          </cell>
        </row>
        <row r="400">
          <cell r="C400" t="str">
            <v>ITODS</v>
          </cell>
          <cell r="X400" t="e">
            <v>#REF!</v>
          </cell>
        </row>
        <row r="401">
          <cell r="C401" t="str">
            <v>ITODP</v>
          </cell>
          <cell r="X401" t="e">
            <v>#REF!</v>
          </cell>
        </row>
        <row r="402">
          <cell r="C402" t="str">
            <v>ITODP</v>
          </cell>
          <cell r="X402" t="e">
            <v>#REF!</v>
          </cell>
        </row>
        <row r="403">
          <cell r="C403" t="str">
            <v>LE</v>
          </cell>
          <cell r="X403" t="e">
            <v>#REF!</v>
          </cell>
        </row>
        <row r="404">
          <cell r="C404" t="str">
            <v>LE</v>
          </cell>
          <cell r="X404" t="e">
            <v>#REF!</v>
          </cell>
        </row>
        <row r="405">
          <cell r="C405" t="str">
            <v>LE</v>
          </cell>
          <cell r="X405" t="e">
            <v>#REF!</v>
          </cell>
        </row>
        <row r="406">
          <cell r="C406" t="str">
            <v>TE</v>
          </cell>
          <cell r="X406" t="e">
            <v>#REF!</v>
          </cell>
        </row>
        <row r="407">
          <cell r="C407" t="str">
            <v>TE</v>
          </cell>
          <cell r="X407" t="e">
            <v>#REF!</v>
          </cell>
        </row>
        <row r="408">
          <cell r="C408" t="str">
            <v>RS</v>
          </cell>
          <cell r="X408" t="e">
            <v>#REF!</v>
          </cell>
        </row>
        <row r="409">
          <cell r="C409" t="str">
            <v>RS</v>
          </cell>
          <cell r="X409" t="e">
            <v>#REF!</v>
          </cell>
        </row>
        <row r="410">
          <cell r="C410" t="str">
            <v>RS</v>
          </cell>
          <cell r="X410" t="e">
            <v>#REF!</v>
          </cell>
        </row>
        <row r="411">
          <cell r="C411" t="str">
            <v>VFD</v>
          </cell>
          <cell r="X411" t="e">
            <v>#REF!</v>
          </cell>
        </row>
        <row r="412">
          <cell r="C412" t="str">
            <v>RRP</v>
          </cell>
          <cell r="X412" t="e">
            <v>#REF!</v>
          </cell>
        </row>
        <row r="413">
          <cell r="C413" t="str">
            <v>LEV</v>
          </cell>
          <cell r="X413" t="e">
            <v>#REF!</v>
          </cell>
        </row>
        <row r="414">
          <cell r="C414" t="str">
            <v>FLSP</v>
          </cell>
          <cell r="X414" t="e">
            <v>#REF!</v>
          </cell>
        </row>
        <row r="415">
          <cell r="C415" t="str">
            <v>FLST</v>
          </cell>
          <cell r="X415" t="e">
            <v>#REF!</v>
          </cell>
        </row>
        <row r="416">
          <cell r="C416" t="str">
            <v>ISS</v>
          </cell>
          <cell r="X416" t="e">
            <v>#REF!</v>
          </cell>
        </row>
        <row r="417">
          <cell r="C417" t="str">
            <v>GSS</v>
          </cell>
          <cell r="X417" t="e">
            <v>#REF!</v>
          </cell>
        </row>
        <row r="418">
          <cell r="C418" t="str">
            <v>GSS</v>
          </cell>
          <cell r="X418" t="e">
            <v>#REF!</v>
          </cell>
        </row>
        <row r="419">
          <cell r="C419" t="str">
            <v>GSS</v>
          </cell>
          <cell r="X419" t="e">
            <v>#REF!</v>
          </cell>
        </row>
        <row r="420">
          <cell r="C420" t="str">
            <v>GSS</v>
          </cell>
          <cell r="X420" t="e">
            <v>#REF!</v>
          </cell>
        </row>
        <row r="421">
          <cell r="C421" t="str">
            <v>GSS</v>
          </cell>
          <cell r="X421" t="e">
            <v>#REF!</v>
          </cell>
        </row>
        <row r="422">
          <cell r="C422" t="str">
            <v>GSRP</v>
          </cell>
          <cell r="X422" t="e">
            <v>#REF!</v>
          </cell>
        </row>
        <row r="423">
          <cell r="C423" t="str">
            <v>GSS</v>
          </cell>
          <cell r="X423" t="e">
            <v>#REF!</v>
          </cell>
        </row>
        <row r="424">
          <cell r="C424" t="str">
            <v>PSS</v>
          </cell>
          <cell r="X424" t="e">
            <v>#REF!</v>
          </cell>
        </row>
        <row r="425">
          <cell r="C425" t="str">
            <v>PSP</v>
          </cell>
          <cell r="X425" t="e">
            <v>#REF!</v>
          </cell>
        </row>
        <row r="426">
          <cell r="C426" t="str">
            <v>PSS</v>
          </cell>
          <cell r="X426" t="e">
            <v>#REF!</v>
          </cell>
        </row>
        <row r="427">
          <cell r="C427" t="str">
            <v>CTODS</v>
          </cell>
          <cell r="X427" t="e">
            <v>#REF!</v>
          </cell>
        </row>
        <row r="428">
          <cell r="C428" t="str">
            <v>CTODP</v>
          </cell>
          <cell r="X428" t="e">
            <v>#REF!</v>
          </cell>
        </row>
        <row r="429">
          <cell r="C429" t="str">
            <v>GS3</v>
          </cell>
          <cell r="X429" t="e">
            <v>#REF!</v>
          </cell>
        </row>
        <row r="430">
          <cell r="C430" t="str">
            <v>GS3</v>
          </cell>
          <cell r="X430" t="e">
            <v>#REF!</v>
          </cell>
        </row>
        <row r="431">
          <cell r="C431" t="str">
            <v>GS3</v>
          </cell>
          <cell r="X431" t="e">
            <v>#REF!</v>
          </cell>
        </row>
        <row r="432">
          <cell r="C432" t="str">
            <v>G3RP</v>
          </cell>
          <cell r="X432" t="e">
            <v>#REF!</v>
          </cell>
        </row>
        <row r="433">
          <cell r="C433" t="str">
            <v>GS3</v>
          </cell>
          <cell r="X433" t="e">
            <v>#REF!</v>
          </cell>
        </row>
        <row r="434">
          <cell r="C434" t="str">
            <v>LWC</v>
          </cell>
          <cell r="X434" t="e">
            <v>#REF!</v>
          </cell>
        </row>
        <row r="435">
          <cell r="C435" t="str">
            <v>CSR</v>
          </cell>
          <cell r="X435" t="e">
            <v>#REF!</v>
          </cell>
        </row>
        <row r="436">
          <cell r="C436" t="str">
            <v>CSR</v>
          </cell>
          <cell r="X436" t="e">
            <v>#REF!</v>
          </cell>
        </row>
        <row r="437">
          <cell r="C437" t="str">
            <v>FK</v>
          </cell>
          <cell r="X437" t="e">
            <v>#REF!</v>
          </cell>
        </row>
        <row r="438">
          <cell r="C438" t="str">
            <v>RTS</v>
          </cell>
          <cell r="X438" t="e">
            <v>#REF!</v>
          </cell>
        </row>
        <row r="439">
          <cell r="C439" t="str">
            <v>PSS</v>
          </cell>
          <cell r="X439" t="e">
            <v>#REF!</v>
          </cell>
        </row>
        <row r="440">
          <cell r="C440" t="str">
            <v>PSP</v>
          </cell>
          <cell r="X440" t="e">
            <v>#REF!</v>
          </cell>
        </row>
        <row r="441">
          <cell r="C441" t="str">
            <v>ITODS</v>
          </cell>
          <cell r="X441" t="e">
            <v>#REF!</v>
          </cell>
        </row>
        <row r="442">
          <cell r="C442" t="str">
            <v>ITODP</v>
          </cell>
          <cell r="X442" t="e">
            <v>#REF!</v>
          </cell>
        </row>
        <row r="443">
          <cell r="C443" t="str">
            <v>ITODP</v>
          </cell>
          <cell r="X443" t="e">
            <v>#REF!</v>
          </cell>
        </row>
        <row r="444">
          <cell r="C444" t="str">
            <v>LE</v>
          </cell>
          <cell r="X444" t="e">
            <v>#REF!</v>
          </cell>
        </row>
        <row r="445">
          <cell r="C445" t="str">
            <v>LE</v>
          </cell>
          <cell r="X445" t="e">
            <v>#REF!</v>
          </cell>
        </row>
        <row r="446">
          <cell r="C446" t="str">
            <v>LE</v>
          </cell>
          <cell r="X446" t="e">
            <v>#REF!</v>
          </cell>
        </row>
        <row r="447">
          <cell r="C447" t="str">
            <v>TE</v>
          </cell>
          <cell r="X447" t="e">
            <v>#REF!</v>
          </cell>
        </row>
        <row r="448">
          <cell r="C448" t="str">
            <v>TE</v>
          </cell>
          <cell r="X448" t="e">
            <v>#REF!</v>
          </cell>
        </row>
        <row r="449">
          <cell r="C449" t="str">
            <v>RS</v>
          </cell>
          <cell r="X449" t="e">
            <v>#REF!</v>
          </cell>
        </row>
        <row r="450">
          <cell r="C450" t="str">
            <v>RS</v>
          </cell>
          <cell r="X450" t="e">
            <v>#REF!</v>
          </cell>
        </row>
        <row r="451">
          <cell r="C451" t="str">
            <v>RS</v>
          </cell>
          <cell r="X451" t="e">
            <v>#REF!</v>
          </cell>
        </row>
        <row r="452">
          <cell r="C452" t="str">
            <v>VFD</v>
          </cell>
          <cell r="X452" t="e">
            <v>#REF!</v>
          </cell>
        </row>
        <row r="453">
          <cell r="C453" t="str">
            <v>RRP</v>
          </cell>
          <cell r="X453" t="e">
            <v>#REF!</v>
          </cell>
        </row>
        <row r="454">
          <cell r="C454" t="str">
            <v>LEV</v>
          </cell>
          <cell r="X454" t="e">
            <v>#REF!</v>
          </cell>
        </row>
        <row r="455">
          <cell r="C455" t="str">
            <v>FLSP</v>
          </cell>
          <cell r="X455" t="e">
            <v>#REF!</v>
          </cell>
        </row>
        <row r="456">
          <cell r="C456" t="str">
            <v>FLST</v>
          </cell>
          <cell r="X456" t="e">
            <v>#REF!</v>
          </cell>
        </row>
        <row r="457">
          <cell r="C457" t="str">
            <v>ISS</v>
          </cell>
          <cell r="X457" t="e">
            <v>#REF!</v>
          </cell>
        </row>
        <row r="458">
          <cell r="C458" t="str">
            <v>GSS</v>
          </cell>
          <cell r="X458" t="e">
            <v>#REF!</v>
          </cell>
        </row>
        <row r="459">
          <cell r="C459" t="str">
            <v>GSS</v>
          </cell>
          <cell r="X459" t="e">
            <v>#REF!</v>
          </cell>
        </row>
        <row r="460">
          <cell r="C460" t="str">
            <v>GSS</v>
          </cell>
          <cell r="X460" t="e">
            <v>#REF!</v>
          </cell>
        </row>
        <row r="461">
          <cell r="C461" t="str">
            <v>GSS</v>
          </cell>
          <cell r="X461" t="e">
            <v>#REF!</v>
          </cell>
        </row>
        <row r="462">
          <cell r="C462" t="str">
            <v>GSS</v>
          </cell>
          <cell r="X462" t="e">
            <v>#REF!</v>
          </cell>
        </row>
        <row r="463">
          <cell r="C463" t="str">
            <v>GSRP</v>
          </cell>
          <cell r="X463" t="e">
            <v>#REF!</v>
          </cell>
        </row>
        <row r="464">
          <cell r="C464" t="str">
            <v>GSS</v>
          </cell>
          <cell r="X464" t="e">
            <v>#REF!</v>
          </cell>
        </row>
        <row r="465">
          <cell r="C465" t="str">
            <v>PSS</v>
          </cell>
          <cell r="X465" t="e">
            <v>#REF!</v>
          </cell>
        </row>
        <row r="466">
          <cell r="C466" t="str">
            <v>PSP</v>
          </cell>
          <cell r="X466" t="e">
            <v>#REF!</v>
          </cell>
        </row>
        <row r="467">
          <cell r="C467" t="str">
            <v>PSS</v>
          </cell>
          <cell r="X467" t="e">
            <v>#REF!</v>
          </cell>
        </row>
        <row r="468">
          <cell r="C468" t="str">
            <v>CTODS</v>
          </cell>
          <cell r="X468" t="e">
            <v>#REF!</v>
          </cell>
        </row>
        <row r="469">
          <cell r="C469" t="str">
            <v>CTODP</v>
          </cell>
          <cell r="X469" t="e">
            <v>#REF!</v>
          </cell>
        </row>
        <row r="470">
          <cell r="C470" t="str">
            <v>GS3</v>
          </cell>
          <cell r="X470" t="e">
            <v>#REF!</v>
          </cell>
        </row>
        <row r="471">
          <cell r="C471" t="str">
            <v>GS3</v>
          </cell>
          <cell r="X471" t="e">
            <v>#REF!</v>
          </cell>
        </row>
        <row r="472">
          <cell r="C472" t="str">
            <v>GS3</v>
          </cell>
          <cell r="X472" t="e">
            <v>#REF!</v>
          </cell>
        </row>
        <row r="473">
          <cell r="C473" t="str">
            <v>G3RP</v>
          </cell>
          <cell r="X473" t="e">
            <v>#REF!</v>
          </cell>
        </row>
        <row r="474">
          <cell r="C474" t="str">
            <v>GS3</v>
          </cell>
          <cell r="X474" t="e">
            <v>#REF!</v>
          </cell>
        </row>
        <row r="475">
          <cell r="C475" t="str">
            <v>LWC</v>
          </cell>
          <cell r="X475" t="e">
            <v>#REF!</v>
          </cell>
        </row>
        <row r="476">
          <cell r="C476" t="str">
            <v>CSR</v>
          </cell>
          <cell r="X476" t="e">
            <v>#REF!</v>
          </cell>
        </row>
        <row r="477">
          <cell r="C477" t="str">
            <v>CSR</v>
          </cell>
          <cell r="X477" t="e">
            <v>#REF!</v>
          </cell>
        </row>
        <row r="478">
          <cell r="C478" t="str">
            <v>FK</v>
          </cell>
          <cell r="X478" t="e">
            <v>#REF!</v>
          </cell>
        </row>
        <row r="479">
          <cell r="C479" t="str">
            <v>RTS</v>
          </cell>
          <cell r="X479" t="e">
            <v>#REF!</v>
          </cell>
        </row>
        <row r="480">
          <cell r="C480" t="str">
            <v>PSS</v>
          </cell>
          <cell r="X480" t="e">
            <v>#REF!</v>
          </cell>
        </row>
        <row r="481">
          <cell r="C481" t="str">
            <v>PSP</v>
          </cell>
          <cell r="X481" t="e">
            <v>#REF!</v>
          </cell>
        </row>
        <row r="482">
          <cell r="C482" t="str">
            <v>ITODS</v>
          </cell>
          <cell r="X482" t="e">
            <v>#REF!</v>
          </cell>
        </row>
        <row r="483">
          <cell r="C483" t="str">
            <v>ITODP</v>
          </cell>
          <cell r="X483" t="e">
            <v>#REF!</v>
          </cell>
        </row>
        <row r="484">
          <cell r="C484" t="str">
            <v>ITODP</v>
          </cell>
          <cell r="X484" t="e">
            <v>#REF!</v>
          </cell>
        </row>
        <row r="485">
          <cell r="C485" t="str">
            <v>LE</v>
          </cell>
          <cell r="X485" t="e">
            <v>#REF!</v>
          </cell>
        </row>
        <row r="486">
          <cell r="C486" t="str">
            <v>LE</v>
          </cell>
          <cell r="X486" t="e">
            <v>#REF!</v>
          </cell>
        </row>
        <row r="487">
          <cell r="C487" t="str">
            <v>LE</v>
          </cell>
          <cell r="X487" t="e">
            <v>#REF!</v>
          </cell>
        </row>
        <row r="488">
          <cell r="C488" t="str">
            <v>TE</v>
          </cell>
          <cell r="X488" t="e">
            <v>#REF!</v>
          </cell>
        </row>
        <row r="489">
          <cell r="C489" t="str">
            <v>TE</v>
          </cell>
          <cell r="X489" t="e">
            <v>#REF!</v>
          </cell>
        </row>
        <row r="490">
          <cell r="C490" t="str">
            <v>RS</v>
          </cell>
          <cell r="X490" t="e">
            <v>#REF!</v>
          </cell>
        </row>
        <row r="491">
          <cell r="C491" t="str">
            <v>RS</v>
          </cell>
          <cell r="X491" t="e">
            <v>#REF!</v>
          </cell>
        </row>
        <row r="492">
          <cell r="C492" t="str">
            <v>RS</v>
          </cell>
          <cell r="X492" t="e">
            <v>#REF!</v>
          </cell>
        </row>
        <row r="493">
          <cell r="C493" t="str">
            <v>VFD</v>
          </cell>
          <cell r="X493" t="e">
            <v>#REF!</v>
          </cell>
        </row>
        <row r="494">
          <cell r="C494" t="str">
            <v>RRP</v>
          </cell>
          <cell r="X494" t="e">
            <v>#REF!</v>
          </cell>
        </row>
        <row r="495">
          <cell r="C495" t="str">
            <v>LEV</v>
          </cell>
          <cell r="X495" t="e">
            <v>#REF!</v>
          </cell>
        </row>
      </sheetData>
      <sheetData sheetId="29">
        <row r="4">
          <cell r="C4" t="str">
            <v>RLS</v>
          </cell>
          <cell r="I4">
            <v>12.32</v>
          </cell>
        </row>
        <row r="5">
          <cell r="C5" t="str">
            <v>RLS</v>
          </cell>
          <cell r="I5">
            <v>573.44000000000005</v>
          </cell>
        </row>
        <row r="6">
          <cell r="C6" t="str">
            <v>RLS</v>
          </cell>
          <cell r="I6">
            <v>582.88</v>
          </cell>
        </row>
        <row r="7">
          <cell r="C7" t="str">
            <v>RLS</v>
          </cell>
          <cell r="I7">
            <v>14.4</v>
          </cell>
        </row>
        <row r="8">
          <cell r="C8" t="str">
            <v>RLS</v>
          </cell>
          <cell r="I8">
            <v>118.08</v>
          </cell>
        </row>
        <row r="9">
          <cell r="C9" t="str">
            <v>RLS</v>
          </cell>
          <cell r="I9">
            <v>222.56</v>
          </cell>
        </row>
        <row r="10">
          <cell r="C10" t="str">
            <v>RLS</v>
          </cell>
          <cell r="I10">
            <v>6.88</v>
          </cell>
        </row>
        <row r="11">
          <cell r="C11" t="str">
            <v>RLS</v>
          </cell>
          <cell r="I11">
            <v>56.8</v>
          </cell>
        </row>
        <row r="12">
          <cell r="C12" t="str">
            <v>RLS</v>
          </cell>
          <cell r="I12">
            <v>623.36</v>
          </cell>
        </row>
        <row r="13">
          <cell r="C13" t="str">
            <v>RLS</v>
          </cell>
          <cell r="I13">
            <v>330.72</v>
          </cell>
        </row>
        <row r="14">
          <cell r="C14" t="str">
            <v>RLS</v>
          </cell>
          <cell r="I14">
            <v>372.8</v>
          </cell>
        </row>
        <row r="15">
          <cell r="C15" t="str">
            <v>RLS</v>
          </cell>
          <cell r="I15">
            <v>2744.8</v>
          </cell>
        </row>
        <row r="16">
          <cell r="C16" t="str">
            <v>RLS</v>
          </cell>
          <cell r="I16">
            <v>84.64</v>
          </cell>
        </row>
        <row r="17">
          <cell r="C17" t="str">
            <v>RLS</v>
          </cell>
          <cell r="I17">
            <v>214.56</v>
          </cell>
        </row>
        <row r="18">
          <cell r="C18" t="str">
            <v>RLS</v>
          </cell>
          <cell r="I18">
            <v>369.76</v>
          </cell>
        </row>
        <row r="19">
          <cell r="C19" t="str">
            <v>RLS</v>
          </cell>
          <cell r="I19">
            <v>2.72</v>
          </cell>
        </row>
        <row r="20">
          <cell r="C20" t="str">
            <v>RLS</v>
          </cell>
          <cell r="I20">
            <v>1.76</v>
          </cell>
        </row>
        <row r="21">
          <cell r="C21" t="str">
            <v>RLS</v>
          </cell>
          <cell r="I21">
            <v>7.36</v>
          </cell>
        </row>
        <row r="22">
          <cell r="C22" t="str">
            <v>RLS</v>
          </cell>
          <cell r="I22">
            <v>39.200000000000003</v>
          </cell>
        </row>
        <row r="23">
          <cell r="C23" t="str">
            <v>RLS</v>
          </cell>
          <cell r="I23">
            <v>16.96</v>
          </cell>
        </row>
        <row r="24">
          <cell r="C24" t="str">
            <v>RLS</v>
          </cell>
          <cell r="I24">
            <v>13.12</v>
          </cell>
        </row>
        <row r="25">
          <cell r="C25" t="str">
            <v>RLS</v>
          </cell>
          <cell r="I25">
            <v>75.36</v>
          </cell>
        </row>
        <row r="26">
          <cell r="C26" t="str">
            <v>RLS</v>
          </cell>
          <cell r="I26">
            <v>78.239999999999995</v>
          </cell>
        </row>
        <row r="27">
          <cell r="C27" t="str">
            <v>RLS</v>
          </cell>
          <cell r="I27">
            <v>8.48</v>
          </cell>
        </row>
        <row r="28">
          <cell r="C28" t="str">
            <v>RLS</v>
          </cell>
          <cell r="I28">
            <v>0</v>
          </cell>
        </row>
        <row r="29">
          <cell r="C29" t="str">
            <v>RLS</v>
          </cell>
          <cell r="I29">
            <v>6.24</v>
          </cell>
        </row>
        <row r="30">
          <cell r="C30" t="str">
            <v>RLS</v>
          </cell>
          <cell r="I30">
            <v>2.72</v>
          </cell>
        </row>
        <row r="31">
          <cell r="C31" t="str">
            <v>RLS</v>
          </cell>
          <cell r="I31">
            <v>7.36</v>
          </cell>
        </row>
        <row r="32">
          <cell r="C32" t="str">
            <v>RLS</v>
          </cell>
          <cell r="I32">
            <v>0.64</v>
          </cell>
        </row>
        <row r="33">
          <cell r="C33" t="str">
            <v>RLS</v>
          </cell>
          <cell r="I33">
            <v>34.880000000000003</v>
          </cell>
        </row>
        <row r="34">
          <cell r="C34" t="str">
            <v>RLS</v>
          </cell>
          <cell r="I34">
            <v>368.8</v>
          </cell>
        </row>
        <row r="35">
          <cell r="C35" t="str">
            <v>RLS</v>
          </cell>
          <cell r="I35">
            <v>6.88</v>
          </cell>
        </row>
        <row r="36">
          <cell r="C36" t="str">
            <v>RLS</v>
          </cell>
          <cell r="I36">
            <v>364.8</v>
          </cell>
        </row>
        <row r="37">
          <cell r="C37" t="str">
            <v>RLS</v>
          </cell>
          <cell r="I37">
            <v>6.56</v>
          </cell>
        </row>
        <row r="38">
          <cell r="C38" t="str">
            <v>RLS</v>
          </cell>
          <cell r="I38">
            <v>19.04</v>
          </cell>
        </row>
        <row r="39">
          <cell r="C39" t="str">
            <v>RLS</v>
          </cell>
          <cell r="I39">
            <v>8.8000000000000007</v>
          </cell>
        </row>
        <row r="40">
          <cell r="C40" t="str">
            <v>RLS</v>
          </cell>
          <cell r="I40">
            <v>29.92</v>
          </cell>
        </row>
        <row r="41">
          <cell r="C41" t="str">
            <v>RLS</v>
          </cell>
          <cell r="I41">
            <v>68.48</v>
          </cell>
        </row>
        <row r="42">
          <cell r="C42" t="str">
            <v>RLS</v>
          </cell>
          <cell r="I42">
            <v>3.68</v>
          </cell>
        </row>
        <row r="43">
          <cell r="C43" t="str">
            <v>RLS</v>
          </cell>
          <cell r="I43">
            <v>81.92</v>
          </cell>
        </row>
        <row r="44">
          <cell r="C44" t="str">
            <v>RLS</v>
          </cell>
          <cell r="I44">
            <v>5.44</v>
          </cell>
        </row>
        <row r="45">
          <cell r="C45" t="str">
            <v>RLS</v>
          </cell>
          <cell r="I45">
            <v>6.4</v>
          </cell>
        </row>
        <row r="46">
          <cell r="C46" t="str">
            <v>RLS</v>
          </cell>
          <cell r="I46">
            <v>8.48</v>
          </cell>
        </row>
        <row r="47">
          <cell r="C47" t="str">
            <v>RLS</v>
          </cell>
          <cell r="I47">
            <v>41.6</v>
          </cell>
        </row>
        <row r="48">
          <cell r="C48" t="str">
            <v>RLS</v>
          </cell>
          <cell r="I48">
            <v>30.72</v>
          </cell>
        </row>
        <row r="49">
          <cell r="C49" t="str">
            <v>RLS</v>
          </cell>
          <cell r="I49">
            <v>2.08</v>
          </cell>
        </row>
        <row r="50">
          <cell r="C50" t="str">
            <v>RLS</v>
          </cell>
          <cell r="I50">
            <v>7.2</v>
          </cell>
        </row>
        <row r="51">
          <cell r="C51" t="str">
            <v>RLS</v>
          </cell>
          <cell r="I51">
            <v>1.6</v>
          </cell>
        </row>
        <row r="52">
          <cell r="C52" t="str">
            <v>RLS</v>
          </cell>
          <cell r="I52">
            <v>31.2</v>
          </cell>
        </row>
        <row r="53">
          <cell r="C53" t="str">
            <v>RLS</v>
          </cell>
          <cell r="I53">
            <v>0</v>
          </cell>
        </row>
        <row r="54">
          <cell r="C54" t="str">
            <v>RLS</v>
          </cell>
          <cell r="I54">
            <v>0.32</v>
          </cell>
        </row>
        <row r="55">
          <cell r="C55" t="str">
            <v>RLS</v>
          </cell>
          <cell r="I55">
            <v>5.92</v>
          </cell>
        </row>
        <row r="56">
          <cell r="C56" t="str">
            <v>RLS</v>
          </cell>
          <cell r="I56">
            <v>0</v>
          </cell>
        </row>
        <row r="57">
          <cell r="C57" t="str">
            <v>RLS</v>
          </cell>
          <cell r="I57">
            <v>0</v>
          </cell>
        </row>
        <row r="58">
          <cell r="C58" t="str">
            <v>RLS</v>
          </cell>
          <cell r="I58">
            <v>1068.6400000000001</v>
          </cell>
        </row>
        <row r="59">
          <cell r="C59" t="str">
            <v>RLS</v>
          </cell>
          <cell r="I59">
            <v>1541.44</v>
          </cell>
        </row>
        <row r="60">
          <cell r="C60" t="str">
            <v>RLS</v>
          </cell>
          <cell r="I60">
            <v>897.28</v>
          </cell>
        </row>
        <row r="61">
          <cell r="C61" t="str">
            <v>RLS</v>
          </cell>
          <cell r="I61">
            <v>66.72</v>
          </cell>
        </row>
        <row r="62">
          <cell r="C62" t="str">
            <v>RLS</v>
          </cell>
          <cell r="I62">
            <v>2126.56</v>
          </cell>
        </row>
        <row r="63">
          <cell r="C63" t="str">
            <v>RLS</v>
          </cell>
          <cell r="I63">
            <v>554.88</v>
          </cell>
        </row>
        <row r="64">
          <cell r="C64" t="str">
            <v>RLS</v>
          </cell>
          <cell r="I64">
            <v>0.8</v>
          </cell>
        </row>
        <row r="65">
          <cell r="C65" t="str">
            <v>RLS</v>
          </cell>
          <cell r="I65">
            <v>4.16</v>
          </cell>
        </row>
        <row r="66">
          <cell r="C66" t="str">
            <v>RLS</v>
          </cell>
          <cell r="I66">
            <v>0.32</v>
          </cell>
        </row>
        <row r="67">
          <cell r="C67" t="str">
            <v>RLS</v>
          </cell>
          <cell r="I67">
            <v>80.959999999999994</v>
          </cell>
        </row>
        <row r="68">
          <cell r="C68" t="str">
            <v>RLS</v>
          </cell>
          <cell r="I68">
            <v>8.64</v>
          </cell>
        </row>
        <row r="69">
          <cell r="C69" t="str">
            <v>RLS</v>
          </cell>
          <cell r="I69">
            <v>0.32</v>
          </cell>
        </row>
        <row r="70">
          <cell r="C70" t="str">
            <v>RLS</v>
          </cell>
          <cell r="I70">
            <v>75.36</v>
          </cell>
        </row>
        <row r="71">
          <cell r="C71" t="str">
            <v>RLS</v>
          </cell>
          <cell r="I71">
            <v>9.76</v>
          </cell>
        </row>
        <row r="72">
          <cell r="C72" t="str">
            <v>RLS</v>
          </cell>
          <cell r="I72">
            <v>0</v>
          </cell>
        </row>
        <row r="73">
          <cell r="C73" t="str">
            <v>RLS</v>
          </cell>
          <cell r="I73">
            <v>3.2</v>
          </cell>
        </row>
        <row r="74">
          <cell r="C74" t="str">
            <v>RLS</v>
          </cell>
          <cell r="I74">
            <v>0.64</v>
          </cell>
        </row>
        <row r="75">
          <cell r="C75" t="str">
            <v>RLS</v>
          </cell>
          <cell r="I75">
            <v>8.32</v>
          </cell>
        </row>
        <row r="76">
          <cell r="C76" t="str">
            <v>RLS</v>
          </cell>
          <cell r="I76">
            <v>0.32</v>
          </cell>
        </row>
        <row r="77">
          <cell r="C77" t="str">
            <v>RLS</v>
          </cell>
          <cell r="I77">
            <v>2.08</v>
          </cell>
        </row>
        <row r="78">
          <cell r="C78" t="str">
            <v>RLS</v>
          </cell>
          <cell r="I78">
            <v>12.16</v>
          </cell>
        </row>
        <row r="79">
          <cell r="C79" t="str">
            <v>RLS</v>
          </cell>
          <cell r="I79">
            <v>345.76</v>
          </cell>
        </row>
        <row r="80">
          <cell r="C80" t="str">
            <v>RLS</v>
          </cell>
          <cell r="I80">
            <v>197.12</v>
          </cell>
        </row>
        <row r="81">
          <cell r="C81" t="str">
            <v>RLS</v>
          </cell>
          <cell r="I81">
            <v>7.68</v>
          </cell>
        </row>
        <row r="82">
          <cell r="C82" t="str">
            <v>RLS</v>
          </cell>
          <cell r="I82">
            <v>113.12</v>
          </cell>
        </row>
        <row r="83">
          <cell r="C83" t="str">
            <v>RLS</v>
          </cell>
          <cell r="I83">
            <v>197.92</v>
          </cell>
        </row>
        <row r="84">
          <cell r="C84" t="str">
            <v>RLS</v>
          </cell>
          <cell r="I84">
            <v>6.4</v>
          </cell>
        </row>
        <row r="85">
          <cell r="C85" t="str">
            <v>RLS</v>
          </cell>
          <cell r="I85">
            <v>51.84</v>
          </cell>
        </row>
        <row r="86">
          <cell r="C86" t="str">
            <v>RLS</v>
          </cell>
          <cell r="I86">
            <v>485.6</v>
          </cell>
        </row>
        <row r="87">
          <cell r="C87" t="str">
            <v>RLS</v>
          </cell>
          <cell r="I87">
            <v>169.76</v>
          </cell>
        </row>
        <row r="88">
          <cell r="C88" t="str">
            <v>RLS</v>
          </cell>
          <cell r="I88">
            <v>296.64</v>
          </cell>
        </row>
        <row r="89">
          <cell r="C89" t="str">
            <v>RLS</v>
          </cell>
          <cell r="I89">
            <v>2687.84</v>
          </cell>
        </row>
        <row r="90">
          <cell r="C90" t="str">
            <v>RLS</v>
          </cell>
          <cell r="I90">
            <v>75.36</v>
          </cell>
        </row>
        <row r="91">
          <cell r="C91" t="str">
            <v>RLS</v>
          </cell>
          <cell r="I91">
            <v>211.84</v>
          </cell>
        </row>
        <row r="92">
          <cell r="C92" t="str">
            <v>RLS</v>
          </cell>
          <cell r="I92">
            <v>330.24</v>
          </cell>
        </row>
        <row r="93">
          <cell r="C93" t="str">
            <v>RLS</v>
          </cell>
          <cell r="I93">
            <v>2.4</v>
          </cell>
        </row>
        <row r="94">
          <cell r="C94" t="str">
            <v>RLS</v>
          </cell>
          <cell r="I94">
            <v>1.44</v>
          </cell>
        </row>
        <row r="95">
          <cell r="C95" t="str">
            <v>RLS</v>
          </cell>
          <cell r="I95">
            <v>7.36</v>
          </cell>
        </row>
        <row r="96">
          <cell r="C96" t="str">
            <v>RLS</v>
          </cell>
          <cell r="I96">
            <v>33.44</v>
          </cell>
        </row>
        <row r="97">
          <cell r="C97" t="str">
            <v>RLS</v>
          </cell>
          <cell r="I97">
            <v>16.96</v>
          </cell>
        </row>
        <row r="98">
          <cell r="C98" t="str">
            <v>RLS</v>
          </cell>
          <cell r="I98">
            <v>13.12</v>
          </cell>
        </row>
        <row r="99">
          <cell r="C99" t="str">
            <v>RLS</v>
          </cell>
          <cell r="I99">
            <v>42.08</v>
          </cell>
        </row>
        <row r="100">
          <cell r="C100" t="str">
            <v>RLS</v>
          </cell>
          <cell r="I100">
            <v>5.6</v>
          </cell>
        </row>
        <row r="101">
          <cell r="C101" t="str">
            <v>RLS</v>
          </cell>
          <cell r="I101">
            <v>3.68</v>
          </cell>
        </row>
        <row r="102">
          <cell r="C102" t="str">
            <v>RLS</v>
          </cell>
          <cell r="I102">
            <v>0</v>
          </cell>
        </row>
        <row r="103">
          <cell r="C103" t="str">
            <v>RLS</v>
          </cell>
          <cell r="I103">
            <v>4.96</v>
          </cell>
        </row>
        <row r="104">
          <cell r="C104" t="str">
            <v>RLS</v>
          </cell>
          <cell r="I104">
            <v>2.72</v>
          </cell>
        </row>
        <row r="105">
          <cell r="C105" t="str">
            <v>RLS</v>
          </cell>
          <cell r="I105">
            <v>9.2799999999999994</v>
          </cell>
        </row>
        <row r="106">
          <cell r="C106" t="str">
            <v>RLS</v>
          </cell>
          <cell r="I106">
            <v>0.64</v>
          </cell>
        </row>
        <row r="107">
          <cell r="C107" t="str">
            <v>RLS</v>
          </cell>
          <cell r="I107">
            <v>32.799999999999997</v>
          </cell>
        </row>
        <row r="108">
          <cell r="C108" t="str">
            <v>RLS</v>
          </cell>
          <cell r="I108">
            <v>374.4</v>
          </cell>
        </row>
        <row r="109">
          <cell r="C109" t="str">
            <v>RLS</v>
          </cell>
          <cell r="I109">
            <v>6.24</v>
          </cell>
        </row>
        <row r="110">
          <cell r="C110" t="str">
            <v>RLS</v>
          </cell>
          <cell r="I110">
            <v>298.72000000000003</v>
          </cell>
        </row>
        <row r="111">
          <cell r="C111" t="str">
            <v>RLS</v>
          </cell>
          <cell r="I111">
            <v>6.56</v>
          </cell>
        </row>
        <row r="112">
          <cell r="C112" t="str">
            <v>RLS</v>
          </cell>
          <cell r="I112">
            <v>19.04</v>
          </cell>
        </row>
        <row r="113">
          <cell r="C113" t="str">
            <v>RLS</v>
          </cell>
          <cell r="I113">
            <v>8.8000000000000007</v>
          </cell>
        </row>
        <row r="114">
          <cell r="C114" t="str">
            <v>RLS</v>
          </cell>
          <cell r="I114">
            <v>29.44</v>
          </cell>
        </row>
        <row r="115">
          <cell r="C115" t="str">
            <v>RLS</v>
          </cell>
          <cell r="I115">
            <v>66.56</v>
          </cell>
        </row>
        <row r="116">
          <cell r="C116" t="str">
            <v>RLS</v>
          </cell>
          <cell r="I116">
            <v>3.2</v>
          </cell>
        </row>
        <row r="117">
          <cell r="C117" t="str">
            <v>RLS</v>
          </cell>
          <cell r="I117">
            <v>21.92</v>
          </cell>
        </row>
        <row r="118">
          <cell r="C118" t="str">
            <v>RLS</v>
          </cell>
          <cell r="I118">
            <v>4.32</v>
          </cell>
        </row>
        <row r="119">
          <cell r="C119" t="str">
            <v>RLS</v>
          </cell>
          <cell r="I119">
            <v>6.4</v>
          </cell>
        </row>
        <row r="120">
          <cell r="C120" t="str">
            <v>RLS</v>
          </cell>
          <cell r="I120">
            <v>8.48</v>
          </cell>
        </row>
        <row r="121">
          <cell r="C121" t="str">
            <v>RLS</v>
          </cell>
          <cell r="I121">
            <v>41.6</v>
          </cell>
        </row>
        <row r="122">
          <cell r="C122" t="str">
            <v>RLS</v>
          </cell>
          <cell r="I122">
            <v>34.880000000000003</v>
          </cell>
        </row>
        <row r="123">
          <cell r="C123" t="str">
            <v>RLS</v>
          </cell>
          <cell r="I123">
            <v>2.08</v>
          </cell>
        </row>
        <row r="124">
          <cell r="C124" t="str">
            <v>RLS</v>
          </cell>
          <cell r="I124">
            <v>7.2</v>
          </cell>
        </row>
        <row r="125">
          <cell r="C125" t="str">
            <v>RLS</v>
          </cell>
          <cell r="I125">
            <v>1.6</v>
          </cell>
        </row>
        <row r="126">
          <cell r="C126" t="str">
            <v>RLS</v>
          </cell>
          <cell r="I126">
            <v>32.64</v>
          </cell>
        </row>
        <row r="127">
          <cell r="C127" t="str">
            <v>RLS</v>
          </cell>
          <cell r="I127">
            <v>0</v>
          </cell>
        </row>
        <row r="128">
          <cell r="C128" t="str">
            <v>RLS</v>
          </cell>
          <cell r="I128">
            <v>0.32</v>
          </cell>
        </row>
        <row r="129">
          <cell r="C129" t="str">
            <v>RLS</v>
          </cell>
          <cell r="I129">
            <v>5.6</v>
          </cell>
        </row>
        <row r="130">
          <cell r="C130" t="str">
            <v>RLS</v>
          </cell>
          <cell r="I130">
            <v>0</v>
          </cell>
        </row>
        <row r="131">
          <cell r="C131" t="str">
            <v>RLS</v>
          </cell>
          <cell r="I131">
            <v>0</v>
          </cell>
        </row>
        <row r="132">
          <cell r="C132" t="str">
            <v>RLS</v>
          </cell>
          <cell r="I132">
            <v>592.64</v>
          </cell>
        </row>
        <row r="133">
          <cell r="C133" t="str">
            <v>RLS</v>
          </cell>
          <cell r="I133">
            <v>512.64</v>
          </cell>
        </row>
        <row r="134">
          <cell r="C134" t="str">
            <v>RLS</v>
          </cell>
          <cell r="I134">
            <v>565.6</v>
          </cell>
        </row>
        <row r="135">
          <cell r="C135" t="str">
            <v>RLS</v>
          </cell>
          <cell r="I135">
            <v>64.16</v>
          </cell>
        </row>
        <row r="136">
          <cell r="C136" t="str">
            <v>RLS</v>
          </cell>
          <cell r="I136">
            <v>2046.56</v>
          </cell>
        </row>
        <row r="137">
          <cell r="C137" t="str">
            <v>RLS</v>
          </cell>
          <cell r="I137">
            <v>540.32000000000005</v>
          </cell>
        </row>
        <row r="138">
          <cell r="C138" t="str">
            <v>RLS</v>
          </cell>
          <cell r="I138">
            <v>0.64</v>
          </cell>
        </row>
        <row r="139">
          <cell r="C139" t="str">
            <v>RLS</v>
          </cell>
          <cell r="I139">
            <v>4.8</v>
          </cell>
        </row>
        <row r="140">
          <cell r="C140" t="str">
            <v>RLS</v>
          </cell>
          <cell r="I140">
            <v>0.32</v>
          </cell>
        </row>
        <row r="141">
          <cell r="C141" t="str">
            <v>RLS</v>
          </cell>
          <cell r="I141">
            <v>80.959999999999994</v>
          </cell>
        </row>
        <row r="142">
          <cell r="C142" t="str">
            <v>RLS</v>
          </cell>
          <cell r="I142">
            <v>8.64</v>
          </cell>
        </row>
        <row r="143">
          <cell r="C143" t="str">
            <v>RLS</v>
          </cell>
          <cell r="I143">
            <v>0.32</v>
          </cell>
        </row>
        <row r="144">
          <cell r="C144" t="str">
            <v>RLS</v>
          </cell>
          <cell r="I144">
            <v>75.2</v>
          </cell>
        </row>
        <row r="145">
          <cell r="C145" t="str">
            <v>RLS</v>
          </cell>
          <cell r="I145">
            <v>9.44</v>
          </cell>
        </row>
        <row r="146">
          <cell r="C146" t="str">
            <v>RLS</v>
          </cell>
          <cell r="I146">
            <v>0</v>
          </cell>
        </row>
        <row r="147">
          <cell r="C147" t="str">
            <v>RLS</v>
          </cell>
          <cell r="I147">
            <v>3.2</v>
          </cell>
        </row>
        <row r="148">
          <cell r="C148" t="str">
            <v>RLS</v>
          </cell>
          <cell r="I148">
            <v>0.64</v>
          </cell>
        </row>
        <row r="149">
          <cell r="C149" t="str">
            <v>RLS</v>
          </cell>
          <cell r="I149">
            <v>8.32</v>
          </cell>
        </row>
        <row r="150">
          <cell r="C150" t="str">
            <v>RLS</v>
          </cell>
          <cell r="I150">
            <v>0.32</v>
          </cell>
        </row>
        <row r="151">
          <cell r="C151" t="str">
            <v>RLS</v>
          </cell>
          <cell r="I151">
            <v>2.08</v>
          </cell>
        </row>
        <row r="152">
          <cell r="C152" t="str">
            <v>RLS</v>
          </cell>
          <cell r="I152">
            <v>12.16</v>
          </cell>
        </row>
        <row r="153">
          <cell r="C153" t="str">
            <v>RLS</v>
          </cell>
          <cell r="I153">
            <v>791.04</v>
          </cell>
        </row>
        <row r="154">
          <cell r="C154" t="str">
            <v>RLS</v>
          </cell>
          <cell r="I154">
            <v>954.24</v>
          </cell>
        </row>
        <row r="155">
          <cell r="C155" t="str">
            <v>RLS</v>
          </cell>
          <cell r="I155">
            <v>11.68</v>
          </cell>
        </row>
        <row r="156">
          <cell r="C156" t="str">
            <v>RLS</v>
          </cell>
          <cell r="I156">
            <v>121.12</v>
          </cell>
        </row>
        <row r="157">
          <cell r="C157" t="str">
            <v>RLS</v>
          </cell>
          <cell r="I157">
            <v>245.44</v>
          </cell>
        </row>
        <row r="158">
          <cell r="C158" t="str">
            <v>RLS</v>
          </cell>
          <cell r="I158">
            <v>6.88</v>
          </cell>
        </row>
        <row r="159">
          <cell r="C159" t="str">
            <v>RLS</v>
          </cell>
          <cell r="I159">
            <v>56.48</v>
          </cell>
        </row>
        <row r="160">
          <cell r="C160" t="str">
            <v>RLS</v>
          </cell>
          <cell r="I160">
            <v>746.4</v>
          </cell>
        </row>
        <row r="161">
          <cell r="C161" t="str">
            <v>RLS</v>
          </cell>
          <cell r="I161">
            <v>492.16</v>
          </cell>
        </row>
        <row r="162">
          <cell r="C162" t="str">
            <v>RLS</v>
          </cell>
          <cell r="I162">
            <v>442.88</v>
          </cell>
        </row>
        <row r="163">
          <cell r="C163" t="str">
            <v>RLS</v>
          </cell>
          <cell r="I163">
            <v>2797.92</v>
          </cell>
        </row>
        <row r="164">
          <cell r="C164" t="str">
            <v>RLS</v>
          </cell>
          <cell r="I164">
            <v>93.28</v>
          </cell>
        </row>
        <row r="165">
          <cell r="C165" t="str">
            <v>RLS</v>
          </cell>
          <cell r="I165">
            <v>217.76</v>
          </cell>
        </row>
        <row r="166">
          <cell r="C166" t="str">
            <v>RLS</v>
          </cell>
          <cell r="I166">
            <v>418.72</v>
          </cell>
        </row>
        <row r="167">
          <cell r="C167" t="str">
            <v>RLS</v>
          </cell>
          <cell r="I167">
            <v>3.04</v>
          </cell>
        </row>
        <row r="168">
          <cell r="C168" t="str">
            <v>RLS</v>
          </cell>
          <cell r="I168">
            <v>2.08</v>
          </cell>
        </row>
        <row r="169">
          <cell r="C169" t="str">
            <v>RLS</v>
          </cell>
          <cell r="I169">
            <v>7.36</v>
          </cell>
        </row>
        <row r="170">
          <cell r="C170" t="str">
            <v>RLS</v>
          </cell>
          <cell r="I170">
            <v>44.96</v>
          </cell>
        </row>
        <row r="171">
          <cell r="C171" t="str">
            <v>RLS</v>
          </cell>
          <cell r="I171">
            <v>16.96</v>
          </cell>
        </row>
        <row r="172">
          <cell r="C172" t="str">
            <v>RLS</v>
          </cell>
          <cell r="I172">
            <v>13.12</v>
          </cell>
        </row>
        <row r="173">
          <cell r="C173" t="str">
            <v>RLS</v>
          </cell>
          <cell r="I173">
            <v>117.28</v>
          </cell>
        </row>
        <row r="174">
          <cell r="C174" t="str">
            <v>RLS</v>
          </cell>
          <cell r="I174">
            <v>150.56</v>
          </cell>
        </row>
        <row r="175">
          <cell r="C175" t="str">
            <v>RLS</v>
          </cell>
          <cell r="I175">
            <v>12.8</v>
          </cell>
        </row>
        <row r="176">
          <cell r="C176" t="str">
            <v>RLS</v>
          </cell>
          <cell r="I176">
            <v>0</v>
          </cell>
        </row>
        <row r="177">
          <cell r="C177" t="str">
            <v>RLS</v>
          </cell>
          <cell r="I177">
            <v>7.52</v>
          </cell>
        </row>
        <row r="178">
          <cell r="C178" t="str">
            <v>RLS</v>
          </cell>
          <cell r="I178">
            <v>2.72</v>
          </cell>
        </row>
        <row r="179">
          <cell r="C179" t="str">
            <v>RLS</v>
          </cell>
          <cell r="I179">
            <v>7.84</v>
          </cell>
        </row>
        <row r="180">
          <cell r="C180" t="str">
            <v>RLS</v>
          </cell>
          <cell r="I180">
            <v>1.28</v>
          </cell>
        </row>
        <row r="181">
          <cell r="C181" t="str">
            <v>RLS</v>
          </cell>
          <cell r="I181">
            <v>37.119999999999997</v>
          </cell>
        </row>
        <row r="182">
          <cell r="C182" t="str">
            <v>RLS</v>
          </cell>
          <cell r="I182">
            <v>379.68</v>
          </cell>
        </row>
        <row r="183">
          <cell r="C183" t="str">
            <v>RLS</v>
          </cell>
          <cell r="I183">
            <v>6.24</v>
          </cell>
        </row>
        <row r="184">
          <cell r="C184" t="str">
            <v>RLS</v>
          </cell>
          <cell r="I184">
            <v>314.08</v>
          </cell>
        </row>
        <row r="185">
          <cell r="C185" t="str">
            <v>RLS</v>
          </cell>
          <cell r="I185">
            <v>6.56</v>
          </cell>
        </row>
        <row r="186">
          <cell r="C186" t="str">
            <v>RLS</v>
          </cell>
          <cell r="I186">
            <v>19.04</v>
          </cell>
        </row>
        <row r="187">
          <cell r="C187" t="str">
            <v>RLS</v>
          </cell>
          <cell r="I187">
            <v>9.2799999999999994</v>
          </cell>
        </row>
        <row r="188">
          <cell r="C188" t="str">
            <v>RLS</v>
          </cell>
          <cell r="I188">
            <v>30.56</v>
          </cell>
        </row>
        <row r="189">
          <cell r="C189" t="str">
            <v>RLS</v>
          </cell>
          <cell r="I189">
            <v>73.599999999999994</v>
          </cell>
        </row>
        <row r="190">
          <cell r="C190" t="str">
            <v>RLS</v>
          </cell>
          <cell r="I190">
            <v>4.16</v>
          </cell>
        </row>
        <row r="191">
          <cell r="C191" t="str">
            <v>RLS</v>
          </cell>
          <cell r="I191">
            <v>144.16</v>
          </cell>
        </row>
        <row r="192">
          <cell r="C192" t="str">
            <v>RLS</v>
          </cell>
          <cell r="I192">
            <v>6.24</v>
          </cell>
        </row>
        <row r="193">
          <cell r="C193" t="str">
            <v>RLS</v>
          </cell>
          <cell r="I193">
            <v>6.4</v>
          </cell>
        </row>
        <row r="194">
          <cell r="C194" t="str">
            <v>RLS</v>
          </cell>
          <cell r="I194">
            <v>8.48</v>
          </cell>
        </row>
        <row r="195">
          <cell r="C195" t="str">
            <v>RLS</v>
          </cell>
          <cell r="I195">
            <v>43.2</v>
          </cell>
        </row>
        <row r="196">
          <cell r="C196" t="str">
            <v>RLS</v>
          </cell>
          <cell r="I196">
            <v>32.799999999999997</v>
          </cell>
        </row>
        <row r="197">
          <cell r="C197" t="str">
            <v>RLS</v>
          </cell>
          <cell r="I197">
            <v>2.08</v>
          </cell>
        </row>
        <row r="198">
          <cell r="C198" t="str">
            <v>RLS</v>
          </cell>
          <cell r="I198">
            <v>7.2</v>
          </cell>
        </row>
        <row r="199">
          <cell r="C199" t="str">
            <v>RLS</v>
          </cell>
          <cell r="I199">
            <v>1.6</v>
          </cell>
        </row>
        <row r="200">
          <cell r="C200" t="str">
            <v>RLS</v>
          </cell>
          <cell r="I200">
            <v>31.68</v>
          </cell>
        </row>
        <row r="201">
          <cell r="C201" t="str">
            <v>RLS</v>
          </cell>
          <cell r="I201">
            <v>0</v>
          </cell>
        </row>
        <row r="202">
          <cell r="C202" t="str">
            <v>RLS</v>
          </cell>
          <cell r="I202">
            <v>0.32</v>
          </cell>
        </row>
        <row r="203">
          <cell r="C203" t="str">
            <v>RLS</v>
          </cell>
          <cell r="I203">
            <v>7.2</v>
          </cell>
        </row>
        <row r="204">
          <cell r="C204" t="str">
            <v>DSK</v>
          </cell>
          <cell r="I204">
            <v>0</v>
          </cell>
        </row>
        <row r="205">
          <cell r="C205" t="str">
            <v>DSK</v>
          </cell>
          <cell r="I205">
            <v>0</v>
          </cell>
        </row>
        <row r="206">
          <cell r="C206" t="str">
            <v>LS</v>
          </cell>
          <cell r="I206">
            <v>2520.6999999999998</v>
          </cell>
        </row>
        <row r="207">
          <cell r="C207" t="str">
            <v>LS</v>
          </cell>
          <cell r="I207">
            <v>4366.4399999999996</v>
          </cell>
        </row>
        <row r="208">
          <cell r="C208" t="str">
            <v>LS</v>
          </cell>
          <cell r="I208">
            <v>0</v>
          </cell>
        </row>
        <row r="209">
          <cell r="C209" t="str">
            <v>LS</v>
          </cell>
          <cell r="I209">
            <v>110.76</v>
          </cell>
        </row>
        <row r="210">
          <cell r="C210" t="str">
            <v>LS</v>
          </cell>
          <cell r="I210">
            <v>3642.57</v>
          </cell>
        </row>
        <row r="211">
          <cell r="C211" t="str">
            <v>LS</v>
          </cell>
          <cell r="I211">
            <v>969.03</v>
          </cell>
        </row>
        <row r="212">
          <cell r="C212" t="str">
            <v>LS</v>
          </cell>
          <cell r="I212">
            <v>0</v>
          </cell>
        </row>
        <row r="213">
          <cell r="C213" t="str">
            <v>LS</v>
          </cell>
          <cell r="I213">
            <v>11.1</v>
          </cell>
        </row>
        <row r="214">
          <cell r="C214" t="str">
            <v>LS</v>
          </cell>
          <cell r="I214">
            <v>0.48</v>
          </cell>
        </row>
        <row r="215">
          <cell r="C215" t="str">
            <v>LS</v>
          </cell>
          <cell r="I215">
            <v>146.34</v>
          </cell>
        </row>
        <row r="216">
          <cell r="C216" t="str">
            <v>LS</v>
          </cell>
          <cell r="I216">
            <v>15.08</v>
          </cell>
        </row>
        <row r="217">
          <cell r="C217" t="str">
            <v>LS</v>
          </cell>
          <cell r="I217">
            <v>0.48</v>
          </cell>
        </row>
        <row r="218">
          <cell r="C218" t="str">
            <v>LS</v>
          </cell>
          <cell r="I218">
            <v>136.35</v>
          </cell>
        </row>
        <row r="219">
          <cell r="C219" t="str">
            <v>LS</v>
          </cell>
          <cell r="I219">
            <v>18.27</v>
          </cell>
        </row>
        <row r="220">
          <cell r="C220" t="str">
            <v>LS</v>
          </cell>
          <cell r="I220">
            <v>0</v>
          </cell>
        </row>
        <row r="221">
          <cell r="C221" t="str">
            <v>LS</v>
          </cell>
          <cell r="I221">
            <v>5.2</v>
          </cell>
        </row>
        <row r="222">
          <cell r="C222" t="str">
            <v>LS</v>
          </cell>
          <cell r="I222">
            <v>1.08</v>
          </cell>
        </row>
        <row r="223">
          <cell r="C223" t="str">
            <v>LS</v>
          </cell>
          <cell r="I223">
            <v>14.58</v>
          </cell>
        </row>
        <row r="224">
          <cell r="C224" t="str">
            <v>LS</v>
          </cell>
          <cell r="I224">
            <v>0.52</v>
          </cell>
        </row>
        <row r="225">
          <cell r="C225" t="str">
            <v>LS</v>
          </cell>
          <cell r="I225">
            <v>3.38</v>
          </cell>
        </row>
        <row r="226">
          <cell r="C226" t="str">
            <v>LS</v>
          </cell>
          <cell r="I226">
            <v>20.25</v>
          </cell>
        </row>
        <row r="227">
          <cell r="C227" t="str">
            <v>LS</v>
          </cell>
          <cell r="I227">
            <v>954.45</v>
          </cell>
        </row>
        <row r="228">
          <cell r="C228" t="str">
            <v>LS</v>
          </cell>
          <cell r="I228">
            <v>0</v>
          </cell>
        </row>
        <row r="229">
          <cell r="C229" t="str">
            <v>LS</v>
          </cell>
          <cell r="I229">
            <v>0</v>
          </cell>
        </row>
        <row r="230">
          <cell r="C230" t="str">
            <v>LS</v>
          </cell>
          <cell r="I230">
            <v>0</v>
          </cell>
        </row>
        <row r="231">
          <cell r="C231" t="str">
            <v>LS</v>
          </cell>
          <cell r="I231">
            <v>0</v>
          </cell>
        </row>
        <row r="232">
          <cell r="C232" t="str">
            <v>LS</v>
          </cell>
          <cell r="I232">
            <v>0</v>
          </cell>
        </row>
        <row r="233">
          <cell r="C233" t="str">
            <v>LS</v>
          </cell>
          <cell r="I233">
            <v>81.36</v>
          </cell>
        </row>
        <row r="234">
          <cell r="C234" t="str">
            <v>LS</v>
          </cell>
          <cell r="I234">
            <v>1032.48</v>
          </cell>
        </row>
        <row r="235">
          <cell r="C235" t="str">
            <v>LS</v>
          </cell>
          <cell r="I235">
            <v>597.4</v>
          </cell>
        </row>
        <row r="236">
          <cell r="C236" t="str">
            <v>LS</v>
          </cell>
          <cell r="I236">
            <v>555.6</v>
          </cell>
        </row>
        <row r="237">
          <cell r="C237" t="str">
            <v>LS</v>
          </cell>
          <cell r="I237">
            <v>4639.1400000000003</v>
          </cell>
        </row>
        <row r="238">
          <cell r="C238" t="str">
            <v>LS</v>
          </cell>
          <cell r="I238">
            <v>162.11000000000001</v>
          </cell>
        </row>
        <row r="239">
          <cell r="C239" t="str">
            <v>LS</v>
          </cell>
          <cell r="I239">
            <v>321.12</v>
          </cell>
        </row>
        <row r="240">
          <cell r="C240" t="str">
            <v>LS</v>
          </cell>
          <cell r="I240">
            <v>675.7</v>
          </cell>
        </row>
        <row r="241">
          <cell r="C241" t="str">
            <v>LS</v>
          </cell>
          <cell r="I241">
            <v>4.59</v>
          </cell>
        </row>
        <row r="242">
          <cell r="C242" t="str">
            <v>LS</v>
          </cell>
          <cell r="I242">
            <v>1.76</v>
          </cell>
        </row>
        <row r="243">
          <cell r="C243" t="str">
            <v>LS</v>
          </cell>
          <cell r="I243">
            <v>0</v>
          </cell>
        </row>
        <row r="244">
          <cell r="C244" t="str">
            <v>LS</v>
          </cell>
          <cell r="I244">
            <v>0</v>
          </cell>
        </row>
        <row r="245">
          <cell r="C245" t="str">
            <v>LS</v>
          </cell>
          <cell r="I245">
            <v>0</v>
          </cell>
        </row>
        <row r="246">
          <cell r="C246" t="str">
            <v>LS</v>
          </cell>
          <cell r="I246">
            <v>0</v>
          </cell>
        </row>
        <row r="247">
          <cell r="C247" t="str">
            <v>LS</v>
          </cell>
          <cell r="I247">
            <v>130.94999999999999</v>
          </cell>
        </row>
        <row r="248">
          <cell r="C248" t="str">
            <v>LS</v>
          </cell>
          <cell r="I248">
            <v>131.76</v>
          </cell>
        </row>
        <row r="249">
          <cell r="C249" t="str">
            <v>LS</v>
          </cell>
          <cell r="I249">
            <v>0</v>
          </cell>
        </row>
        <row r="250">
          <cell r="C250" t="str">
            <v>LS</v>
          </cell>
          <cell r="I250">
            <v>0</v>
          </cell>
        </row>
        <row r="251">
          <cell r="C251" t="str">
            <v>LS</v>
          </cell>
          <cell r="I251">
            <v>11.7</v>
          </cell>
        </row>
        <row r="252">
          <cell r="C252" t="str">
            <v>LS</v>
          </cell>
          <cell r="I252">
            <v>5.0999999999999996</v>
          </cell>
        </row>
        <row r="253">
          <cell r="C253" t="str">
            <v>LS</v>
          </cell>
          <cell r="I253">
            <v>29.89</v>
          </cell>
        </row>
        <row r="254">
          <cell r="C254" t="str">
            <v>LS</v>
          </cell>
          <cell r="I254">
            <v>4.88</v>
          </cell>
        </row>
        <row r="255">
          <cell r="C255" t="str">
            <v>LS</v>
          </cell>
          <cell r="I255">
            <v>0</v>
          </cell>
        </row>
        <row r="256">
          <cell r="C256" t="str">
            <v>LS</v>
          </cell>
          <cell r="I256">
            <v>633.96</v>
          </cell>
        </row>
        <row r="257">
          <cell r="C257" t="str">
            <v>LS</v>
          </cell>
          <cell r="I257">
            <v>40.5</v>
          </cell>
        </row>
        <row r="258">
          <cell r="C258" t="str">
            <v>LS</v>
          </cell>
          <cell r="I258">
            <v>573.29999999999995</v>
          </cell>
        </row>
        <row r="259">
          <cell r="C259" t="str">
            <v>LS</v>
          </cell>
          <cell r="I259">
            <v>12.3</v>
          </cell>
        </row>
        <row r="260">
          <cell r="C260" t="str">
            <v>LS</v>
          </cell>
          <cell r="I260">
            <v>35.99</v>
          </cell>
        </row>
        <row r="261">
          <cell r="C261" t="str">
            <v>LS</v>
          </cell>
          <cell r="I261">
            <v>35.380000000000003</v>
          </cell>
        </row>
        <row r="262">
          <cell r="C262" t="str">
            <v>RLS</v>
          </cell>
          <cell r="I262">
            <v>30.08</v>
          </cell>
        </row>
        <row r="263">
          <cell r="C263" t="str">
            <v>RLS</v>
          </cell>
          <cell r="I263">
            <v>69.28</v>
          </cell>
        </row>
        <row r="264">
          <cell r="C264" t="str">
            <v>RLS</v>
          </cell>
          <cell r="I264">
            <v>3.68</v>
          </cell>
        </row>
        <row r="265">
          <cell r="C265" t="str">
            <v>RLS</v>
          </cell>
          <cell r="I265">
            <v>83.68</v>
          </cell>
        </row>
        <row r="266">
          <cell r="C266" t="str">
            <v>RLS</v>
          </cell>
          <cell r="I266">
            <v>5.12</v>
          </cell>
        </row>
        <row r="267">
          <cell r="C267" t="str">
            <v>RLS</v>
          </cell>
          <cell r="I267">
            <v>5.44</v>
          </cell>
        </row>
        <row r="268">
          <cell r="C268" t="str">
            <v>RLS</v>
          </cell>
          <cell r="I268">
            <v>8.48</v>
          </cell>
        </row>
        <row r="269">
          <cell r="C269" t="str">
            <v>RLS</v>
          </cell>
          <cell r="I269">
            <v>44.16</v>
          </cell>
        </row>
        <row r="270">
          <cell r="C270" t="str">
            <v>RLS</v>
          </cell>
          <cell r="I270">
            <v>32.799999999999997</v>
          </cell>
        </row>
        <row r="271">
          <cell r="C271" t="str">
            <v>RLS</v>
          </cell>
          <cell r="I271">
            <v>2.08</v>
          </cell>
        </row>
        <row r="272">
          <cell r="C272" t="str">
            <v>RLS</v>
          </cell>
          <cell r="I272">
            <v>8.16</v>
          </cell>
        </row>
        <row r="273">
          <cell r="C273" t="str">
            <v>RLS</v>
          </cell>
          <cell r="I273">
            <v>1.6</v>
          </cell>
        </row>
        <row r="274">
          <cell r="C274" t="str">
            <v>RLS</v>
          </cell>
          <cell r="I274">
            <v>31.68</v>
          </cell>
        </row>
        <row r="275">
          <cell r="C275" t="str">
            <v>RLS</v>
          </cell>
          <cell r="I275">
            <v>0</v>
          </cell>
        </row>
        <row r="276">
          <cell r="C276" t="str">
            <v>RLS</v>
          </cell>
          <cell r="I276">
            <v>1.6</v>
          </cell>
        </row>
        <row r="277">
          <cell r="C277" t="str">
            <v>RLS</v>
          </cell>
          <cell r="I277">
            <v>6.24</v>
          </cell>
        </row>
        <row r="278">
          <cell r="C278" t="str">
            <v>RLS</v>
          </cell>
          <cell r="I278">
            <v>0</v>
          </cell>
        </row>
        <row r="279">
          <cell r="C279" t="str">
            <v>RLS</v>
          </cell>
          <cell r="I279">
            <v>0</v>
          </cell>
        </row>
        <row r="280">
          <cell r="C280" t="str">
            <v>RLS</v>
          </cell>
          <cell r="I280">
            <v>1076</v>
          </cell>
        </row>
        <row r="281">
          <cell r="C281" t="str">
            <v>RLS</v>
          </cell>
          <cell r="I281">
            <v>1553.12</v>
          </cell>
        </row>
        <row r="282">
          <cell r="C282" t="str">
            <v>RLS</v>
          </cell>
          <cell r="I282">
            <v>890.24</v>
          </cell>
        </row>
        <row r="283">
          <cell r="C283" t="str">
            <v>RLS</v>
          </cell>
          <cell r="I283">
            <v>65.92</v>
          </cell>
        </row>
        <row r="284">
          <cell r="C284" t="str">
            <v>RLS</v>
          </cell>
          <cell r="I284">
            <v>2132.96</v>
          </cell>
        </row>
        <row r="285">
          <cell r="C285" t="str">
            <v>RLS</v>
          </cell>
          <cell r="I285">
            <v>557.91999999999996</v>
          </cell>
        </row>
        <row r="286">
          <cell r="C286" t="str">
            <v>RLS</v>
          </cell>
          <cell r="I286">
            <v>0.8</v>
          </cell>
        </row>
        <row r="287">
          <cell r="C287" t="str">
            <v>RLS</v>
          </cell>
          <cell r="I287">
            <v>4.8</v>
          </cell>
        </row>
        <row r="288">
          <cell r="C288" t="str">
            <v>RLS</v>
          </cell>
          <cell r="I288">
            <v>1.28</v>
          </cell>
        </row>
        <row r="289">
          <cell r="C289" t="str">
            <v>RLS</v>
          </cell>
          <cell r="I289">
            <v>96.8</v>
          </cell>
        </row>
        <row r="290">
          <cell r="C290" t="str">
            <v>RLS</v>
          </cell>
          <cell r="I290">
            <v>8.9600000000000009</v>
          </cell>
        </row>
        <row r="291">
          <cell r="C291" t="str">
            <v>RLS</v>
          </cell>
          <cell r="I291">
            <v>0.32</v>
          </cell>
        </row>
        <row r="292">
          <cell r="C292" t="str">
            <v>RLS</v>
          </cell>
          <cell r="I292">
            <v>84.8</v>
          </cell>
        </row>
        <row r="293">
          <cell r="C293" t="str">
            <v>RLS</v>
          </cell>
          <cell r="I293">
            <v>9.76</v>
          </cell>
        </row>
        <row r="294">
          <cell r="C294" t="str">
            <v>RLS</v>
          </cell>
          <cell r="I294">
            <v>0</v>
          </cell>
        </row>
        <row r="295">
          <cell r="C295" t="str">
            <v>RLS</v>
          </cell>
          <cell r="I295">
            <v>3.2</v>
          </cell>
        </row>
        <row r="296">
          <cell r="C296" t="str">
            <v>RLS</v>
          </cell>
          <cell r="I296">
            <v>0.64</v>
          </cell>
        </row>
        <row r="297">
          <cell r="C297" t="str">
            <v>RLS</v>
          </cell>
          <cell r="I297">
            <v>11.2</v>
          </cell>
        </row>
        <row r="298">
          <cell r="C298" t="str">
            <v>RLS</v>
          </cell>
          <cell r="I298">
            <v>0.32</v>
          </cell>
        </row>
        <row r="299">
          <cell r="C299" t="str">
            <v>RLS</v>
          </cell>
          <cell r="I299">
            <v>2.08</v>
          </cell>
        </row>
        <row r="300">
          <cell r="C300" t="str">
            <v>RLS</v>
          </cell>
          <cell r="I300">
            <v>11.84</v>
          </cell>
        </row>
        <row r="301">
          <cell r="C301" t="str">
            <v>RLS</v>
          </cell>
          <cell r="I301">
            <v>561.44000000000005</v>
          </cell>
        </row>
        <row r="302">
          <cell r="C302" t="str">
            <v>RLS</v>
          </cell>
          <cell r="I302">
            <v>564.48</v>
          </cell>
        </row>
        <row r="303">
          <cell r="C303" t="str">
            <v>RLS</v>
          </cell>
          <cell r="I303">
            <v>11.68</v>
          </cell>
        </row>
        <row r="304">
          <cell r="C304" t="str">
            <v>RLS</v>
          </cell>
          <cell r="I304">
            <v>117.28</v>
          </cell>
        </row>
        <row r="305">
          <cell r="C305" t="str">
            <v>RLS</v>
          </cell>
          <cell r="I305">
            <v>220.8</v>
          </cell>
        </row>
        <row r="306">
          <cell r="C306" t="str">
            <v>RLS</v>
          </cell>
          <cell r="I306">
            <v>6.56</v>
          </cell>
        </row>
        <row r="307">
          <cell r="C307" t="str">
            <v>RLS</v>
          </cell>
          <cell r="I307">
            <v>50.88</v>
          </cell>
        </row>
        <row r="308">
          <cell r="C308" t="str">
            <v>RLS</v>
          </cell>
          <cell r="I308">
            <v>610.72</v>
          </cell>
        </row>
        <row r="309">
          <cell r="C309" t="str">
            <v>RLS</v>
          </cell>
          <cell r="I309">
            <v>332.16</v>
          </cell>
        </row>
        <row r="310">
          <cell r="C310" t="str">
            <v>RLS</v>
          </cell>
          <cell r="I310">
            <v>370.08</v>
          </cell>
        </row>
        <row r="311">
          <cell r="C311" t="str">
            <v>RLS</v>
          </cell>
          <cell r="I311">
            <v>2747.68</v>
          </cell>
        </row>
        <row r="312">
          <cell r="C312" t="str">
            <v>RLS</v>
          </cell>
          <cell r="I312">
            <v>78.88</v>
          </cell>
        </row>
        <row r="313">
          <cell r="C313" t="str">
            <v>RLS</v>
          </cell>
          <cell r="I313">
            <v>214.56</v>
          </cell>
        </row>
        <row r="314">
          <cell r="C314" t="str">
            <v>RLS</v>
          </cell>
          <cell r="I314">
            <v>372.16</v>
          </cell>
        </row>
        <row r="315">
          <cell r="C315" t="str">
            <v>RLS</v>
          </cell>
          <cell r="I315">
            <v>2.72</v>
          </cell>
        </row>
        <row r="316">
          <cell r="C316" t="str">
            <v>RLS</v>
          </cell>
          <cell r="I316">
            <v>1.76</v>
          </cell>
        </row>
        <row r="317">
          <cell r="C317" t="str">
            <v>RLS</v>
          </cell>
          <cell r="I317">
            <v>7.36</v>
          </cell>
        </row>
        <row r="318">
          <cell r="C318" t="str">
            <v>RLS</v>
          </cell>
          <cell r="I318">
            <v>39.200000000000003</v>
          </cell>
        </row>
        <row r="319">
          <cell r="C319" t="str">
            <v>RLS</v>
          </cell>
          <cell r="I319">
            <v>16.96</v>
          </cell>
        </row>
        <row r="320">
          <cell r="C320" t="str">
            <v>RLS</v>
          </cell>
          <cell r="I320">
            <v>13.12</v>
          </cell>
        </row>
        <row r="321">
          <cell r="C321" t="str">
            <v>RLS</v>
          </cell>
          <cell r="I321">
            <v>77.28</v>
          </cell>
        </row>
        <row r="322">
          <cell r="C322" t="str">
            <v>RLS</v>
          </cell>
          <cell r="I322">
            <v>79.36</v>
          </cell>
        </row>
        <row r="323">
          <cell r="C323" t="str">
            <v>RLS</v>
          </cell>
          <cell r="I323">
            <v>8</v>
          </cell>
        </row>
        <row r="324">
          <cell r="C324" t="str">
            <v>RLS</v>
          </cell>
          <cell r="I324">
            <v>0</v>
          </cell>
        </row>
        <row r="325">
          <cell r="C325" t="str">
            <v>RLS</v>
          </cell>
          <cell r="I325">
            <v>6.24</v>
          </cell>
        </row>
        <row r="326">
          <cell r="C326" t="str">
            <v>RLS</v>
          </cell>
          <cell r="I326">
            <v>2.72</v>
          </cell>
        </row>
        <row r="327">
          <cell r="C327" t="str">
            <v>RLS</v>
          </cell>
          <cell r="I327">
            <v>7.84</v>
          </cell>
        </row>
        <row r="328">
          <cell r="C328" t="str">
            <v>RLS</v>
          </cell>
          <cell r="I328">
            <v>1.28</v>
          </cell>
        </row>
        <row r="329">
          <cell r="C329" t="str">
            <v>RLS</v>
          </cell>
          <cell r="I329">
            <v>34.880000000000003</v>
          </cell>
        </row>
        <row r="330">
          <cell r="C330" t="str">
            <v>RLS</v>
          </cell>
          <cell r="I330">
            <v>388.48</v>
          </cell>
        </row>
        <row r="331">
          <cell r="C331" t="str">
            <v>RLS</v>
          </cell>
          <cell r="I331">
            <v>-1.6</v>
          </cell>
        </row>
        <row r="332">
          <cell r="C332" t="str">
            <v>RLS</v>
          </cell>
          <cell r="I332">
            <v>308</v>
          </cell>
        </row>
        <row r="333">
          <cell r="C333" t="str">
            <v>RLS</v>
          </cell>
          <cell r="I333">
            <v>6.56</v>
          </cell>
        </row>
        <row r="334">
          <cell r="C334" t="str">
            <v>RLS</v>
          </cell>
          <cell r="I334">
            <v>17.440000000000001</v>
          </cell>
        </row>
        <row r="335">
          <cell r="C335" t="str">
            <v>RLS</v>
          </cell>
          <cell r="I335">
            <v>8.8000000000000007</v>
          </cell>
        </row>
        <row r="336">
          <cell r="C336" t="str">
            <v>RLS</v>
          </cell>
          <cell r="I336">
            <v>30.08</v>
          </cell>
        </row>
        <row r="337">
          <cell r="C337" t="str">
            <v>RLS</v>
          </cell>
          <cell r="I337">
            <v>70.400000000000006</v>
          </cell>
        </row>
        <row r="338">
          <cell r="C338" t="str">
            <v>RLS</v>
          </cell>
          <cell r="I338">
            <v>3.68</v>
          </cell>
        </row>
        <row r="339">
          <cell r="C339" t="str">
            <v>RLS</v>
          </cell>
          <cell r="I339">
            <v>84.48</v>
          </cell>
        </row>
        <row r="340">
          <cell r="C340" t="str">
            <v>RLS</v>
          </cell>
          <cell r="I340">
            <v>5.12</v>
          </cell>
        </row>
        <row r="341">
          <cell r="C341" t="str">
            <v>RLS</v>
          </cell>
          <cell r="I341">
            <v>5.44</v>
          </cell>
        </row>
        <row r="342">
          <cell r="C342" t="str">
            <v>RLS</v>
          </cell>
          <cell r="I342">
            <v>8.48</v>
          </cell>
        </row>
        <row r="343">
          <cell r="C343" t="str">
            <v>RLS</v>
          </cell>
          <cell r="I343">
            <v>44.16</v>
          </cell>
        </row>
        <row r="344">
          <cell r="C344" t="str">
            <v>RLS</v>
          </cell>
          <cell r="I344">
            <v>45.92</v>
          </cell>
        </row>
        <row r="345">
          <cell r="C345" t="str">
            <v>RLS</v>
          </cell>
          <cell r="I345">
            <v>2.08</v>
          </cell>
        </row>
        <row r="346">
          <cell r="C346" t="str">
            <v>RLS</v>
          </cell>
          <cell r="I346">
            <v>8.16</v>
          </cell>
        </row>
        <row r="347">
          <cell r="C347" t="str">
            <v>RLS</v>
          </cell>
          <cell r="I347">
            <v>1.6</v>
          </cell>
        </row>
        <row r="348">
          <cell r="C348" t="str">
            <v>RLS</v>
          </cell>
          <cell r="I348">
            <v>31.68</v>
          </cell>
        </row>
        <row r="349">
          <cell r="C349" t="str">
            <v>RLS</v>
          </cell>
          <cell r="I349">
            <v>0</v>
          </cell>
        </row>
        <row r="350">
          <cell r="C350" t="str">
            <v>RLS</v>
          </cell>
          <cell r="I350">
            <v>1.6</v>
          </cell>
        </row>
        <row r="351">
          <cell r="C351" t="str">
            <v>RLS</v>
          </cell>
          <cell r="I351">
            <v>6.4</v>
          </cell>
        </row>
        <row r="352">
          <cell r="C352" t="str">
            <v>RLS</v>
          </cell>
          <cell r="I352">
            <v>0</v>
          </cell>
        </row>
        <row r="353">
          <cell r="C353" t="str">
            <v>RLS</v>
          </cell>
          <cell r="I353">
            <v>0</v>
          </cell>
        </row>
        <row r="354">
          <cell r="C354" t="str">
            <v>RLS</v>
          </cell>
          <cell r="I354">
            <v>1075.8399999999999</v>
          </cell>
        </row>
        <row r="355">
          <cell r="C355" t="str">
            <v>RLS</v>
          </cell>
          <cell r="I355">
            <v>1562.4</v>
          </cell>
        </row>
        <row r="356">
          <cell r="C356" t="str">
            <v>RLS</v>
          </cell>
          <cell r="I356">
            <v>884.96</v>
          </cell>
        </row>
        <row r="357">
          <cell r="C357" t="str">
            <v>RLS</v>
          </cell>
          <cell r="I357">
            <v>65.599999999999994</v>
          </cell>
        </row>
        <row r="358">
          <cell r="C358" t="str">
            <v>RLS</v>
          </cell>
          <cell r="I358">
            <v>2096.96</v>
          </cell>
        </row>
        <row r="359">
          <cell r="C359" t="str">
            <v>RLS</v>
          </cell>
          <cell r="I359">
            <v>557.12</v>
          </cell>
        </row>
        <row r="360">
          <cell r="C360" t="str">
            <v>RLS</v>
          </cell>
          <cell r="I360">
            <v>0.8</v>
          </cell>
        </row>
        <row r="361">
          <cell r="C361" t="str">
            <v>RLS</v>
          </cell>
          <cell r="I361">
            <v>4.8</v>
          </cell>
        </row>
        <row r="362">
          <cell r="C362" t="str">
            <v>RLS</v>
          </cell>
          <cell r="I362">
            <v>1.28</v>
          </cell>
        </row>
        <row r="363">
          <cell r="C363" t="str">
            <v>RLS</v>
          </cell>
          <cell r="I363">
            <v>96.16</v>
          </cell>
        </row>
        <row r="364">
          <cell r="C364" t="str">
            <v>RLS</v>
          </cell>
          <cell r="I364">
            <v>8.64</v>
          </cell>
        </row>
        <row r="365">
          <cell r="C365" t="str">
            <v>RLS</v>
          </cell>
          <cell r="I365">
            <v>0.32</v>
          </cell>
        </row>
        <row r="366">
          <cell r="C366" t="str">
            <v>RLS</v>
          </cell>
          <cell r="I366">
            <v>81.599999999999994</v>
          </cell>
        </row>
        <row r="367">
          <cell r="C367" t="str">
            <v>RLS</v>
          </cell>
          <cell r="I367">
            <v>9.76</v>
          </cell>
        </row>
        <row r="368">
          <cell r="C368" t="str">
            <v>RLS</v>
          </cell>
          <cell r="I368">
            <v>0</v>
          </cell>
        </row>
        <row r="369">
          <cell r="C369" t="str">
            <v>RLS</v>
          </cell>
          <cell r="I369">
            <v>3.2</v>
          </cell>
        </row>
        <row r="370">
          <cell r="C370" t="str">
            <v>RLS</v>
          </cell>
          <cell r="I370">
            <v>0.64</v>
          </cell>
        </row>
        <row r="371">
          <cell r="C371" t="str">
            <v>RLS</v>
          </cell>
          <cell r="I371">
            <v>10.24</v>
          </cell>
        </row>
        <row r="372">
          <cell r="C372" t="str">
            <v>RLS</v>
          </cell>
          <cell r="I372">
            <v>0.32</v>
          </cell>
        </row>
        <row r="373">
          <cell r="C373" t="str">
            <v>RLS</v>
          </cell>
          <cell r="I373">
            <v>2.08</v>
          </cell>
        </row>
        <row r="374">
          <cell r="C374" t="str">
            <v>RLS</v>
          </cell>
          <cell r="I374">
            <v>11.84</v>
          </cell>
        </row>
        <row r="375">
          <cell r="C375" t="str">
            <v>RLS</v>
          </cell>
          <cell r="I375">
            <v>560.48</v>
          </cell>
        </row>
        <row r="376">
          <cell r="C376" t="str">
            <v>RLS</v>
          </cell>
          <cell r="I376">
            <v>563.52</v>
          </cell>
        </row>
        <row r="377">
          <cell r="C377" t="str">
            <v>RLS</v>
          </cell>
          <cell r="I377">
            <v>11.68</v>
          </cell>
        </row>
        <row r="378">
          <cell r="C378" t="str">
            <v>RLS</v>
          </cell>
          <cell r="I378">
            <v>114.88</v>
          </cell>
        </row>
        <row r="379">
          <cell r="C379" t="str">
            <v>RLS</v>
          </cell>
          <cell r="I379">
            <v>217.6</v>
          </cell>
        </row>
        <row r="380">
          <cell r="C380" t="str">
            <v>RLS</v>
          </cell>
          <cell r="I380">
            <v>6.72</v>
          </cell>
        </row>
        <row r="381">
          <cell r="C381" t="str">
            <v>RLS</v>
          </cell>
          <cell r="I381">
            <v>53.28</v>
          </cell>
        </row>
        <row r="382">
          <cell r="C382" t="str">
            <v>RLS</v>
          </cell>
          <cell r="I382">
            <v>609.91999999999996</v>
          </cell>
        </row>
        <row r="383">
          <cell r="C383" t="str">
            <v>RLS</v>
          </cell>
          <cell r="I383">
            <v>331.2</v>
          </cell>
        </row>
        <row r="384">
          <cell r="C384" t="str">
            <v>RLS</v>
          </cell>
          <cell r="I384">
            <v>372</v>
          </cell>
        </row>
        <row r="385">
          <cell r="C385" t="str">
            <v>RLS</v>
          </cell>
          <cell r="I385">
            <v>2742.72</v>
          </cell>
        </row>
        <row r="386">
          <cell r="C386" t="str">
            <v>RLS</v>
          </cell>
          <cell r="I386">
            <v>82.4</v>
          </cell>
        </row>
        <row r="387">
          <cell r="C387" t="str">
            <v>RLS</v>
          </cell>
          <cell r="I387">
            <v>214.24</v>
          </cell>
        </row>
        <row r="388">
          <cell r="C388" t="str">
            <v>RLS</v>
          </cell>
          <cell r="I388">
            <v>372.32</v>
          </cell>
        </row>
        <row r="389">
          <cell r="C389" t="str">
            <v>RLS</v>
          </cell>
          <cell r="I389">
            <v>2.72</v>
          </cell>
        </row>
        <row r="390">
          <cell r="C390" t="str">
            <v>RLS</v>
          </cell>
          <cell r="I390">
            <v>1.76</v>
          </cell>
        </row>
        <row r="391">
          <cell r="C391" t="str">
            <v>RLS</v>
          </cell>
          <cell r="I391">
            <v>7.36</v>
          </cell>
        </row>
        <row r="392">
          <cell r="C392" t="str">
            <v>RLS</v>
          </cell>
          <cell r="I392">
            <v>39.200000000000003</v>
          </cell>
        </row>
        <row r="393">
          <cell r="C393" t="str">
            <v>RLS</v>
          </cell>
          <cell r="I393">
            <v>16.96</v>
          </cell>
        </row>
        <row r="394">
          <cell r="C394" t="str">
            <v>RLS</v>
          </cell>
          <cell r="I394">
            <v>13.12</v>
          </cell>
        </row>
        <row r="395">
          <cell r="C395" t="str">
            <v>RLS</v>
          </cell>
          <cell r="I395">
            <v>77.12</v>
          </cell>
        </row>
        <row r="396">
          <cell r="C396" t="str">
            <v>RLS</v>
          </cell>
          <cell r="I396">
            <v>77.44</v>
          </cell>
        </row>
        <row r="397">
          <cell r="C397" t="str">
            <v>RLS</v>
          </cell>
          <cell r="I397">
            <v>8</v>
          </cell>
        </row>
        <row r="398">
          <cell r="C398" t="str">
            <v>RLS</v>
          </cell>
          <cell r="I398">
            <v>0</v>
          </cell>
        </row>
        <row r="399">
          <cell r="C399" t="str">
            <v>RLS</v>
          </cell>
          <cell r="I399">
            <v>6.24</v>
          </cell>
        </row>
        <row r="400">
          <cell r="C400" t="str">
            <v>RLS</v>
          </cell>
          <cell r="I400">
            <v>2.72</v>
          </cell>
        </row>
        <row r="401">
          <cell r="C401" t="str">
            <v>RLS</v>
          </cell>
          <cell r="I401">
            <v>7.84</v>
          </cell>
        </row>
        <row r="402">
          <cell r="C402" t="str">
            <v>RLS</v>
          </cell>
          <cell r="I402">
            <v>1.28</v>
          </cell>
        </row>
        <row r="403">
          <cell r="C403" t="str">
            <v>RLS</v>
          </cell>
          <cell r="I403">
            <v>35.04</v>
          </cell>
        </row>
        <row r="404">
          <cell r="C404" t="str">
            <v>RLS</v>
          </cell>
          <cell r="I404">
            <v>386.08</v>
          </cell>
        </row>
        <row r="405">
          <cell r="C405" t="str">
            <v>RLS</v>
          </cell>
          <cell r="I405">
            <v>7.36</v>
          </cell>
        </row>
        <row r="406">
          <cell r="C406" t="str">
            <v>RLS</v>
          </cell>
          <cell r="I406">
            <v>308.95999999999998</v>
          </cell>
        </row>
        <row r="407">
          <cell r="C407" t="str">
            <v>RLS</v>
          </cell>
          <cell r="I407">
            <v>6.56</v>
          </cell>
        </row>
        <row r="408">
          <cell r="C408" t="str">
            <v>RLS</v>
          </cell>
          <cell r="I408">
            <v>19.04</v>
          </cell>
        </row>
        <row r="409">
          <cell r="C409" t="str">
            <v>RLS</v>
          </cell>
          <cell r="I409">
            <v>9.2799999999999994</v>
          </cell>
        </row>
        <row r="410">
          <cell r="C410" t="str">
            <v>RLS</v>
          </cell>
          <cell r="I410">
            <v>31.52</v>
          </cell>
        </row>
        <row r="411">
          <cell r="C411" t="str">
            <v>RLS</v>
          </cell>
          <cell r="I411">
            <v>70.400000000000006</v>
          </cell>
        </row>
        <row r="412">
          <cell r="C412" t="str">
            <v>RLS</v>
          </cell>
          <cell r="I412">
            <v>3.68</v>
          </cell>
        </row>
        <row r="413">
          <cell r="C413" t="str">
            <v>RLS</v>
          </cell>
          <cell r="I413">
            <v>85.12</v>
          </cell>
        </row>
        <row r="414">
          <cell r="C414" t="str">
            <v>RLS</v>
          </cell>
          <cell r="I414">
            <v>5.12</v>
          </cell>
        </row>
        <row r="415">
          <cell r="C415" t="str">
            <v>RLS</v>
          </cell>
          <cell r="I415">
            <v>5.44</v>
          </cell>
        </row>
        <row r="416">
          <cell r="C416" t="str">
            <v>RLS</v>
          </cell>
          <cell r="I416">
            <v>8.48</v>
          </cell>
        </row>
        <row r="417">
          <cell r="C417" t="str">
            <v>RLS</v>
          </cell>
          <cell r="I417">
            <v>44.16</v>
          </cell>
        </row>
        <row r="418">
          <cell r="C418" t="str">
            <v>RLS</v>
          </cell>
          <cell r="I418">
            <v>34.24</v>
          </cell>
        </row>
        <row r="419">
          <cell r="C419" t="str">
            <v>RLS</v>
          </cell>
          <cell r="I419">
            <v>2.08</v>
          </cell>
        </row>
        <row r="420">
          <cell r="C420" t="str">
            <v>RLS</v>
          </cell>
          <cell r="I420">
            <v>8.16</v>
          </cell>
        </row>
        <row r="421">
          <cell r="C421" t="str">
            <v>RLS</v>
          </cell>
          <cell r="I421">
            <v>1.6</v>
          </cell>
        </row>
        <row r="422">
          <cell r="C422" t="str">
            <v>RLS</v>
          </cell>
          <cell r="I422">
            <v>31.68</v>
          </cell>
        </row>
        <row r="423">
          <cell r="C423" t="str">
            <v>RLS</v>
          </cell>
          <cell r="I423">
            <v>0</v>
          </cell>
        </row>
        <row r="424">
          <cell r="C424" t="str">
            <v>RLS</v>
          </cell>
          <cell r="I424">
            <v>1.6</v>
          </cell>
        </row>
        <row r="425">
          <cell r="C425" t="str">
            <v>RLS</v>
          </cell>
          <cell r="I425">
            <v>6.56</v>
          </cell>
        </row>
        <row r="426">
          <cell r="C426" t="str">
            <v>RLS</v>
          </cell>
          <cell r="I426">
            <v>0</v>
          </cell>
        </row>
        <row r="427">
          <cell r="C427" t="str">
            <v>RLS</v>
          </cell>
          <cell r="I427">
            <v>0</v>
          </cell>
        </row>
        <row r="428">
          <cell r="C428" t="str">
            <v>RLS</v>
          </cell>
          <cell r="I428">
            <v>1078.4000000000001</v>
          </cell>
        </row>
        <row r="429">
          <cell r="C429" t="str">
            <v>RLS</v>
          </cell>
          <cell r="I429">
            <v>1568.48</v>
          </cell>
        </row>
        <row r="430">
          <cell r="C430" t="str">
            <v>RLS</v>
          </cell>
          <cell r="I430">
            <v>889.12</v>
          </cell>
        </row>
        <row r="431">
          <cell r="C431" t="str">
            <v>RLS</v>
          </cell>
          <cell r="I431">
            <v>66.08</v>
          </cell>
        </row>
        <row r="432">
          <cell r="C432" t="str">
            <v>RLS</v>
          </cell>
          <cell r="I432">
            <v>2117.92</v>
          </cell>
        </row>
        <row r="433">
          <cell r="C433" t="str">
            <v>RLS</v>
          </cell>
          <cell r="I433">
            <v>559.67999999999995</v>
          </cell>
        </row>
        <row r="434">
          <cell r="C434" t="str">
            <v>RLS</v>
          </cell>
          <cell r="I434">
            <v>0.8</v>
          </cell>
        </row>
        <row r="435">
          <cell r="C435" t="str">
            <v>RLS</v>
          </cell>
          <cell r="I435">
            <v>5.12</v>
          </cell>
        </row>
        <row r="436">
          <cell r="C436" t="str">
            <v>RLS</v>
          </cell>
          <cell r="I436">
            <v>1.28</v>
          </cell>
        </row>
        <row r="437">
          <cell r="C437" t="str">
            <v>RLS</v>
          </cell>
          <cell r="I437">
            <v>94.08</v>
          </cell>
        </row>
        <row r="438">
          <cell r="C438" t="str">
            <v>RLS</v>
          </cell>
          <cell r="I438">
            <v>8.64</v>
          </cell>
        </row>
        <row r="439">
          <cell r="C439" t="str">
            <v>RLS</v>
          </cell>
          <cell r="I439">
            <v>0.32</v>
          </cell>
        </row>
        <row r="440">
          <cell r="C440" t="str">
            <v>RLS</v>
          </cell>
          <cell r="I440">
            <v>83.04</v>
          </cell>
        </row>
        <row r="441">
          <cell r="C441" t="str">
            <v>RLS</v>
          </cell>
          <cell r="I441">
            <v>9.44</v>
          </cell>
        </row>
        <row r="442">
          <cell r="C442" t="str">
            <v>RLS</v>
          </cell>
          <cell r="I442">
            <v>0</v>
          </cell>
        </row>
        <row r="443">
          <cell r="C443" t="str">
            <v>RLS</v>
          </cell>
          <cell r="I443">
            <v>3.2</v>
          </cell>
        </row>
        <row r="444">
          <cell r="C444" t="str">
            <v>RLS</v>
          </cell>
          <cell r="I444">
            <v>0.96</v>
          </cell>
        </row>
        <row r="445">
          <cell r="C445" t="str">
            <v>RLS</v>
          </cell>
          <cell r="I445">
            <v>13.12</v>
          </cell>
        </row>
        <row r="446">
          <cell r="C446" t="str">
            <v>RLS</v>
          </cell>
          <cell r="I446">
            <v>0.64</v>
          </cell>
        </row>
        <row r="447">
          <cell r="C447" t="str">
            <v>RLS</v>
          </cell>
          <cell r="I447">
            <v>3.36</v>
          </cell>
        </row>
        <row r="448">
          <cell r="C448" t="str">
            <v>RLS</v>
          </cell>
          <cell r="I448">
            <v>11.84</v>
          </cell>
        </row>
        <row r="449">
          <cell r="C449" t="str">
            <v>RLS</v>
          </cell>
          <cell r="I449">
            <v>556.96</v>
          </cell>
        </row>
        <row r="450">
          <cell r="C450" t="str">
            <v>RLS</v>
          </cell>
          <cell r="I450">
            <v>558.72</v>
          </cell>
        </row>
        <row r="451">
          <cell r="C451" t="str">
            <v>RLS</v>
          </cell>
          <cell r="I451">
            <v>11.68</v>
          </cell>
        </row>
        <row r="452">
          <cell r="C452" t="str">
            <v>RLS</v>
          </cell>
          <cell r="I452">
            <v>116.48</v>
          </cell>
        </row>
        <row r="453">
          <cell r="C453" t="str">
            <v>RLS</v>
          </cell>
          <cell r="I453">
            <v>220</v>
          </cell>
        </row>
        <row r="454">
          <cell r="C454" t="str">
            <v>RLS</v>
          </cell>
          <cell r="I454">
            <v>6.56</v>
          </cell>
        </row>
        <row r="455">
          <cell r="C455" t="str">
            <v>RLS</v>
          </cell>
          <cell r="I455">
            <v>51.84</v>
          </cell>
        </row>
        <row r="456">
          <cell r="C456" t="str">
            <v>RLS</v>
          </cell>
          <cell r="I456">
            <v>605.76</v>
          </cell>
        </row>
        <row r="457">
          <cell r="C457" t="str">
            <v>RLS</v>
          </cell>
          <cell r="I457">
            <v>332.8</v>
          </cell>
        </row>
        <row r="458">
          <cell r="C458" t="str">
            <v>RLS</v>
          </cell>
          <cell r="I458">
            <v>371.2</v>
          </cell>
        </row>
        <row r="459">
          <cell r="C459" t="str">
            <v>RLS</v>
          </cell>
          <cell r="I459">
            <v>2743.52</v>
          </cell>
        </row>
        <row r="460">
          <cell r="C460" t="str">
            <v>RLS</v>
          </cell>
          <cell r="I460">
            <v>83.36</v>
          </cell>
        </row>
        <row r="461">
          <cell r="C461" t="str">
            <v>RLS</v>
          </cell>
          <cell r="I461">
            <v>215.52</v>
          </cell>
        </row>
        <row r="462">
          <cell r="C462" t="str">
            <v>DSK</v>
          </cell>
          <cell r="I462">
            <v>860.99</v>
          </cell>
        </row>
        <row r="463">
          <cell r="C463" t="str">
            <v>DSK</v>
          </cell>
          <cell r="I463">
            <v>4.59</v>
          </cell>
        </row>
        <row r="464">
          <cell r="C464" t="str">
            <v>LS</v>
          </cell>
          <cell r="I464">
            <v>2.86</v>
          </cell>
        </row>
        <row r="465">
          <cell r="C465" t="str">
            <v>LS</v>
          </cell>
          <cell r="I465">
            <v>12.42</v>
          </cell>
        </row>
        <row r="466">
          <cell r="C466" t="str">
            <v>LS</v>
          </cell>
          <cell r="I466">
            <v>0</v>
          </cell>
        </row>
        <row r="467">
          <cell r="C467" t="str">
            <v>LS</v>
          </cell>
          <cell r="I467">
            <v>27.56</v>
          </cell>
        </row>
        <row r="468">
          <cell r="C468" t="str">
            <v>LS</v>
          </cell>
          <cell r="I468">
            <v>22.14</v>
          </cell>
        </row>
        <row r="469">
          <cell r="C469" t="str">
            <v>LS</v>
          </cell>
          <cell r="I469">
            <v>129.33000000000001</v>
          </cell>
        </row>
        <row r="470">
          <cell r="C470" t="str">
            <v>LS</v>
          </cell>
          <cell r="I470">
            <v>0</v>
          </cell>
        </row>
        <row r="471">
          <cell r="C471" t="str">
            <v>LS</v>
          </cell>
          <cell r="I471">
            <v>18.5</v>
          </cell>
        </row>
        <row r="472">
          <cell r="C472" t="str">
            <v>LS</v>
          </cell>
          <cell r="I472">
            <v>0</v>
          </cell>
        </row>
        <row r="473">
          <cell r="C473" t="str">
            <v>LS</v>
          </cell>
          <cell r="I473">
            <v>10.53</v>
          </cell>
        </row>
        <row r="474">
          <cell r="C474" t="str">
            <v>LS</v>
          </cell>
          <cell r="I474">
            <v>4.93</v>
          </cell>
        </row>
        <row r="475">
          <cell r="C475" t="str">
            <v>LS</v>
          </cell>
          <cell r="I475">
            <v>11.76</v>
          </cell>
        </row>
        <row r="476">
          <cell r="C476" t="str">
            <v>LS</v>
          </cell>
          <cell r="I476">
            <v>2.16</v>
          </cell>
        </row>
        <row r="477">
          <cell r="C477" t="str">
            <v>LS</v>
          </cell>
          <cell r="I477">
            <v>69.31</v>
          </cell>
        </row>
        <row r="478">
          <cell r="C478" t="str">
            <v>LS</v>
          </cell>
          <cell r="I478">
            <v>657.8</v>
          </cell>
        </row>
        <row r="479">
          <cell r="C479" t="str">
            <v>LS</v>
          </cell>
          <cell r="I479">
            <v>12.22</v>
          </cell>
        </row>
        <row r="480">
          <cell r="C480" t="str">
            <v>LS</v>
          </cell>
          <cell r="I480">
            <v>531.36</v>
          </cell>
        </row>
        <row r="481">
          <cell r="C481" t="str">
            <v>LS</v>
          </cell>
          <cell r="I481">
            <v>12.96</v>
          </cell>
        </row>
        <row r="482">
          <cell r="C482" t="str">
            <v>LS</v>
          </cell>
          <cell r="I482">
            <v>30.94</v>
          </cell>
        </row>
        <row r="483">
          <cell r="C483" t="str">
            <v>LS</v>
          </cell>
          <cell r="I483">
            <v>15.86</v>
          </cell>
        </row>
        <row r="484">
          <cell r="C484" t="str">
            <v>LS</v>
          </cell>
          <cell r="I484">
            <v>56.16</v>
          </cell>
        </row>
        <row r="485">
          <cell r="C485" t="str">
            <v>LS</v>
          </cell>
          <cell r="I485">
            <v>118.53</v>
          </cell>
        </row>
        <row r="486">
          <cell r="C486" t="str">
            <v>LS</v>
          </cell>
          <cell r="I486">
            <v>0</v>
          </cell>
        </row>
        <row r="487">
          <cell r="C487" t="str">
            <v>LS</v>
          </cell>
          <cell r="I487">
            <v>0</v>
          </cell>
        </row>
        <row r="488">
          <cell r="C488" t="str">
            <v>LS</v>
          </cell>
          <cell r="I488">
            <v>0</v>
          </cell>
        </row>
        <row r="489">
          <cell r="C489" t="str">
            <v>LS</v>
          </cell>
          <cell r="I489">
            <v>0</v>
          </cell>
        </row>
        <row r="490">
          <cell r="C490" t="str">
            <v>LS</v>
          </cell>
          <cell r="I490">
            <v>0</v>
          </cell>
        </row>
        <row r="491">
          <cell r="C491" t="str">
            <v>LS</v>
          </cell>
          <cell r="I491">
            <v>66.48</v>
          </cell>
        </row>
        <row r="492">
          <cell r="C492" t="str">
            <v>LS</v>
          </cell>
          <cell r="I492">
            <v>57.78</v>
          </cell>
        </row>
        <row r="493">
          <cell r="C493" t="str">
            <v>LS</v>
          </cell>
          <cell r="I493">
            <v>3.77</v>
          </cell>
        </row>
        <row r="494">
          <cell r="C494" t="str">
            <v>LS</v>
          </cell>
          <cell r="I494">
            <v>12.24</v>
          </cell>
        </row>
        <row r="495">
          <cell r="C495" t="str">
            <v>LS</v>
          </cell>
          <cell r="I495">
            <v>2.7</v>
          </cell>
        </row>
        <row r="496">
          <cell r="C496" t="str">
            <v>LS</v>
          </cell>
          <cell r="I496">
            <v>253.17</v>
          </cell>
        </row>
        <row r="497">
          <cell r="C497" t="str">
            <v>LS</v>
          </cell>
          <cell r="I497">
            <v>0</v>
          </cell>
        </row>
        <row r="498">
          <cell r="C498" t="str">
            <v>LS</v>
          </cell>
          <cell r="I498">
            <v>2.9</v>
          </cell>
        </row>
        <row r="499">
          <cell r="C499" t="str">
            <v>LS</v>
          </cell>
          <cell r="I499">
            <v>10.8</v>
          </cell>
        </row>
        <row r="500">
          <cell r="C500" t="str">
            <v>LS</v>
          </cell>
          <cell r="I500">
            <v>0</v>
          </cell>
        </row>
        <row r="501">
          <cell r="C501" t="str">
            <v>LS</v>
          </cell>
          <cell r="I501">
            <v>0</v>
          </cell>
        </row>
        <row r="502">
          <cell r="C502" t="str">
            <v>LS</v>
          </cell>
          <cell r="I502">
            <v>0</v>
          </cell>
        </row>
        <row r="503">
          <cell r="C503" t="str">
            <v>LS</v>
          </cell>
          <cell r="I503">
            <v>0</v>
          </cell>
        </row>
        <row r="504">
          <cell r="C504" t="str">
            <v>LS</v>
          </cell>
          <cell r="I504">
            <v>0</v>
          </cell>
        </row>
        <row r="505">
          <cell r="C505" t="str">
            <v>LS</v>
          </cell>
          <cell r="I505">
            <v>112.32</v>
          </cell>
        </row>
        <row r="506">
          <cell r="C506" t="str">
            <v>LS</v>
          </cell>
          <cell r="I506">
            <v>3566.7</v>
          </cell>
        </row>
        <row r="507">
          <cell r="C507" t="str">
            <v>LS</v>
          </cell>
          <cell r="I507">
            <v>0</v>
          </cell>
        </row>
        <row r="508">
          <cell r="C508" t="str">
            <v>LS</v>
          </cell>
          <cell r="I508">
            <v>1.5</v>
          </cell>
        </row>
        <row r="509">
          <cell r="C509" t="str">
            <v>LS</v>
          </cell>
          <cell r="I509">
            <v>9.9</v>
          </cell>
        </row>
        <row r="510">
          <cell r="C510" t="str">
            <v>LS</v>
          </cell>
          <cell r="I510">
            <v>2.4</v>
          </cell>
        </row>
        <row r="511">
          <cell r="C511" t="str">
            <v>LS</v>
          </cell>
          <cell r="I511">
            <v>359.29</v>
          </cell>
        </row>
        <row r="512">
          <cell r="C512" t="str">
            <v>LS</v>
          </cell>
          <cell r="I512">
            <v>32.94</v>
          </cell>
        </row>
        <row r="513">
          <cell r="C513" t="str">
            <v>LS</v>
          </cell>
          <cell r="I513">
            <v>0</v>
          </cell>
        </row>
        <row r="514">
          <cell r="C514" t="str">
            <v>LS</v>
          </cell>
          <cell r="I514">
            <v>148.77000000000001</v>
          </cell>
        </row>
        <row r="515">
          <cell r="C515" t="str">
            <v>LS</v>
          </cell>
          <cell r="I515">
            <v>17.010000000000002</v>
          </cell>
        </row>
        <row r="516">
          <cell r="C516" t="str">
            <v>LS</v>
          </cell>
          <cell r="I516">
            <v>0</v>
          </cell>
        </row>
        <row r="517">
          <cell r="C517" t="str">
            <v>LS</v>
          </cell>
          <cell r="I517">
            <v>6</v>
          </cell>
        </row>
        <row r="518">
          <cell r="C518" t="str">
            <v>LS</v>
          </cell>
          <cell r="I518">
            <v>3.66</v>
          </cell>
        </row>
        <row r="519">
          <cell r="C519" t="str">
            <v>LS</v>
          </cell>
          <cell r="I519">
            <v>61</v>
          </cell>
        </row>
        <row r="520">
          <cell r="C520" t="str">
            <v>RLS</v>
          </cell>
          <cell r="I520">
            <v>0.64</v>
          </cell>
        </row>
        <row r="521">
          <cell r="C521" t="str">
            <v>RLS</v>
          </cell>
          <cell r="I521">
            <v>3.68</v>
          </cell>
        </row>
        <row r="522">
          <cell r="C522" t="str">
            <v>RLS</v>
          </cell>
          <cell r="I522">
            <v>12.16</v>
          </cell>
        </row>
        <row r="523">
          <cell r="C523" t="str">
            <v>RLS</v>
          </cell>
          <cell r="I523">
            <v>554.4</v>
          </cell>
        </row>
        <row r="524">
          <cell r="C524" t="str">
            <v>RLS</v>
          </cell>
          <cell r="I524">
            <v>556.16</v>
          </cell>
        </row>
        <row r="525">
          <cell r="C525" t="str">
            <v>RLS</v>
          </cell>
          <cell r="I525">
            <v>11.68</v>
          </cell>
        </row>
        <row r="526">
          <cell r="C526" t="str">
            <v>RLS</v>
          </cell>
          <cell r="I526">
            <v>112</v>
          </cell>
        </row>
        <row r="527">
          <cell r="C527" t="str">
            <v>RLS</v>
          </cell>
          <cell r="I527">
            <v>217.6</v>
          </cell>
        </row>
        <row r="528">
          <cell r="C528" t="str">
            <v>RLS</v>
          </cell>
          <cell r="I528">
            <v>6.4</v>
          </cell>
        </row>
        <row r="529">
          <cell r="C529" t="str">
            <v>RLS</v>
          </cell>
          <cell r="I529">
            <v>52.48</v>
          </cell>
        </row>
        <row r="530">
          <cell r="C530" t="str">
            <v>RLS</v>
          </cell>
          <cell r="I530">
            <v>605.76</v>
          </cell>
        </row>
        <row r="531">
          <cell r="C531" t="str">
            <v>RLS</v>
          </cell>
          <cell r="I531">
            <v>331.04</v>
          </cell>
        </row>
        <row r="532">
          <cell r="C532" t="str">
            <v>RLS</v>
          </cell>
          <cell r="I532">
            <v>364</v>
          </cell>
        </row>
        <row r="533">
          <cell r="C533" t="str">
            <v>RLS</v>
          </cell>
          <cell r="I533">
            <v>2742.56</v>
          </cell>
        </row>
        <row r="534">
          <cell r="C534" t="str">
            <v>RLS</v>
          </cell>
          <cell r="I534">
            <v>79.84</v>
          </cell>
        </row>
        <row r="535">
          <cell r="C535" t="str">
            <v>RLS</v>
          </cell>
          <cell r="I535">
            <v>213.12</v>
          </cell>
        </row>
        <row r="536">
          <cell r="C536" t="str">
            <v>RLS</v>
          </cell>
          <cell r="I536">
            <v>374.24</v>
          </cell>
        </row>
        <row r="537">
          <cell r="C537" t="str">
            <v>RLS</v>
          </cell>
          <cell r="I537">
            <v>2.72</v>
          </cell>
        </row>
        <row r="538">
          <cell r="C538" t="str">
            <v>RLS</v>
          </cell>
          <cell r="I538">
            <v>1.76</v>
          </cell>
        </row>
        <row r="539">
          <cell r="C539" t="str">
            <v>RLS</v>
          </cell>
          <cell r="I539">
            <v>7.36</v>
          </cell>
        </row>
        <row r="540">
          <cell r="C540" t="str">
            <v>RLS</v>
          </cell>
          <cell r="I540">
            <v>39.200000000000003</v>
          </cell>
        </row>
        <row r="541">
          <cell r="C541" t="str">
            <v>RLS</v>
          </cell>
          <cell r="I541">
            <v>16.96</v>
          </cell>
        </row>
        <row r="542">
          <cell r="C542" t="str">
            <v>RLS</v>
          </cell>
          <cell r="I542">
            <v>13.12</v>
          </cell>
        </row>
        <row r="543">
          <cell r="C543" t="str">
            <v>RLS</v>
          </cell>
          <cell r="I543">
            <v>76.319999999999993</v>
          </cell>
        </row>
        <row r="544">
          <cell r="C544" t="str">
            <v>RLS</v>
          </cell>
          <cell r="I544">
            <v>75.680000000000007</v>
          </cell>
        </row>
        <row r="545">
          <cell r="C545" t="str">
            <v>RLS</v>
          </cell>
          <cell r="I545">
            <v>8</v>
          </cell>
        </row>
        <row r="546">
          <cell r="C546" t="str">
            <v>RLS</v>
          </cell>
          <cell r="I546">
            <v>0</v>
          </cell>
        </row>
        <row r="547">
          <cell r="C547" t="str">
            <v>RLS</v>
          </cell>
          <cell r="I547">
            <v>6.24</v>
          </cell>
        </row>
        <row r="548">
          <cell r="C548" t="str">
            <v>RLS</v>
          </cell>
          <cell r="I548">
            <v>2.72</v>
          </cell>
        </row>
        <row r="549">
          <cell r="C549" t="str">
            <v>RLS</v>
          </cell>
          <cell r="I549">
            <v>7.84</v>
          </cell>
        </row>
        <row r="550">
          <cell r="C550" t="str">
            <v>RLS</v>
          </cell>
          <cell r="I550">
            <v>1.28</v>
          </cell>
        </row>
        <row r="551">
          <cell r="C551" t="str">
            <v>RLS</v>
          </cell>
          <cell r="I551">
            <v>31.68</v>
          </cell>
        </row>
        <row r="552">
          <cell r="C552" t="str">
            <v>RLS</v>
          </cell>
          <cell r="I552">
            <v>394.72</v>
          </cell>
        </row>
        <row r="553">
          <cell r="C553" t="str">
            <v>RLS</v>
          </cell>
          <cell r="I553">
            <v>7.52</v>
          </cell>
        </row>
        <row r="554">
          <cell r="C554" t="str">
            <v>RLS</v>
          </cell>
          <cell r="I554">
            <v>314.24</v>
          </cell>
        </row>
        <row r="555">
          <cell r="C555" t="str">
            <v>RLS</v>
          </cell>
          <cell r="I555">
            <v>7.68</v>
          </cell>
        </row>
        <row r="556">
          <cell r="C556" t="str">
            <v>RLS</v>
          </cell>
          <cell r="I556">
            <v>19.04</v>
          </cell>
        </row>
        <row r="557">
          <cell r="C557" t="str">
            <v>RLS</v>
          </cell>
          <cell r="I557">
            <v>9.92</v>
          </cell>
        </row>
        <row r="558">
          <cell r="C558" t="str">
            <v>RLS</v>
          </cell>
          <cell r="I558">
            <v>26.56</v>
          </cell>
        </row>
        <row r="559">
          <cell r="C559" t="str">
            <v>RLS</v>
          </cell>
          <cell r="I559">
            <v>70.239999999999995</v>
          </cell>
        </row>
        <row r="560">
          <cell r="C560" t="str">
            <v>RLS</v>
          </cell>
          <cell r="I560">
            <v>3.68</v>
          </cell>
        </row>
        <row r="561">
          <cell r="C561" t="str">
            <v>RLS</v>
          </cell>
          <cell r="I561">
            <v>87.84</v>
          </cell>
        </row>
        <row r="562">
          <cell r="C562" t="str">
            <v>RLS</v>
          </cell>
          <cell r="I562">
            <v>5.12</v>
          </cell>
        </row>
        <row r="563">
          <cell r="C563" t="str">
            <v>RLS</v>
          </cell>
          <cell r="I563">
            <v>5.44</v>
          </cell>
        </row>
        <row r="564">
          <cell r="C564" t="str">
            <v>RLS</v>
          </cell>
          <cell r="I564">
            <v>8.48</v>
          </cell>
        </row>
        <row r="565">
          <cell r="C565" t="str">
            <v>RLS</v>
          </cell>
          <cell r="I565">
            <v>44</v>
          </cell>
        </row>
        <row r="566">
          <cell r="C566" t="str">
            <v>RLS</v>
          </cell>
          <cell r="I566">
            <v>32.159999999999997</v>
          </cell>
        </row>
        <row r="567">
          <cell r="C567" t="str">
            <v>RLS</v>
          </cell>
          <cell r="I567">
            <v>2.08</v>
          </cell>
        </row>
        <row r="568">
          <cell r="C568" t="str">
            <v>RLS</v>
          </cell>
          <cell r="I568">
            <v>6.88</v>
          </cell>
        </row>
        <row r="569">
          <cell r="C569" t="str">
            <v>RLS</v>
          </cell>
          <cell r="I569">
            <v>1.6</v>
          </cell>
        </row>
        <row r="570">
          <cell r="C570" t="str">
            <v>RLS</v>
          </cell>
          <cell r="I570">
            <v>38.56</v>
          </cell>
        </row>
        <row r="571">
          <cell r="C571" t="str">
            <v>RLS</v>
          </cell>
          <cell r="I571">
            <v>0</v>
          </cell>
        </row>
        <row r="572">
          <cell r="C572" t="str">
            <v>RLS</v>
          </cell>
          <cell r="I572">
            <v>1.6</v>
          </cell>
        </row>
        <row r="573">
          <cell r="C573" t="str">
            <v>RLS</v>
          </cell>
          <cell r="I573">
            <v>6.4</v>
          </cell>
        </row>
        <row r="574">
          <cell r="C574" t="str">
            <v>RLS</v>
          </cell>
          <cell r="I574">
            <v>0</v>
          </cell>
        </row>
        <row r="575">
          <cell r="C575" t="str">
            <v>RLS</v>
          </cell>
          <cell r="I575">
            <v>0</v>
          </cell>
        </row>
        <row r="576">
          <cell r="C576" t="str">
            <v>RLS</v>
          </cell>
          <cell r="I576">
            <v>1082.4000000000001</v>
          </cell>
        </row>
        <row r="577">
          <cell r="C577" t="str">
            <v>RLS</v>
          </cell>
          <cell r="I577">
            <v>1576.8</v>
          </cell>
        </row>
        <row r="578">
          <cell r="C578" t="str">
            <v>RLS</v>
          </cell>
          <cell r="I578">
            <v>883.52</v>
          </cell>
        </row>
        <row r="579">
          <cell r="C579" t="str">
            <v>RLS</v>
          </cell>
          <cell r="I579">
            <v>65.92</v>
          </cell>
        </row>
        <row r="580">
          <cell r="C580" t="str">
            <v>RLS</v>
          </cell>
          <cell r="I580">
            <v>2092.8000000000002</v>
          </cell>
        </row>
        <row r="581">
          <cell r="C581" t="str">
            <v>RLS</v>
          </cell>
          <cell r="I581">
            <v>558.72</v>
          </cell>
        </row>
        <row r="582">
          <cell r="C582" t="str">
            <v>RLS</v>
          </cell>
          <cell r="I582">
            <v>0</v>
          </cell>
        </row>
        <row r="583">
          <cell r="C583" t="str">
            <v>RLS</v>
          </cell>
          <cell r="I583">
            <v>5.6</v>
          </cell>
        </row>
        <row r="584">
          <cell r="C584" t="str">
            <v>RLS</v>
          </cell>
          <cell r="I584">
            <v>1.28</v>
          </cell>
        </row>
        <row r="585">
          <cell r="C585" t="str">
            <v>RLS</v>
          </cell>
          <cell r="I585">
            <v>97.76</v>
          </cell>
        </row>
        <row r="586">
          <cell r="C586" t="str">
            <v>RLS</v>
          </cell>
          <cell r="I586">
            <v>8.64</v>
          </cell>
        </row>
        <row r="587">
          <cell r="C587" t="str">
            <v>RLS</v>
          </cell>
          <cell r="I587">
            <v>0.32</v>
          </cell>
        </row>
        <row r="588">
          <cell r="C588" t="str">
            <v>RLS</v>
          </cell>
          <cell r="I588">
            <v>81.44</v>
          </cell>
        </row>
        <row r="589">
          <cell r="C589" t="str">
            <v>RLS</v>
          </cell>
          <cell r="I589">
            <v>9.76</v>
          </cell>
        </row>
        <row r="590">
          <cell r="C590" t="str">
            <v>RLS</v>
          </cell>
          <cell r="I590">
            <v>0</v>
          </cell>
        </row>
        <row r="591">
          <cell r="C591" t="str">
            <v>RLS</v>
          </cell>
          <cell r="I591">
            <v>3.2</v>
          </cell>
        </row>
        <row r="592">
          <cell r="C592" t="str">
            <v>RLS</v>
          </cell>
          <cell r="I592">
            <v>0.96</v>
          </cell>
        </row>
        <row r="593">
          <cell r="C593" t="str">
            <v>RLS</v>
          </cell>
          <cell r="I593">
            <v>16</v>
          </cell>
        </row>
        <row r="594">
          <cell r="C594" t="str">
            <v>RLS</v>
          </cell>
          <cell r="I594">
            <v>0.64</v>
          </cell>
        </row>
        <row r="595">
          <cell r="C595" t="str">
            <v>RLS</v>
          </cell>
          <cell r="I595">
            <v>3.68</v>
          </cell>
        </row>
        <row r="596">
          <cell r="C596" t="str">
            <v>RLS</v>
          </cell>
          <cell r="I596">
            <v>11.84</v>
          </cell>
        </row>
        <row r="597">
          <cell r="C597" t="str">
            <v>RLS</v>
          </cell>
          <cell r="I597">
            <v>551.84</v>
          </cell>
        </row>
        <row r="598">
          <cell r="C598" t="str">
            <v>RLS</v>
          </cell>
          <cell r="I598">
            <v>555.52</v>
          </cell>
        </row>
        <row r="599">
          <cell r="C599" t="str">
            <v>RLS</v>
          </cell>
          <cell r="I599">
            <v>11.52</v>
          </cell>
        </row>
        <row r="600">
          <cell r="C600" t="str">
            <v>RLS</v>
          </cell>
          <cell r="I600">
            <v>111.36</v>
          </cell>
        </row>
        <row r="601">
          <cell r="C601" t="str">
            <v>RLS</v>
          </cell>
          <cell r="I601">
            <v>218.72</v>
          </cell>
        </row>
        <row r="602">
          <cell r="C602" t="str">
            <v>RLS</v>
          </cell>
          <cell r="I602">
            <v>6.4</v>
          </cell>
        </row>
        <row r="603">
          <cell r="C603" t="str">
            <v>RLS</v>
          </cell>
          <cell r="I603">
            <v>50.08</v>
          </cell>
        </row>
        <row r="604">
          <cell r="C604" t="str">
            <v>RLS</v>
          </cell>
          <cell r="I604">
            <v>605.28</v>
          </cell>
        </row>
        <row r="605">
          <cell r="C605" t="str">
            <v>RLS</v>
          </cell>
          <cell r="I605">
            <v>331.2</v>
          </cell>
        </row>
        <row r="606">
          <cell r="C606" t="str">
            <v>RLS</v>
          </cell>
          <cell r="I606">
            <v>374.72</v>
          </cell>
        </row>
        <row r="607">
          <cell r="C607" t="str">
            <v>RLS</v>
          </cell>
          <cell r="I607">
            <v>2743.68</v>
          </cell>
        </row>
        <row r="608">
          <cell r="C608" t="str">
            <v>RLS</v>
          </cell>
          <cell r="I608">
            <v>81.599999999999994</v>
          </cell>
        </row>
        <row r="609">
          <cell r="C609" t="str">
            <v>RLS</v>
          </cell>
          <cell r="I609">
            <v>213.44</v>
          </cell>
        </row>
        <row r="610">
          <cell r="C610" t="str">
            <v>RLS</v>
          </cell>
          <cell r="I610">
            <v>372.16</v>
          </cell>
        </row>
        <row r="611">
          <cell r="C611" t="str">
            <v>RLS</v>
          </cell>
          <cell r="I611">
            <v>2.72</v>
          </cell>
        </row>
        <row r="612">
          <cell r="C612" t="str">
            <v>RLS</v>
          </cell>
          <cell r="I612">
            <v>1.76</v>
          </cell>
        </row>
        <row r="613">
          <cell r="C613" t="str">
            <v>RLS</v>
          </cell>
          <cell r="I613">
            <v>7.36</v>
          </cell>
        </row>
        <row r="614">
          <cell r="C614" t="str">
            <v>RLS</v>
          </cell>
          <cell r="I614">
            <v>39.200000000000003</v>
          </cell>
        </row>
        <row r="615">
          <cell r="C615" t="str">
            <v>RLS</v>
          </cell>
          <cell r="I615">
            <v>16.96</v>
          </cell>
        </row>
        <row r="616">
          <cell r="C616" t="str">
            <v>RLS</v>
          </cell>
          <cell r="I616">
            <v>13.12</v>
          </cell>
        </row>
        <row r="617">
          <cell r="C617" t="str">
            <v>RLS</v>
          </cell>
          <cell r="I617">
            <v>76</v>
          </cell>
        </row>
        <row r="618">
          <cell r="C618" t="str">
            <v>RLS</v>
          </cell>
          <cell r="I618">
            <v>75.52</v>
          </cell>
        </row>
        <row r="619">
          <cell r="C619" t="str">
            <v>RLS</v>
          </cell>
          <cell r="I619">
            <v>7.84</v>
          </cell>
        </row>
        <row r="620">
          <cell r="C620" t="str">
            <v>RLS</v>
          </cell>
          <cell r="I620">
            <v>0</v>
          </cell>
        </row>
        <row r="621">
          <cell r="C621" t="str">
            <v>RLS</v>
          </cell>
          <cell r="I621">
            <v>6.24</v>
          </cell>
        </row>
        <row r="622">
          <cell r="C622" t="str">
            <v>RLS</v>
          </cell>
          <cell r="I622">
            <v>2.72</v>
          </cell>
        </row>
        <row r="623">
          <cell r="C623" t="str">
            <v>RLS</v>
          </cell>
          <cell r="I623">
            <v>7.84</v>
          </cell>
        </row>
        <row r="624">
          <cell r="C624" t="str">
            <v>RLS</v>
          </cell>
          <cell r="I624">
            <v>1.28</v>
          </cell>
        </row>
        <row r="625">
          <cell r="C625" t="str">
            <v>RLS</v>
          </cell>
          <cell r="I625">
            <v>34.72</v>
          </cell>
        </row>
        <row r="626">
          <cell r="C626" t="str">
            <v>RLS</v>
          </cell>
          <cell r="I626">
            <v>453.44</v>
          </cell>
        </row>
        <row r="627">
          <cell r="C627" t="str">
            <v>RLS</v>
          </cell>
          <cell r="I627">
            <v>7.52</v>
          </cell>
        </row>
        <row r="628">
          <cell r="C628" t="str">
            <v>RLS</v>
          </cell>
          <cell r="I628">
            <v>313.76</v>
          </cell>
        </row>
        <row r="629">
          <cell r="C629" t="str">
            <v>RLS</v>
          </cell>
          <cell r="I629">
            <v>7.52</v>
          </cell>
        </row>
        <row r="630">
          <cell r="C630" t="str">
            <v>RLS</v>
          </cell>
          <cell r="I630">
            <v>19.04</v>
          </cell>
        </row>
        <row r="631">
          <cell r="C631" t="str">
            <v>RLS</v>
          </cell>
          <cell r="I631">
            <v>9.92</v>
          </cell>
        </row>
        <row r="632">
          <cell r="C632" t="str">
            <v>RLS</v>
          </cell>
          <cell r="I632">
            <v>29.92</v>
          </cell>
        </row>
        <row r="633">
          <cell r="C633" t="str">
            <v>RLS</v>
          </cell>
          <cell r="I633">
            <v>78.400000000000006</v>
          </cell>
        </row>
        <row r="634">
          <cell r="C634" t="str">
            <v>RLS</v>
          </cell>
          <cell r="I634">
            <v>3.84</v>
          </cell>
        </row>
        <row r="635">
          <cell r="C635" t="str">
            <v>RLS</v>
          </cell>
          <cell r="I635">
            <v>88.64</v>
          </cell>
        </row>
        <row r="636">
          <cell r="C636" t="str">
            <v>RLS</v>
          </cell>
          <cell r="I636">
            <v>5.12</v>
          </cell>
        </row>
        <row r="637">
          <cell r="C637" t="str">
            <v>RLS</v>
          </cell>
          <cell r="I637">
            <v>5.44</v>
          </cell>
        </row>
        <row r="638">
          <cell r="C638" t="str">
            <v>RLS</v>
          </cell>
          <cell r="I638">
            <v>8.48</v>
          </cell>
        </row>
        <row r="639">
          <cell r="C639" t="str">
            <v>RLS</v>
          </cell>
          <cell r="I639">
            <v>44.32</v>
          </cell>
        </row>
        <row r="640">
          <cell r="C640" t="str">
            <v>RLS</v>
          </cell>
          <cell r="I640">
            <v>36.32</v>
          </cell>
        </row>
        <row r="641">
          <cell r="C641" t="str">
            <v>RLS</v>
          </cell>
          <cell r="I641">
            <v>2.08</v>
          </cell>
        </row>
        <row r="642">
          <cell r="C642" t="str">
            <v>RLS</v>
          </cell>
          <cell r="I642">
            <v>6.88</v>
          </cell>
        </row>
        <row r="643">
          <cell r="C643" t="str">
            <v>RLS</v>
          </cell>
          <cell r="I643">
            <v>1.6</v>
          </cell>
        </row>
        <row r="644">
          <cell r="C644" t="str">
            <v>RLS</v>
          </cell>
          <cell r="I644">
            <v>37.92</v>
          </cell>
        </row>
        <row r="645">
          <cell r="C645" t="str">
            <v>RLS</v>
          </cell>
          <cell r="I645">
            <v>0</v>
          </cell>
        </row>
        <row r="646">
          <cell r="C646" t="str">
            <v>RLS</v>
          </cell>
          <cell r="I646">
            <v>1.6</v>
          </cell>
        </row>
        <row r="647">
          <cell r="C647" t="str">
            <v>RLS</v>
          </cell>
          <cell r="I647">
            <v>6.24</v>
          </cell>
        </row>
        <row r="648">
          <cell r="C648" t="str">
            <v>RLS</v>
          </cell>
          <cell r="I648">
            <v>0</v>
          </cell>
        </row>
        <row r="649">
          <cell r="C649" t="str">
            <v>RLS</v>
          </cell>
          <cell r="I649">
            <v>0</v>
          </cell>
        </row>
        <row r="650">
          <cell r="C650" t="str">
            <v>RLS</v>
          </cell>
          <cell r="I650">
            <v>1079.52</v>
          </cell>
        </row>
        <row r="651">
          <cell r="C651" t="str">
            <v>RLS</v>
          </cell>
          <cell r="I651">
            <v>1584.64</v>
          </cell>
        </row>
        <row r="652">
          <cell r="C652" t="str">
            <v>RLS</v>
          </cell>
          <cell r="I652">
            <v>895.68</v>
          </cell>
        </row>
        <row r="653">
          <cell r="C653" t="str">
            <v>RLS</v>
          </cell>
          <cell r="I653">
            <v>65.599999999999994</v>
          </cell>
        </row>
        <row r="654">
          <cell r="C654" t="str">
            <v>RLS</v>
          </cell>
          <cell r="I654">
            <v>2106.4</v>
          </cell>
        </row>
        <row r="655">
          <cell r="C655" t="str">
            <v>RLS</v>
          </cell>
          <cell r="I655">
            <v>607.52</v>
          </cell>
        </row>
        <row r="656">
          <cell r="C656" t="str">
            <v>RLS</v>
          </cell>
          <cell r="I656">
            <v>0</v>
          </cell>
        </row>
        <row r="657">
          <cell r="C657" t="str">
            <v>RLS</v>
          </cell>
          <cell r="I657">
            <v>5.44</v>
          </cell>
        </row>
        <row r="658">
          <cell r="C658" t="str">
            <v>RLS</v>
          </cell>
          <cell r="I658">
            <v>1.28</v>
          </cell>
        </row>
        <row r="659">
          <cell r="C659" t="str">
            <v>RLS</v>
          </cell>
          <cell r="I659">
            <v>98.88</v>
          </cell>
        </row>
        <row r="660">
          <cell r="C660" t="str">
            <v>RLS</v>
          </cell>
          <cell r="I660">
            <v>8.64</v>
          </cell>
        </row>
        <row r="661">
          <cell r="C661" t="str">
            <v>RLS</v>
          </cell>
          <cell r="I661">
            <v>0.32</v>
          </cell>
        </row>
        <row r="662">
          <cell r="C662" t="str">
            <v>RLS</v>
          </cell>
          <cell r="I662">
            <v>86.24</v>
          </cell>
        </row>
        <row r="663">
          <cell r="C663" t="str">
            <v>RLS</v>
          </cell>
          <cell r="I663">
            <v>9.6</v>
          </cell>
        </row>
        <row r="664">
          <cell r="C664" t="str">
            <v>RLS</v>
          </cell>
          <cell r="I664">
            <v>0</v>
          </cell>
        </row>
        <row r="665">
          <cell r="C665" t="str">
            <v>RLS</v>
          </cell>
          <cell r="I665">
            <v>3.2</v>
          </cell>
        </row>
        <row r="666">
          <cell r="C666" t="str">
            <v>RLS</v>
          </cell>
          <cell r="I666">
            <v>0.96</v>
          </cell>
        </row>
        <row r="667">
          <cell r="C667" t="str">
            <v>RLS</v>
          </cell>
          <cell r="I667">
            <v>14.4</v>
          </cell>
        </row>
        <row r="668">
          <cell r="C668" t="str">
            <v>RLS</v>
          </cell>
          <cell r="I668">
            <v>0.64</v>
          </cell>
        </row>
        <row r="669">
          <cell r="C669" t="str">
            <v>RLS</v>
          </cell>
          <cell r="I669">
            <v>3.68</v>
          </cell>
        </row>
        <row r="670">
          <cell r="C670" t="str">
            <v>RLS</v>
          </cell>
          <cell r="I670">
            <v>12.32</v>
          </cell>
        </row>
        <row r="671">
          <cell r="C671" t="str">
            <v>RLS</v>
          </cell>
          <cell r="I671">
            <v>589.6</v>
          </cell>
        </row>
        <row r="672">
          <cell r="C672" t="str">
            <v>RLS</v>
          </cell>
          <cell r="I672">
            <v>594.08000000000004</v>
          </cell>
        </row>
        <row r="673">
          <cell r="C673" t="str">
            <v>RLS</v>
          </cell>
          <cell r="I673">
            <v>14.72</v>
          </cell>
        </row>
        <row r="674">
          <cell r="C674" t="str">
            <v>RLS</v>
          </cell>
          <cell r="I674">
            <v>124.64</v>
          </cell>
        </row>
        <row r="675">
          <cell r="C675" t="str">
            <v>RLS</v>
          </cell>
          <cell r="I675">
            <v>227.2</v>
          </cell>
        </row>
        <row r="676">
          <cell r="C676" t="str">
            <v>RLS</v>
          </cell>
          <cell r="I676">
            <v>7.2</v>
          </cell>
        </row>
        <row r="677">
          <cell r="C677" t="str">
            <v>RLS</v>
          </cell>
          <cell r="I677">
            <v>55.84</v>
          </cell>
        </row>
        <row r="678">
          <cell r="C678" t="str">
            <v>RLS</v>
          </cell>
          <cell r="I678">
            <v>662.88</v>
          </cell>
        </row>
        <row r="679">
          <cell r="C679" t="str">
            <v>RLS</v>
          </cell>
          <cell r="I679">
            <v>337.6</v>
          </cell>
        </row>
        <row r="680">
          <cell r="C680" t="str">
            <v>RLS</v>
          </cell>
          <cell r="I680">
            <v>374.56</v>
          </cell>
        </row>
        <row r="681">
          <cell r="C681" t="str">
            <v>RLS</v>
          </cell>
          <cell r="I681">
            <v>2750.88</v>
          </cell>
        </row>
        <row r="682">
          <cell r="C682" t="str">
            <v>RLS</v>
          </cell>
          <cell r="I682">
            <v>84.64</v>
          </cell>
        </row>
        <row r="683">
          <cell r="C683" t="str">
            <v>RLS</v>
          </cell>
          <cell r="I683">
            <v>215.68</v>
          </cell>
        </row>
        <row r="684">
          <cell r="C684" t="str">
            <v>RLS</v>
          </cell>
          <cell r="I684">
            <v>368.96</v>
          </cell>
        </row>
        <row r="685">
          <cell r="C685" t="str">
            <v>RLS</v>
          </cell>
          <cell r="I685">
            <v>2.72</v>
          </cell>
        </row>
        <row r="686">
          <cell r="C686" t="str">
            <v>RLS</v>
          </cell>
          <cell r="I686">
            <v>1.76</v>
          </cell>
        </row>
        <row r="687">
          <cell r="C687" t="str">
            <v>RLS</v>
          </cell>
          <cell r="I687">
            <v>7.36</v>
          </cell>
        </row>
        <row r="688">
          <cell r="C688" t="str">
            <v>RLS</v>
          </cell>
          <cell r="I688">
            <v>39.200000000000003</v>
          </cell>
        </row>
        <row r="689">
          <cell r="C689" t="str">
            <v>RLS</v>
          </cell>
          <cell r="I689">
            <v>16.96</v>
          </cell>
        </row>
        <row r="690">
          <cell r="C690" t="str">
            <v>RLS</v>
          </cell>
          <cell r="I690">
            <v>13.12</v>
          </cell>
        </row>
        <row r="691">
          <cell r="C691" t="str">
            <v>RLS</v>
          </cell>
          <cell r="I691">
            <v>80.959999999999994</v>
          </cell>
        </row>
        <row r="692">
          <cell r="C692" t="str">
            <v>RLS</v>
          </cell>
          <cell r="I692">
            <v>81.44</v>
          </cell>
        </row>
        <row r="693">
          <cell r="C693" t="str">
            <v>RLS</v>
          </cell>
          <cell r="I693">
            <v>8.64</v>
          </cell>
        </row>
        <row r="694">
          <cell r="C694" t="str">
            <v>RLS</v>
          </cell>
          <cell r="I694">
            <v>0</v>
          </cell>
        </row>
        <row r="695">
          <cell r="C695" t="str">
            <v>RLS</v>
          </cell>
          <cell r="I695">
            <v>6.4</v>
          </cell>
        </row>
        <row r="696">
          <cell r="C696" t="str">
            <v>RLS</v>
          </cell>
          <cell r="I696">
            <v>2.72</v>
          </cell>
        </row>
        <row r="697">
          <cell r="C697" t="str">
            <v>RLS</v>
          </cell>
          <cell r="I697">
            <v>10.56</v>
          </cell>
        </row>
        <row r="698">
          <cell r="C698" t="str">
            <v>RLS</v>
          </cell>
          <cell r="I698">
            <v>0.64</v>
          </cell>
        </row>
        <row r="699">
          <cell r="C699" t="str">
            <v>RLS</v>
          </cell>
          <cell r="I699">
            <v>34.08</v>
          </cell>
        </row>
        <row r="700">
          <cell r="C700" t="str">
            <v>RLS</v>
          </cell>
          <cell r="I700">
            <v>343.84</v>
          </cell>
        </row>
        <row r="701">
          <cell r="C701" t="str">
            <v>RLS</v>
          </cell>
          <cell r="I701">
            <v>6.08</v>
          </cell>
        </row>
        <row r="702">
          <cell r="C702" t="str">
            <v>RLS</v>
          </cell>
          <cell r="I702">
            <v>300.32</v>
          </cell>
        </row>
        <row r="703">
          <cell r="C703" t="str">
            <v>RLS</v>
          </cell>
          <cell r="I703">
            <v>6.08</v>
          </cell>
        </row>
        <row r="704">
          <cell r="C704" t="str">
            <v>RLS</v>
          </cell>
          <cell r="I704">
            <v>19.04</v>
          </cell>
        </row>
        <row r="705">
          <cell r="C705" t="str">
            <v>RLS</v>
          </cell>
          <cell r="I705">
            <v>8.64</v>
          </cell>
        </row>
        <row r="706">
          <cell r="C706" t="str">
            <v>RLS</v>
          </cell>
          <cell r="I706">
            <v>28.96</v>
          </cell>
        </row>
        <row r="707">
          <cell r="C707" t="str">
            <v>RLS</v>
          </cell>
          <cell r="I707">
            <v>207.84</v>
          </cell>
        </row>
        <row r="708">
          <cell r="C708" t="str">
            <v>RLS</v>
          </cell>
          <cell r="I708">
            <v>3.84</v>
          </cell>
        </row>
        <row r="709">
          <cell r="C709" t="str">
            <v>RLS</v>
          </cell>
          <cell r="I709">
            <v>76</v>
          </cell>
        </row>
        <row r="710">
          <cell r="C710" t="str">
            <v>RLS</v>
          </cell>
          <cell r="I710">
            <v>6.08</v>
          </cell>
        </row>
        <row r="711">
          <cell r="C711" t="str">
            <v>RLS</v>
          </cell>
          <cell r="I711">
            <v>6.4</v>
          </cell>
        </row>
        <row r="712">
          <cell r="C712" t="str">
            <v>RLS</v>
          </cell>
          <cell r="I712">
            <v>8.48</v>
          </cell>
        </row>
        <row r="713">
          <cell r="C713" t="str">
            <v>RLS</v>
          </cell>
          <cell r="I713">
            <v>41.6</v>
          </cell>
        </row>
        <row r="714">
          <cell r="C714" t="str">
            <v>RLS</v>
          </cell>
          <cell r="I714">
            <v>32.799999999999997</v>
          </cell>
        </row>
        <row r="715">
          <cell r="C715" t="str">
            <v>RLS</v>
          </cell>
          <cell r="I715">
            <v>2.08</v>
          </cell>
        </row>
        <row r="716">
          <cell r="C716" t="str">
            <v>RLS</v>
          </cell>
          <cell r="I716">
            <v>7.2</v>
          </cell>
        </row>
        <row r="717">
          <cell r="C717" t="str">
            <v>RLS</v>
          </cell>
          <cell r="I717">
            <v>1.6</v>
          </cell>
        </row>
        <row r="718">
          <cell r="C718" t="str">
            <v>RLS</v>
          </cell>
          <cell r="I718">
            <v>31.2</v>
          </cell>
        </row>
        <row r="719">
          <cell r="C719" t="str">
            <v>RLS</v>
          </cell>
          <cell r="I719">
            <v>0</v>
          </cell>
        </row>
        <row r="720">
          <cell r="C720" t="str">
            <v>DSK</v>
          </cell>
          <cell r="I720">
            <v>0.74</v>
          </cell>
        </row>
        <row r="721">
          <cell r="C721" t="str">
            <v>DSK</v>
          </cell>
          <cell r="I721">
            <v>127.98</v>
          </cell>
        </row>
        <row r="722">
          <cell r="C722" t="str">
            <v>LS</v>
          </cell>
          <cell r="I722">
            <v>0</v>
          </cell>
        </row>
        <row r="723">
          <cell r="C723" t="str">
            <v>LS</v>
          </cell>
          <cell r="I723">
            <v>0</v>
          </cell>
        </row>
        <row r="724">
          <cell r="C724" t="str">
            <v>LS</v>
          </cell>
          <cell r="I724">
            <v>0</v>
          </cell>
        </row>
        <row r="725">
          <cell r="C725" t="str">
            <v>LS</v>
          </cell>
          <cell r="I725">
            <v>2474.42</v>
          </cell>
        </row>
        <row r="726">
          <cell r="C726" t="str">
            <v>LS</v>
          </cell>
          <cell r="I726">
            <v>1518.21</v>
          </cell>
        </row>
        <row r="727">
          <cell r="C727" t="str">
            <v>LS</v>
          </cell>
          <cell r="I727">
            <v>111.51</v>
          </cell>
        </row>
        <row r="728">
          <cell r="C728" t="str">
            <v>LS</v>
          </cell>
          <cell r="I728">
            <v>0</v>
          </cell>
        </row>
        <row r="729">
          <cell r="C729" t="str">
            <v>LS</v>
          </cell>
          <cell r="I729">
            <v>1267.25</v>
          </cell>
        </row>
        <row r="730">
          <cell r="C730" t="str">
            <v>LS</v>
          </cell>
          <cell r="I730">
            <v>1.2</v>
          </cell>
        </row>
        <row r="731">
          <cell r="C731" t="str">
            <v>LS</v>
          </cell>
          <cell r="I731">
            <v>7.29</v>
          </cell>
        </row>
        <row r="732">
          <cell r="C732" t="str">
            <v>LS</v>
          </cell>
          <cell r="I732">
            <v>0.57999999999999996</v>
          </cell>
        </row>
        <row r="733">
          <cell r="C733" t="str">
            <v>LS</v>
          </cell>
          <cell r="I733">
            <v>112.08</v>
          </cell>
        </row>
        <row r="734">
          <cell r="C734" t="str">
            <v>LS</v>
          </cell>
          <cell r="I734">
            <v>14.58</v>
          </cell>
        </row>
        <row r="735">
          <cell r="C735" t="str">
            <v>LS</v>
          </cell>
          <cell r="I735">
            <v>0.57999999999999996</v>
          </cell>
        </row>
        <row r="736">
          <cell r="C736" t="str">
            <v>LS</v>
          </cell>
          <cell r="I736">
            <v>108.94</v>
          </cell>
        </row>
        <row r="737">
          <cell r="C737" t="str">
            <v>LS</v>
          </cell>
          <cell r="I737">
            <v>16.38</v>
          </cell>
        </row>
        <row r="738">
          <cell r="C738" t="str">
            <v>LS</v>
          </cell>
          <cell r="I738">
            <v>0</v>
          </cell>
        </row>
        <row r="739">
          <cell r="C739" t="str">
            <v>LS</v>
          </cell>
          <cell r="I739">
            <v>5.4</v>
          </cell>
        </row>
        <row r="740">
          <cell r="C740" t="str">
            <v>LS</v>
          </cell>
          <cell r="I740">
            <v>1.04</v>
          </cell>
        </row>
        <row r="741">
          <cell r="C741" t="str">
            <v>LS</v>
          </cell>
          <cell r="I741">
            <v>12.48</v>
          </cell>
        </row>
        <row r="742">
          <cell r="C742" t="str">
            <v>LS</v>
          </cell>
          <cell r="I742">
            <v>0.54</v>
          </cell>
        </row>
        <row r="743">
          <cell r="C743" t="str">
            <v>LS</v>
          </cell>
          <cell r="I743">
            <v>3.51</v>
          </cell>
        </row>
        <row r="744">
          <cell r="C744" t="str">
            <v>LS</v>
          </cell>
          <cell r="I744">
            <v>0</v>
          </cell>
        </row>
        <row r="745">
          <cell r="C745" t="str">
            <v>LS</v>
          </cell>
          <cell r="I745">
            <v>0</v>
          </cell>
        </row>
        <row r="746">
          <cell r="C746" t="str">
            <v>LS</v>
          </cell>
          <cell r="I746">
            <v>0</v>
          </cell>
        </row>
        <row r="747">
          <cell r="C747" t="str">
            <v>LS</v>
          </cell>
          <cell r="I747">
            <v>0</v>
          </cell>
        </row>
        <row r="748">
          <cell r="C748" t="str">
            <v>LS</v>
          </cell>
          <cell r="I748">
            <v>0</v>
          </cell>
        </row>
        <row r="749">
          <cell r="C749" t="str">
            <v>LS</v>
          </cell>
          <cell r="I749">
            <v>333.84</v>
          </cell>
        </row>
        <row r="750">
          <cell r="C750" t="str">
            <v>LS</v>
          </cell>
          <cell r="I750">
            <v>11.34</v>
          </cell>
        </row>
        <row r="751">
          <cell r="C751" t="str">
            <v>LS</v>
          </cell>
          <cell r="I751">
            <v>93.09</v>
          </cell>
        </row>
        <row r="752">
          <cell r="C752" t="str">
            <v>LS</v>
          </cell>
          <cell r="I752">
            <v>881.76</v>
          </cell>
        </row>
        <row r="753">
          <cell r="C753" t="str">
            <v>LS</v>
          </cell>
          <cell r="I753">
            <v>554.85</v>
          </cell>
        </row>
        <row r="754">
          <cell r="C754" t="str">
            <v>LS</v>
          </cell>
          <cell r="I754">
            <v>641.19000000000005</v>
          </cell>
        </row>
        <row r="755">
          <cell r="C755" t="str">
            <v>LS</v>
          </cell>
          <cell r="I755">
            <v>4104.96</v>
          </cell>
        </row>
        <row r="756">
          <cell r="C756" t="str">
            <v>LS</v>
          </cell>
          <cell r="I756">
            <v>150.22</v>
          </cell>
        </row>
        <row r="757">
          <cell r="C757" t="str">
            <v>LS</v>
          </cell>
          <cell r="I757">
            <v>359.1</v>
          </cell>
        </row>
        <row r="758">
          <cell r="C758" t="str">
            <v>LS</v>
          </cell>
          <cell r="I758">
            <v>367.36</v>
          </cell>
        </row>
        <row r="759">
          <cell r="C759" t="str">
            <v>LS</v>
          </cell>
          <cell r="I759">
            <v>0</v>
          </cell>
        </row>
        <row r="760">
          <cell r="C760" t="str">
            <v>LS</v>
          </cell>
          <cell r="I760">
            <v>0</v>
          </cell>
        </row>
        <row r="761">
          <cell r="C761" t="str">
            <v>LS</v>
          </cell>
          <cell r="I761">
            <v>0</v>
          </cell>
        </row>
        <row r="762">
          <cell r="C762" t="str">
            <v>LS</v>
          </cell>
          <cell r="I762">
            <v>0</v>
          </cell>
        </row>
        <row r="763">
          <cell r="C763" t="str">
            <v>LS</v>
          </cell>
          <cell r="I763">
            <v>28.62</v>
          </cell>
        </row>
        <row r="764">
          <cell r="C764" t="str">
            <v>LS</v>
          </cell>
          <cell r="I764">
            <v>22.14</v>
          </cell>
        </row>
        <row r="765">
          <cell r="C765" t="str">
            <v>LS</v>
          </cell>
          <cell r="I765">
            <v>0</v>
          </cell>
        </row>
        <row r="766">
          <cell r="C766" t="str">
            <v>LS</v>
          </cell>
          <cell r="I766">
            <v>151.19999999999999</v>
          </cell>
        </row>
        <row r="767">
          <cell r="C767" t="str">
            <v>LS</v>
          </cell>
          <cell r="I767">
            <v>15.9</v>
          </cell>
        </row>
        <row r="768">
          <cell r="C768" t="str">
            <v>LS</v>
          </cell>
          <cell r="I768">
            <v>0</v>
          </cell>
        </row>
        <row r="769">
          <cell r="C769" t="str">
            <v>LS</v>
          </cell>
          <cell r="I769">
            <v>24.4</v>
          </cell>
        </row>
        <row r="770">
          <cell r="C770" t="str">
            <v>LS</v>
          </cell>
          <cell r="I770">
            <v>10.37</v>
          </cell>
        </row>
        <row r="771">
          <cell r="C771" t="str">
            <v>LS</v>
          </cell>
          <cell r="I771">
            <v>0</v>
          </cell>
        </row>
        <row r="772">
          <cell r="C772" t="str">
            <v>LS</v>
          </cell>
          <cell r="I772">
            <v>1.08</v>
          </cell>
        </row>
        <row r="773">
          <cell r="C773" t="str">
            <v>LS</v>
          </cell>
          <cell r="I773">
            <v>58.86</v>
          </cell>
        </row>
        <row r="774">
          <cell r="C774" t="str">
            <v>LS</v>
          </cell>
          <cell r="I774">
            <v>653.1</v>
          </cell>
        </row>
        <row r="775">
          <cell r="C775" t="str">
            <v>LS</v>
          </cell>
          <cell r="I775">
            <v>10.199999999999999</v>
          </cell>
        </row>
        <row r="776">
          <cell r="C776" t="str">
            <v>LS</v>
          </cell>
          <cell r="I776">
            <v>1158.3900000000001</v>
          </cell>
        </row>
        <row r="777">
          <cell r="C777" t="str">
            <v>LS</v>
          </cell>
          <cell r="I777">
            <v>23.18</v>
          </cell>
        </row>
        <row r="778">
          <cell r="C778" t="str">
            <v>RLS</v>
          </cell>
          <cell r="I778">
            <v>19.04</v>
          </cell>
        </row>
        <row r="779">
          <cell r="C779" t="str">
            <v>RLS</v>
          </cell>
          <cell r="I779">
            <v>10.56</v>
          </cell>
        </row>
        <row r="780">
          <cell r="C780" t="str">
            <v>RLS</v>
          </cell>
          <cell r="I780">
            <v>28.64</v>
          </cell>
        </row>
        <row r="781">
          <cell r="C781" t="str">
            <v>RLS</v>
          </cell>
          <cell r="I781">
            <v>64.64</v>
          </cell>
        </row>
        <row r="782">
          <cell r="C782" t="str">
            <v>RLS</v>
          </cell>
          <cell r="I782">
            <v>3.68</v>
          </cell>
        </row>
        <row r="783">
          <cell r="C783" t="str">
            <v>RLS</v>
          </cell>
          <cell r="I783">
            <v>77.599999999999994</v>
          </cell>
        </row>
        <row r="784">
          <cell r="C784" t="str">
            <v>RLS</v>
          </cell>
          <cell r="I784">
            <v>5.12</v>
          </cell>
        </row>
        <row r="785">
          <cell r="C785" t="str">
            <v>RLS</v>
          </cell>
          <cell r="I785">
            <v>6.4</v>
          </cell>
        </row>
        <row r="786">
          <cell r="C786" t="str">
            <v>RLS</v>
          </cell>
          <cell r="I786">
            <v>8.48</v>
          </cell>
        </row>
        <row r="787">
          <cell r="C787" t="str">
            <v>RLS</v>
          </cell>
          <cell r="I787">
            <v>41.6</v>
          </cell>
        </row>
        <row r="788">
          <cell r="C788" t="str">
            <v>RLS</v>
          </cell>
          <cell r="I788">
            <v>30.72</v>
          </cell>
        </row>
        <row r="789">
          <cell r="C789" t="str">
            <v>RLS</v>
          </cell>
          <cell r="I789">
            <v>2.08</v>
          </cell>
        </row>
        <row r="790">
          <cell r="C790" t="str">
            <v>RLS</v>
          </cell>
          <cell r="I790">
            <v>7.2</v>
          </cell>
        </row>
        <row r="791">
          <cell r="C791" t="str">
            <v>RLS</v>
          </cell>
          <cell r="I791">
            <v>1.6</v>
          </cell>
        </row>
        <row r="792">
          <cell r="C792" t="str">
            <v>RLS</v>
          </cell>
          <cell r="I792">
            <v>25.6</v>
          </cell>
        </row>
        <row r="793">
          <cell r="C793" t="str">
            <v>RLS</v>
          </cell>
          <cell r="I793">
            <v>0</v>
          </cell>
        </row>
        <row r="794">
          <cell r="C794" t="str">
            <v>RLS</v>
          </cell>
          <cell r="I794">
            <v>0.32</v>
          </cell>
        </row>
        <row r="795">
          <cell r="C795" t="str">
            <v>RLS</v>
          </cell>
          <cell r="I795">
            <v>5.6</v>
          </cell>
        </row>
        <row r="796">
          <cell r="C796" t="str">
            <v>RLS</v>
          </cell>
          <cell r="I796">
            <v>0</v>
          </cell>
        </row>
        <row r="797">
          <cell r="C797" t="str">
            <v>RLS</v>
          </cell>
          <cell r="I797">
            <v>0</v>
          </cell>
        </row>
        <row r="798">
          <cell r="C798" t="str">
            <v>RLS</v>
          </cell>
          <cell r="I798">
            <v>1057.5999999999999</v>
          </cell>
        </row>
        <row r="799">
          <cell r="C799" t="str">
            <v>RLS</v>
          </cell>
          <cell r="I799">
            <v>1522.4</v>
          </cell>
        </row>
        <row r="800">
          <cell r="C800" t="str">
            <v>RLS</v>
          </cell>
          <cell r="I800">
            <v>876.48</v>
          </cell>
        </row>
        <row r="801">
          <cell r="C801" t="str">
            <v>RLS</v>
          </cell>
          <cell r="I801">
            <v>64.319999999999993</v>
          </cell>
        </row>
        <row r="802">
          <cell r="C802" t="str">
            <v>RLS</v>
          </cell>
          <cell r="I802">
            <v>2035.04</v>
          </cell>
        </row>
        <row r="803">
          <cell r="C803" t="str">
            <v>RLS</v>
          </cell>
          <cell r="I803">
            <v>537.91999999999996</v>
          </cell>
        </row>
        <row r="804">
          <cell r="C804" t="str">
            <v>RLS</v>
          </cell>
          <cell r="I804">
            <v>0.8</v>
          </cell>
        </row>
        <row r="805">
          <cell r="C805" t="str">
            <v>RLS</v>
          </cell>
          <cell r="I805">
            <v>4.32</v>
          </cell>
        </row>
        <row r="806">
          <cell r="C806" t="str">
            <v>RLS</v>
          </cell>
          <cell r="I806">
            <v>0.32</v>
          </cell>
        </row>
        <row r="807">
          <cell r="C807" t="str">
            <v>RLS</v>
          </cell>
          <cell r="I807">
            <v>70.400000000000006</v>
          </cell>
        </row>
        <row r="808">
          <cell r="C808" t="str">
            <v>RLS</v>
          </cell>
          <cell r="I808">
            <v>8.64</v>
          </cell>
        </row>
        <row r="809">
          <cell r="C809" t="str">
            <v>RLS</v>
          </cell>
          <cell r="I809">
            <v>0.32</v>
          </cell>
        </row>
        <row r="810">
          <cell r="C810" t="str">
            <v>RLS</v>
          </cell>
          <cell r="I810">
            <v>64</v>
          </cell>
        </row>
        <row r="811">
          <cell r="C811" t="str">
            <v>RLS</v>
          </cell>
          <cell r="I811">
            <v>9.44</v>
          </cell>
        </row>
        <row r="812">
          <cell r="C812" t="str">
            <v>RLS</v>
          </cell>
          <cell r="I812">
            <v>0</v>
          </cell>
        </row>
        <row r="813">
          <cell r="C813" t="str">
            <v>RLS</v>
          </cell>
          <cell r="I813">
            <v>3.2</v>
          </cell>
        </row>
        <row r="814">
          <cell r="C814" t="str">
            <v>RLS</v>
          </cell>
          <cell r="I814">
            <v>0.64</v>
          </cell>
        </row>
        <row r="815">
          <cell r="C815" t="str">
            <v>RLS</v>
          </cell>
          <cell r="I815">
            <v>7.04</v>
          </cell>
        </row>
        <row r="816">
          <cell r="C816" t="str">
            <v>RLS</v>
          </cell>
          <cell r="I816">
            <v>0.32</v>
          </cell>
        </row>
        <row r="817">
          <cell r="C817" t="str">
            <v>RLS</v>
          </cell>
          <cell r="I817">
            <v>2.08</v>
          </cell>
        </row>
        <row r="818">
          <cell r="C818" t="str">
            <v>RLS</v>
          </cell>
          <cell r="I818">
            <v>12.64</v>
          </cell>
        </row>
        <row r="819">
          <cell r="C819" t="str">
            <v>RLS</v>
          </cell>
          <cell r="I819">
            <v>578.88</v>
          </cell>
        </row>
        <row r="820">
          <cell r="C820" t="str">
            <v>RLS</v>
          </cell>
          <cell r="I820">
            <v>584.64</v>
          </cell>
        </row>
        <row r="821">
          <cell r="C821" t="str">
            <v>RLS</v>
          </cell>
          <cell r="I821">
            <v>14.4</v>
          </cell>
        </row>
        <row r="822">
          <cell r="C822" t="str">
            <v>RLS</v>
          </cell>
          <cell r="I822">
            <v>123.04</v>
          </cell>
        </row>
        <row r="823">
          <cell r="C823" t="str">
            <v>RLS</v>
          </cell>
          <cell r="I823">
            <v>222.72</v>
          </cell>
        </row>
        <row r="824">
          <cell r="C824" t="str">
            <v>RLS</v>
          </cell>
          <cell r="I824">
            <v>7.04</v>
          </cell>
        </row>
        <row r="825">
          <cell r="C825" t="str">
            <v>RLS</v>
          </cell>
          <cell r="I825">
            <v>54.08</v>
          </cell>
        </row>
        <row r="826">
          <cell r="C826" t="str">
            <v>RLS</v>
          </cell>
          <cell r="I826">
            <v>627.84</v>
          </cell>
        </row>
        <row r="827">
          <cell r="C827" t="str">
            <v>RLS</v>
          </cell>
          <cell r="I827">
            <v>332.48</v>
          </cell>
        </row>
        <row r="828">
          <cell r="C828" t="str">
            <v>RLS</v>
          </cell>
          <cell r="I828">
            <v>380.32</v>
          </cell>
        </row>
        <row r="829">
          <cell r="C829" t="str">
            <v>RLS</v>
          </cell>
          <cell r="I829">
            <v>2743.04</v>
          </cell>
        </row>
        <row r="830">
          <cell r="C830" t="str">
            <v>RLS</v>
          </cell>
          <cell r="I830">
            <v>86.4</v>
          </cell>
        </row>
        <row r="831">
          <cell r="C831" t="str">
            <v>RLS</v>
          </cell>
          <cell r="I831">
            <v>215.68</v>
          </cell>
        </row>
        <row r="832">
          <cell r="C832" t="str">
            <v>RLS</v>
          </cell>
          <cell r="I832">
            <v>369.92</v>
          </cell>
        </row>
        <row r="833">
          <cell r="C833" t="str">
            <v>RLS</v>
          </cell>
          <cell r="I833">
            <v>2.72</v>
          </cell>
        </row>
        <row r="834">
          <cell r="C834" t="str">
            <v>RLS</v>
          </cell>
          <cell r="I834">
            <v>1.76</v>
          </cell>
        </row>
        <row r="835">
          <cell r="C835" t="str">
            <v>RLS</v>
          </cell>
          <cell r="I835">
            <v>7.36</v>
          </cell>
        </row>
        <row r="836">
          <cell r="C836" t="str">
            <v>RLS</v>
          </cell>
          <cell r="I836">
            <v>39.200000000000003</v>
          </cell>
        </row>
        <row r="837">
          <cell r="C837" t="str">
            <v>RLS</v>
          </cell>
          <cell r="I837">
            <v>16.96</v>
          </cell>
        </row>
        <row r="838">
          <cell r="C838" t="str">
            <v>RLS</v>
          </cell>
          <cell r="I838">
            <v>13.12</v>
          </cell>
        </row>
        <row r="839">
          <cell r="C839" t="str">
            <v>RLS</v>
          </cell>
          <cell r="I839">
            <v>79.52</v>
          </cell>
        </row>
        <row r="840">
          <cell r="C840" t="str">
            <v>RLS</v>
          </cell>
          <cell r="I840">
            <v>79.680000000000007</v>
          </cell>
        </row>
        <row r="841">
          <cell r="C841" t="str">
            <v>RLS</v>
          </cell>
          <cell r="I841">
            <v>8.48</v>
          </cell>
        </row>
        <row r="842">
          <cell r="C842" t="str">
            <v>RLS</v>
          </cell>
          <cell r="I842">
            <v>0</v>
          </cell>
        </row>
        <row r="843">
          <cell r="C843" t="str">
            <v>RLS</v>
          </cell>
          <cell r="I843">
            <v>6.24</v>
          </cell>
        </row>
        <row r="844">
          <cell r="C844" t="str">
            <v>RLS</v>
          </cell>
          <cell r="I844">
            <v>2.72</v>
          </cell>
        </row>
        <row r="845">
          <cell r="C845" t="str">
            <v>RLS</v>
          </cell>
          <cell r="I845">
            <v>7.36</v>
          </cell>
        </row>
        <row r="846">
          <cell r="C846" t="str">
            <v>RLS</v>
          </cell>
          <cell r="I846">
            <v>0.64</v>
          </cell>
        </row>
        <row r="847">
          <cell r="C847" t="str">
            <v>RLS</v>
          </cell>
          <cell r="I847">
            <v>34.880000000000003</v>
          </cell>
        </row>
        <row r="848">
          <cell r="C848" t="str">
            <v>RLS</v>
          </cell>
          <cell r="I848">
            <v>356.96</v>
          </cell>
        </row>
        <row r="849">
          <cell r="C849" t="str">
            <v>RLS</v>
          </cell>
          <cell r="I849">
            <v>6.24</v>
          </cell>
        </row>
        <row r="850">
          <cell r="C850" t="str">
            <v>RLS</v>
          </cell>
          <cell r="I850">
            <v>304.16000000000003</v>
          </cell>
        </row>
        <row r="851">
          <cell r="C851" t="str">
            <v>RLS</v>
          </cell>
          <cell r="I851">
            <v>6.08</v>
          </cell>
        </row>
        <row r="852">
          <cell r="C852" t="str">
            <v>RLS</v>
          </cell>
          <cell r="I852">
            <v>19.04</v>
          </cell>
        </row>
        <row r="853">
          <cell r="C853" t="str">
            <v>RLS</v>
          </cell>
          <cell r="I853">
            <v>7.04</v>
          </cell>
        </row>
        <row r="854">
          <cell r="C854" t="str">
            <v>RLS</v>
          </cell>
          <cell r="I854">
            <v>30.4</v>
          </cell>
        </row>
        <row r="855">
          <cell r="C855" t="str">
            <v>RLS</v>
          </cell>
          <cell r="I855">
            <v>73.760000000000005</v>
          </cell>
        </row>
        <row r="856">
          <cell r="C856" t="str">
            <v>RLS</v>
          </cell>
          <cell r="I856">
            <v>3.68</v>
          </cell>
        </row>
        <row r="857">
          <cell r="C857" t="str">
            <v>RLS</v>
          </cell>
          <cell r="I857">
            <v>79.680000000000007</v>
          </cell>
        </row>
        <row r="858">
          <cell r="C858" t="str">
            <v>RLS</v>
          </cell>
          <cell r="I858">
            <v>5.44</v>
          </cell>
        </row>
        <row r="859">
          <cell r="C859" t="str">
            <v>RLS</v>
          </cell>
          <cell r="I859">
            <v>6.4</v>
          </cell>
        </row>
        <row r="860">
          <cell r="C860" t="str">
            <v>RLS</v>
          </cell>
          <cell r="I860">
            <v>8.48</v>
          </cell>
        </row>
        <row r="861">
          <cell r="C861" t="str">
            <v>RLS</v>
          </cell>
          <cell r="I861">
            <v>41.6</v>
          </cell>
        </row>
        <row r="862">
          <cell r="C862" t="str">
            <v>RLS</v>
          </cell>
          <cell r="I862">
            <v>34.880000000000003</v>
          </cell>
        </row>
        <row r="863">
          <cell r="C863" t="str">
            <v>RLS</v>
          </cell>
          <cell r="I863">
            <v>2.08</v>
          </cell>
        </row>
        <row r="864">
          <cell r="C864" t="str">
            <v>RLS</v>
          </cell>
          <cell r="I864">
            <v>7.2</v>
          </cell>
        </row>
        <row r="865">
          <cell r="C865" t="str">
            <v>RLS</v>
          </cell>
          <cell r="I865">
            <v>1.6</v>
          </cell>
        </row>
        <row r="866">
          <cell r="C866" t="str">
            <v>RLS</v>
          </cell>
          <cell r="I866">
            <v>36.799999999999997</v>
          </cell>
        </row>
        <row r="867">
          <cell r="C867" t="str">
            <v>RLS</v>
          </cell>
          <cell r="I867">
            <v>0</v>
          </cell>
        </row>
        <row r="868">
          <cell r="C868" t="str">
            <v>RLS</v>
          </cell>
          <cell r="I868">
            <v>0.32</v>
          </cell>
        </row>
        <row r="869">
          <cell r="C869" t="str">
            <v>RLS</v>
          </cell>
          <cell r="I869">
            <v>6.24</v>
          </cell>
        </row>
        <row r="870">
          <cell r="C870" t="str">
            <v>RLS</v>
          </cell>
          <cell r="I870">
            <v>0</v>
          </cell>
        </row>
        <row r="871">
          <cell r="C871" t="str">
            <v>RLS</v>
          </cell>
          <cell r="I871">
            <v>0</v>
          </cell>
        </row>
        <row r="872">
          <cell r="C872" t="str">
            <v>RLS</v>
          </cell>
          <cell r="I872">
            <v>1068.32</v>
          </cell>
        </row>
        <row r="873">
          <cell r="C873" t="str">
            <v>RLS</v>
          </cell>
          <cell r="I873">
            <v>1541.44</v>
          </cell>
        </row>
        <row r="874">
          <cell r="C874" t="str">
            <v>RLS</v>
          </cell>
          <cell r="I874">
            <v>902.24</v>
          </cell>
        </row>
        <row r="875">
          <cell r="C875" t="str">
            <v>RLS</v>
          </cell>
          <cell r="I875">
            <v>67.36</v>
          </cell>
        </row>
        <row r="876">
          <cell r="C876" t="str">
            <v>RLS</v>
          </cell>
          <cell r="I876">
            <v>2139.1999999999998</v>
          </cell>
        </row>
        <row r="877">
          <cell r="C877" t="str">
            <v>RLS</v>
          </cell>
          <cell r="I877">
            <v>552</v>
          </cell>
        </row>
        <row r="878">
          <cell r="C878" t="str">
            <v>RLS</v>
          </cell>
          <cell r="I878">
            <v>0.8</v>
          </cell>
        </row>
        <row r="879">
          <cell r="C879" t="str">
            <v>RLS</v>
          </cell>
          <cell r="I879">
            <v>4.16</v>
          </cell>
        </row>
        <row r="880">
          <cell r="C880" t="str">
            <v>RLS</v>
          </cell>
          <cell r="I880">
            <v>0.32</v>
          </cell>
        </row>
        <row r="881">
          <cell r="C881" t="str">
            <v>RLS</v>
          </cell>
          <cell r="I881">
            <v>82.08</v>
          </cell>
        </row>
        <row r="882">
          <cell r="C882" t="str">
            <v>RLS</v>
          </cell>
          <cell r="I882">
            <v>8.64</v>
          </cell>
        </row>
        <row r="883">
          <cell r="C883" t="str">
            <v>RLS</v>
          </cell>
          <cell r="I883">
            <v>0.32</v>
          </cell>
        </row>
        <row r="884">
          <cell r="C884" t="str">
            <v>RLS</v>
          </cell>
          <cell r="I884">
            <v>73.92</v>
          </cell>
        </row>
        <row r="885">
          <cell r="C885" t="str">
            <v>RLS</v>
          </cell>
          <cell r="I885">
            <v>10.08</v>
          </cell>
        </row>
        <row r="886">
          <cell r="C886" t="str">
            <v>RLS</v>
          </cell>
          <cell r="I886">
            <v>0</v>
          </cell>
        </row>
        <row r="887">
          <cell r="C887" t="str">
            <v>RLS</v>
          </cell>
          <cell r="I887">
            <v>3.2</v>
          </cell>
        </row>
        <row r="888">
          <cell r="C888" t="str">
            <v>RLS</v>
          </cell>
          <cell r="I888">
            <v>0.64</v>
          </cell>
        </row>
        <row r="889">
          <cell r="C889" t="str">
            <v>RLS</v>
          </cell>
          <cell r="I889">
            <v>8.32</v>
          </cell>
        </row>
        <row r="890">
          <cell r="C890" t="str">
            <v>RLS</v>
          </cell>
          <cell r="I890">
            <v>0.32</v>
          </cell>
        </row>
        <row r="891">
          <cell r="C891" t="str">
            <v>RLS</v>
          </cell>
          <cell r="I891">
            <v>2.08</v>
          </cell>
        </row>
        <row r="892">
          <cell r="C892" t="str">
            <v>RLS</v>
          </cell>
          <cell r="I892" t="e">
            <v>#REF!</v>
          </cell>
        </row>
        <row r="893">
          <cell r="C893" t="str">
            <v>RLS</v>
          </cell>
          <cell r="I893" t="e">
            <v>#REF!</v>
          </cell>
        </row>
        <row r="894">
          <cell r="C894" t="str">
            <v>RLS</v>
          </cell>
          <cell r="I894" t="e">
            <v>#REF!</v>
          </cell>
        </row>
        <row r="895">
          <cell r="C895" t="str">
            <v>RLS</v>
          </cell>
          <cell r="I895" t="e">
            <v>#REF!</v>
          </cell>
        </row>
        <row r="896">
          <cell r="C896" t="str">
            <v>RLS</v>
          </cell>
          <cell r="I896" t="e">
            <v>#REF!</v>
          </cell>
        </row>
        <row r="897">
          <cell r="C897" t="str">
            <v>RLS</v>
          </cell>
          <cell r="I897" t="e">
            <v>#REF!</v>
          </cell>
        </row>
        <row r="898">
          <cell r="C898" t="str">
            <v>RLS</v>
          </cell>
          <cell r="I898" t="e">
            <v>#REF!</v>
          </cell>
        </row>
        <row r="899">
          <cell r="C899" t="str">
            <v>RLS</v>
          </cell>
          <cell r="I899" t="e">
            <v>#REF!</v>
          </cell>
        </row>
        <row r="900">
          <cell r="C900" t="str">
            <v>RLS</v>
          </cell>
          <cell r="I900" t="e">
            <v>#REF!</v>
          </cell>
        </row>
        <row r="901">
          <cell r="C901" t="str">
            <v>RLS</v>
          </cell>
          <cell r="I901" t="e">
            <v>#REF!</v>
          </cell>
        </row>
        <row r="902">
          <cell r="C902" t="str">
            <v>RLS</v>
          </cell>
          <cell r="I902" t="e">
            <v>#REF!</v>
          </cell>
        </row>
        <row r="903">
          <cell r="C903" t="str">
            <v>RLS</v>
          </cell>
          <cell r="I903" t="e">
            <v>#REF!</v>
          </cell>
        </row>
        <row r="904">
          <cell r="C904" t="str">
            <v>RLS</v>
          </cell>
          <cell r="I904" t="e">
            <v>#REF!</v>
          </cell>
        </row>
        <row r="905">
          <cell r="C905" t="str">
            <v>RLS</v>
          </cell>
          <cell r="I905" t="e">
            <v>#REF!</v>
          </cell>
        </row>
        <row r="906">
          <cell r="C906" t="str">
            <v>RLS</v>
          </cell>
          <cell r="I906" t="e">
            <v>#REF!</v>
          </cell>
        </row>
        <row r="907">
          <cell r="C907" t="str">
            <v>RLS</v>
          </cell>
          <cell r="I907" t="e">
            <v>#REF!</v>
          </cell>
        </row>
        <row r="908">
          <cell r="C908" t="str">
            <v>RLS</v>
          </cell>
          <cell r="I908" t="e">
            <v>#REF!</v>
          </cell>
        </row>
        <row r="909">
          <cell r="C909" t="str">
            <v>RLS</v>
          </cell>
          <cell r="I909" t="e">
            <v>#REF!</v>
          </cell>
        </row>
        <row r="910">
          <cell r="C910" t="str">
            <v>RLS</v>
          </cell>
          <cell r="I910" t="e">
            <v>#REF!</v>
          </cell>
        </row>
        <row r="911">
          <cell r="C911" t="str">
            <v>RLS</v>
          </cell>
          <cell r="I911" t="e">
            <v>#REF!</v>
          </cell>
        </row>
        <row r="912">
          <cell r="C912" t="str">
            <v>RLS</v>
          </cell>
          <cell r="I912" t="e">
            <v>#REF!</v>
          </cell>
        </row>
        <row r="913">
          <cell r="C913" t="str">
            <v>RLS</v>
          </cell>
          <cell r="I913" t="e">
            <v>#REF!</v>
          </cell>
        </row>
        <row r="914">
          <cell r="C914" t="str">
            <v>RLS</v>
          </cell>
          <cell r="I914" t="e">
            <v>#REF!</v>
          </cell>
        </row>
        <row r="915">
          <cell r="C915" t="str">
            <v>RLS</v>
          </cell>
          <cell r="I915" t="e">
            <v>#REF!</v>
          </cell>
        </row>
        <row r="916">
          <cell r="C916" t="str">
            <v>RLS</v>
          </cell>
          <cell r="I916" t="e">
            <v>#REF!</v>
          </cell>
        </row>
        <row r="917">
          <cell r="C917" t="str">
            <v>RLS</v>
          </cell>
          <cell r="I917" t="e">
            <v>#REF!</v>
          </cell>
        </row>
        <row r="918">
          <cell r="C918" t="str">
            <v>RLS</v>
          </cell>
          <cell r="I918" t="e">
            <v>#REF!</v>
          </cell>
        </row>
        <row r="919">
          <cell r="C919" t="str">
            <v>RLS</v>
          </cell>
          <cell r="I919" t="e">
            <v>#REF!</v>
          </cell>
        </row>
        <row r="920">
          <cell r="C920" t="str">
            <v>RLS</v>
          </cell>
          <cell r="I920" t="e">
            <v>#REF!</v>
          </cell>
        </row>
        <row r="921">
          <cell r="C921" t="str">
            <v>RLS</v>
          </cell>
          <cell r="I921" t="e">
            <v>#REF!</v>
          </cell>
        </row>
        <row r="922">
          <cell r="C922" t="str">
            <v>RLS</v>
          </cell>
          <cell r="I922" t="e">
            <v>#REF!</v>
          </cell>
        </row>
        <row r="923">
          <cell r="C923" t="str">
            <v>RLS</v>
          </cell>
          <cell r="I923" t="e">
            <v>#REF!</v>
          </cell>
        </row>
        <row r="924">
          <cell r="C924" t="str">
            <v>RLS</v>
          </cell>
          <cell r="I924" t="e">
            <v>#REF!</v>
          </cell>
        </row>
        <row r="925">
          <cell r="C925" t="str">
            <v>RLS</v>
          </cell>
          <cell r="I925" t="e">
            <v>#REF!</v>
          </cell>
        </row>
        <row r="926">
          <cell r="C926" t="str">
            <v>RLS</v>
          </cell>
          <cell r="I926" t="e">
            <v>#REF!</v>
          </cell>
        </row>
        <row r="927">
          <cell r="C927" t="str">
            <v>RLS</v>
          </cell>
          <cell r="I927" t="e">
            <v>#REF!</v>
          </cell>
        </row>
        <row r="928">
          <cell r="C928" t="str">
            <v>RLS</v>
          </cell>
          <cell r="I928" t="e">
            <v>#REF!</v>
          </cell>
        </row>
        <row r="929">
          <cell r="C929" t="str">
            <v>RLS</v>
          </cell>
          <cell r="I929" t="e">
            <v>#REF!</v>
          </cell>
        </row>
        <row r="930">
          <cell r="C930" t="str">
            <v>RLS</v>
          </cell>
          <cell r="I930" t="e">
            <v>#REF!</v>
          </cell>
        </row>
        <row r="931">
          <cell r="C931" t="str">
            <v>RLS</v>
          </cell>
          <cell r="I931" t="e">
            <v>#REF!</v>
          </cell>
        </row>
        <row r="932">
          <cell r="C932" t="str">
            <v>RLS</v>
          </cell>
          <cell r="I932" t="e">
            <v>#REF!</v>
          </cell>
        </row>
        <row r="933">
          <cell r="C933" t="str">
            <v>RLS</v>
          </cell>
          <cell r="I933" t="e">
            <v>#REF!</v>
          </cell>
        </row>
        <row r="934">
          <cell r="C934" t="str">
            <v>RLS</v>
          </cell>
          <cell r="I934" t="e">
            <v>#REF!</v>
          </cell>
        </row>
        <row r="935">
          <cell r="C935" t="str">
            <v>RLS</v>
          </cell>
          <cell r="I935" t="e">
            <v>#REF!</v>
          </cell>
        </row>
        <row r="936">
          <cell r="C936" t="str">
            <v>RLS</v>
          </cell>
          <cell r="I936" t="e">
            <v>#REF!</v>
          </cell>
        </row>
        <row r="937">
          <cell r="C937" t="str">
            <v>RLS</v>
          </cell>
          <cell r="I937" t="e">
            <v>#REF!</v>
          </cell>
        </row>
        <row r="938">
          <cell r="C938" t="str">
            <v>RLS</v>
          </cell>
          <cell r="I938" t="e">
            <v>#REF!</v>
          </cell>
        </row>
        <row r="939">
          <cell r="C939" t="str">
            <v>RLS</v>
          </cell>
          <cell r="I939" t="e">
            <v>#REF!</v>
          </cell>
        </row>
        <row r="940">
          <cell r="C940" t="str">
            <v>RLS</v>
          </cell>
          <cell r="I940" t="e">
            <v>#REF!</v>
          </cell>
        </row>
        <row r="941">
          <cell r="C941" t="str">
            <v>RLS</v>
          </cell>
          <cell r="I941" t="e">
            <v>#REF!</v>
          </cell>
        </row>
        <row r="942">
          <cell r="C942" t="str">
            <v>RLS</v>
          </cell>
          <cell r="I942" t="e">
            <v>#REF!</v>
          </cell>
        </row>
        <row r="943">
          <cell r="C943" t="str">
            <v>RLS</v>
          </cell>
          <cell r="I943" t="e">
            <v>#REF!</v>
          </cell>
        </row>
        <row r="944">
          <cell r="C944" t="str">
            <v>RLS</v>
          </cell>
          <cell r="I944" t="e">
            <v>#REF!</v>
          </cell>
        </row>
        <row r="945">
          <cell r="C945" t="str">
            <v>RLS</v>
          </cell>
          <cell r="I945" t="e">
            <v>#REF!</v>
          </cell>
        </row>
        <row r="946">
          <cell r="C946" t="str">
            <v>RLS</v>
          </cell>
          <cell r="I946" t="e">
            <v>#REF!</v>
          </cell>
        </row>
        <row r="947">
          <cell r="C947" t="str">
            <v>RLS</v>
          </cell>
          <cell r="I947" t="e">
            <v>#REF!</v>
          </cell>
        </row>
        <row r="948">
          <cell r="C948" t="str">
            <v>RLS</v>
          </cell>
          <cell r="I948" t="e">
            <v>#REF!</v>
          </cell>
        </row>
        <row r="949">
          <cell r="C949" t="str">
            <v>RLS</v>
          </cell>
          <cell r="I949" t="e">
            <v>#REF!</v>
          </cell>
        </row>
        <row r="950">
          <cell r="C950" t="str">
            <v>RLS</v>
          </cell>
          <cell r="I950" t="e">
            <v>#REF!</v>
          </cell>
        </row>
        <row r="951">
          <cell r="C951" t="str">
            <v>RLS</v>
          </cell>
          <cell r="I951" t="e">
            <v>#REF!</v>
          </cell>
        </row>
        <row r="952">
          <cell r="C952" t="str">
            <v>RLS</v>
          </cell>
          <cell r="I952" t="e">
            <v>#REF!</v>
          </cell>
        </row>
        <row r="953">
          <cell r="C953" t="str">
            <v>RLS</v>
          </cell>
          <cell r="I953" t="e">
            <v>#REF!</v>
          </cell>
        </row>
        <row r="954">
          <cell r="C954" t="str">
            <v>RLS</v>
          </cell>
          <cell r="I954" t="e">
            <v>#REF!</v>
          </cell>
        </row>
        <row r="955">
          <cell r="C955" t="str">
            <v>RLS</v>
          </cell>
          <cell r="I955" t="e">
            <v>#REF!</v>
          </cell>
        </row>
        <row r="956">
          <cell r="C956" t="str">
            <v>RLS</v>
          </cell>
          <cell r="I956" t="e">
            <v>#REF!</v>
          </cell>
        </row>
        <row r="957">
          <cell r="C957" t="str">
            <v>RLS</v>
          </cell>
          <cell r="I957" t="e">
            <v>#REF!</v>
          </cell>
        </row>
        <row r="958">
          <cell r="C958" t="str">
            <v>RLS</v>
          </cell>
          <cell r="I958" t="e">
            <v>#REF!</v>
          </cell>
        </row>
        <row r="959">
          <cell r="C959" t="str">
            <v>RLS</v>
          </cell>
          <cell r="I959" t="e">
            <v>#REF!</v>
          </cell>
        </row>
        <row r="960">
          <cell r="C960" t="str">
            <v>RLS</v>
          </cell>
          <cell r="I960" t="e">
            <v>#REF!</v>
          </cell>
        </row>
        <row r="961">
          <cell r="C961" t="str">
            <v>RLS</v>
          </cell>
          <cell r="I961" t="e">
            <v>#REF!</v>
          </cell>
        </row>
        <row r="962">
          <cell r="C962" t="str">
            <v>RLS</v>
          </cell>
          <cell r="I962" t="e">
            <v>#REF!</v>
          </cell>
        </row>
        <row r="963">
          <cell r="C963" t="str">
            <v>RLS</v>
          </cell>
          <cell r="I963" t="e">
            <v>#REF!</v>
          </cell>
        </row>
        <row r="964">
          <cell r="C964" t="str">
            <v>RLS</v>
          </cell>
          <cell r="I964" t="e">
            <v>#REF!</v>
          </cell>
        </row>
        <row r="965">
          <cell r="C965" t="str">
            <v>RLS</v>
          </cell>
          <cell r="I965" t="e">
            <v>#REF!</v>
          </cell>
        </row>
        <row r="966">
          <cell r="C966" t="str">
            <v>RLS</v>
          </cell>
          <cell r="I966" t="e">
            <v>#REF!</v>
          </cell>
        </row>
        <row r="967">
          <cell r="C967" t="str">
            <v>RLS</v>
          </cell>
          <cell r="I967" t="e">
            <v>#REF!</v>
          </cell>
        </row>
        <row r="968">
          <cell r="C968" t="str">
            <v>RLS</v>
          </cell>
          <cell r="I968" t="e">
            <v>#REF!</v>
          </cell>
        </row>
        <row r="969">
          <cell r="C969" t="str">
            <v>RLS</v>
          </cell>
          <cell r="I969" t="e">
            <v>#REF!</v>
          </cell>
        </row>
        <row r="970">
          <cell r="C970" t="str">
            <v>RLS</v>
          </cell>
          <cell r="I970" t="e">
            <v>#REF!</v>
          </cell>
        </row>
        <row r="971">
          <cell r="C971" t="str">
            <v>RLS</v>
          </cell>
          <cell r="I971" t="e">
            <v>#REF!</v>
          </cell>
        </row>
        <row r="972">
          <cell r="C972" t="str">
            <v>RLS</v>
          </cell>
          <cell r="I972" t="e">
            <v>#REF!</v>
          </cell>
        </row>
        <row r="973">
          <cell r="C973" t="str">
            <v>RLS</v>
          </cell>
          <cell r="I973" t="e">
            <v>#REF!</v>
          </cell>
        </row>
        <row r="974">
          <cell r="C974" t="str">
            <v>RLS</v>
          </cell>
          <cell r="I974" t="e">
            <v>#REF!</v>
          </cell>
        </row>
        <row r="975">
          <cell r="C975" t="str">
            <v>RLS</v>
          </cell>
          <cell r="I975" t="e">
            <v>#REF!</v>
          </cell>
        </row>
        <row r="976">
          <cell r="C976" t="str">
            <v>RLS</v>
          </cell>
          <cell r="I976" t="e">
            <v>#REF!</v>
          </cell>
        </row>
        <row r="977">
          <cell r="C977" t="str">
            <v>RLS</v>
          </cell>
          <cell r="I977" t="e">
            <v>#REF!</v>
          </cell>
        </row>
        <row r="978">
          <cell r="C978" t="str">
            <v>DSK</v>
          </cell>
          <cell r="I978" t="e">
            <v>#REF!</v>
          </cell>
        </row>
        <row r="979">
          <cell r="C979" t="str">
            <v>DSK</v>
          </cell>
          <cell r="I979" t="e">
            <v>#REF!</v>
          </cell>
        </row>
        <row r="980">
          <cell r="C980" t="str">
            <v>LS</v>
          </cell>
          <cell r="I980" t="e">
            <v>#REF!</v>
          </cell>
        </row>
        <row r="981">
          <cell r="C981" t="str">
            <v>LS</v>
          </cell>
          <cell r="I981" t="e">
            <v>#REF!</v>
          </cell>
        </row>
        <row r="982">
          <cell r="C982" t="str">
            <v>LS</v>
          </cell>
          <cell r="I982" t="e">
            <v>#REF!</v>
          </cell>
        </row>
        <row r="983">
          <cell r="C983" t="str">
            <v>LS</v>
          </cell>
          <cell r="I983" t="e">
            <v>#REF!</v>
          </cell>
        </row>
        <row r="984">
          <cell r="C984" t="str">
            <v>LS</v>
          </cell>
          <cell r="I984" t="e">
            <v>#REF!</v>
          </cell>
        </row>
        <row r="985">
          <cell r="C985" t="str">
            <v>LS</v>
          </cell>
          <cell r="I985" t="e">
            <v>#REF!</v>
          </cell>
        </row>
        <row r="986">
          <cell r="C986" t="str">
            <v>LS</v>
          </cell>
          <cell r="I986" t="e">
            <v>#REF!</v>
          </cell>
        </row>
        <row r="987">
          <cell r="C987" t="str">
            <v>LS</v>
          </cell>
          <cell r="I987" t="e">
            <v>#REF!</v>
          </cell>
        </row>
        <row r="988">
          <cell r="C988" t="str">
            <v>LS</v>
          </cell>
          <cell r="I988" t="e">
            <v>#REF!</v>
          </cell>
        </row>
        <row r="989">
          <cell r="C989" t="str">
            <v>LS</v>
          </cell>
          <cell r="I989" t="e">
            <v>#REF!</v>
          </cell>
        </row>
        <row r="990">
          <cell r="C990" t="str">
            <v>LS</v>
          </cell>
          <cell r="I990" t="e">
            <v>#REF!</v>
          </cell>
        </row>
        <row r="991">
          <cell r="C991" t="str">
            <v>LS</v>
          </cell>
          <cell r="I991" t="e">
            <v>#REF!</v>
          </cell>
        </row>
        <row r="992">
          <cell r="C992" t="str">
            <v>LS</v>
          </cell>
          <cell r="I992" t="e">
            <v>#REF!</v>
          </cell>
        </row>
        <row r="993">
          <cell r="C993" t="str">
            <v>LS</v>
          </cell>
          <cell r="I993" t="e">
            <v>#REF!</v>
          </cell>
        </row>
        <row r="994">
          <cell r="C994" t="str">
            <v>LS</v>
          </cell>
          <cell r="I994" t="e">
            <v>#REF!</v>
          </cell>
        </row>
        <row r="995">
          <cell r="C995" t="str">
            <v>LS</v>
          </cell>
          <cell r="I995" t="e">
            <v>#REF!</v>
          </cell>
        </row>
        <row r="996">
          <cell r="C996" t="str">
            <v>LS</v>
          </cell>
          <cell r="I996" t="e">
            <v>#REF!</v>
          </cell>
        </row>
        <row r="997">
          <cell r="C997" t="str">
            <v>LS</v>
          </cell>
          <cell r="I997" t="e">
            <v>#REF!</v>
          </cell>
        </row>
        <row r="998">
          <cell r="C998" t="str">
            <v>LS</v>
          </cell>
          <cell r="I998" t="e">
            <v>#REF!</v>
          </cell>
        </row>
        <row r="999">
          <cell r="C999" t="str">
            <v>LS</v>
          </cell>
          <cell r="I999" t="e">
            <v>#REF!</v>
          </cell>
        </row>
        <row r="1000">
          <cell r="C1000" t="str">
            <v>LS</v>
          </cell>
          <cell r="I1000" t="e">
            <v>#REF!</v>
          </cell>
        </row>
        <row r="1001">
          <cell r="C1001" t="str">
            <v>LS</v>
          </cell>
          <cell r="I1001" t="e">
            <v>#REF!</v>
          </cell>
        </row>
        <row r="1002">
          <cell r="C1002" t="str">
            <v>LS</v>
          </cell>
          <cell r="I1002" t="e">
            <v>#REF!</v>
          </cell>
        </row>
        <row r="1003">
          <cell r="C1003" t="str">
            <v>LS</v>
          </cell>
          <cell r="I1003" t="e">
            <v>#REF!</v>
          </cell>
        </row>
        <row r="1004">
          <cell r="C1004" t="str">
            <v>LS</v>
          </cell>
          <cell r="I1004" t="e">
            <v>#REF!</v>
          </cell>
        </row>
        <row r="1005">
          <cell r="C1005" t="str">
            <v>LS</v>
          </cell>
          <cell r="I1005" t="e">
            <v>#REF!</v>
          </cell>
        </row>
        <row r="1006">
          <cell r="C1006" t="str">
            <v>LS</v>
          </cell>
          <cell r="I1006" t="e">
            <v>#REF!</v>
          </cell>
        </row>
        <row r="1007">
          <cell r="C1007" t="str">
            <v>LS</v>
          </cell>
          <cell r="I1007" t="e">
            <v>#REF!</v>
          </cell>
        </row>
        <row r="1008">
          <cell r="C1008" t="str">
            <v>LS</v>
          </cell>
          <cell r="I1008" t="e">
            <v>#REF!</v>
          </cell>
        </row>
        <row r="1009">
          <cell r="C1009" t="str">
            <v>LS</v>
          </cell>
          <cell r="I1009" t="e">
            <v>#REF!</v>
          </cell>
        </row>
        <row r="1010">
          <cell r="C1010" t="str">
            <v>LS</v>
          </cell>
          <cell r="I1010" t="e">
            <v>#REF!</v>
          </cell>
        </row>
        <row r="1011">
          <cell r="C1011" t="str">
            <v>LS</v>
          </cell>
          <cell r="I1011" t="e">
            <v>#REF!</v>
          </cell>
        </row>
        <row r="1012">
          <cell r="C1012" t="str">
            <v>LS</v>
          </cell>
          <cell r="I1012" t="e">
            <v>#REF!</v>
          </cell>
        </row>
        <row r="1013">
          <cell r="C1013" t="str">
            <v>LS</v>
          </cell>
          <cell r="I1013" t="e">
            <v>#REF!</v>
          </cell>
        </row>
        <row r="1014">
          <cell r="C1014" t="str">
            <v>LS</v>
          </cell>
          <cell r="I1014" t="e">
            <v>#REF!</v>
          </cell>
        </row>
        <row r="1015">
          <cell r="C1015" t="str">
            <v>LS</v>
          </cell>
          <cell r="I1015" t="e">
            <v>#REF!</v>
          </cell>
        </row>
        <row r="1016">
          <cell r="C1016" t="str">
            <v>LS</v>
          </cell>
          <cell r="I1016" t="e">
            <v>#REF!</v>
          </cell>
        </row>
        <row r="1017">
          <cell r="C1017" t="str">
            <v>LS</v>
          </cell>
          <cell r="I1017" t="e">
            <v>#REF!</v>
          </cell>
        </row>
        <row r="1018">
          <cell r="C1018" t="str">
            <v>LS</v>
          </cell>
          <cell r="I1018" t="e">
            <v>#REF!</v>
          </cell>
        </row>
        <row r="1019">
          <cell r="C1019" t="str">
            <v>LS</v>
          </cell>
          <cell r="I1019" t="e">
            <v>#REF!</v>
          </cell>
        </row>
        <row r="1020">
          <cell r="C1020" t="str">
            <v>LS</v>
          </cell>
          <cell r="I1020" t="e">
            <v>#REF!</v>
          </cell>
        </row>
        <row r="1021">
          <cell r="C1021" t="str">
            <v>LS</v>
          </cell>
          <cell r="I1021" t="e">
            <v>#REF!</v>
          </cell>
        </row>
        <row r="1022">
          <cell r="C1022" t="str">
            <v>LS</v>
          </cell>
          <cell r="I1022" t="e">
            <v>#REF!</v>
          </cell>
        </row>
        <row r="1023">
          <cell r="C1023" t="str">
            <v>LS</v>
          </cell>
          <cell r="I1023" t="e">
            <v>#REF!</v>
          </cell>
        </row>
        <row r="1024">
          <cell r="C1024" t="str">
            <v>LS</v>
          </cell>
          <cell r="I1024" t="e">
            <v>#REF!</v>
          </cell>
        </row>
        <row r="1025">
          <cell r="C1025" t="str">
            <v>LS</v>
          </cell>
          <cell r="I1025" t="e">
            <v>#REF!</v>
          </cell>
        </row>
        <row r="1026">
          <cell r="C1026" t="str">
            <v>LS</v>
          </cell>
          <cell r="I1026" t="e">
            <v>#REF!</v>
          </cell>
        </row>
        <row r="1027">
          <cell r="C1027" t="str">
            <v>LS</v>
          </cell>
          <cell r="I1027" t="e">
            <v>#REF!</v>
          </cell>
        </row>
        <row r="1028">
          <cell r="C1028" t="str">
            <v>LS</v>
          </cell>
          <cell r="I1028" t="e">
            <v>#REF!</v>
          </cell>
        </row>
        <row r="1029">
          <cell r="C1029" t="str">
            <v>LS</v>
          </cell>
          <cell r="I1029" t="e">
            <v>#REF!</v>
          </cell>
        </row>
        <row r="1030">
          <cell r="C1030" t="str">
            <v>LS</v>
          </cell>
          <cell r="I1030" t="e">
            <v>#REF!</v>
          </cell>
        </row>
        <row r="1031">
          <cell r="C1031" t="str">
            <v>LS</v>
          </cell>
          <cell r="I1031" t="e">
            <v>#REF!</v>
          </cell>
        </row>
        <row r="1032">
          <cell r="C1032" t="str">
            <v>LS</v>
          </cell>
          <cell r="I1032" t="e">
            <v>#REF!</v>
          </cell>
        </row>
        <row r="1033">
          <cell r="C1033" t="str">
            <v>LS</v>
          </cell>
          <cell r="I1033" t="e">
            <v>#REF!</v>
          </cell>
        </row>
        <row r="1034">
          <cell r="C1034" t="str">
            <v>LS</v>
          </cell>
          <cell r="I1034" t="e">
            <v>#REF!</v>
          </cell>
        </row>
        <row r="1035">
          <cell r="C1035" t="str">
            <v>LS</v>
          </cell>
          <cell r="I1035" t="e">
            <v>#REF!</v>
          </cell>
        </row>
        <row r="1036">
          <cell r="C1036" t="str">
            <v>RLS</v>
          </cell>
          <cell r="I1036" t="e">
            <v>#REF!</v>
          </cell>
        </row>
        <row r="1037">
          <cell r="C1037" t="str">
            <v>RLS</v>
          </cell>
          <cell r="I1037" t="e">
            <v>#REF!</v>
          </cell>
        </row>
        <row r="1038">
          <cell r="C1038" t="str">
            <v>RLS</v>
          </cell>
          <cell r="I1038" t="e">
            <v>#REF!</v>
          </cell>
        </row>
        <row r="1039">
          <cell r="C1039" t="str">
            <v>RLS</v>
          </cell>
          <cell r="I1039" t="e">
            <v>#REF!</v>
          </cell>
        </row>
        <row r="1040">
          <cell r="C1040" t="str">
            <v>RLS</v>
          </cell>
          <cell r="I1040" t="e">
            <v>#REF!</v>
          </cell>
        </row>
        <row r="1041">
          <cell r="C1041" t="str">
            <v>RLS</v>
          </cell>
          <cell r="I1041" t="e">
            <v>#REF!</v>
          </cell>
        </row>
        <row r="1042">
          <cell r="C1042" t="str">
            <v>RLS</v>
          </cell>
          <cell r="I1042" t="e">
            <v>#REF!</v>
          </cell>
        </row>
        <row r="1043">
          <cell r="C1043" t="str">
            <v>RLS</v>
          </cell>
          <cell r="I1043" t="e">
            <v>#REF!</v>
          </cell>
        </row>
        <row r="1044">
          <cell r="C1044" t="str">
            <v>RLS</v>
          </cell>
          <cell r="I1044" t="e">
            <v>#REF!</v>
          </cell>
        </row>
        <row r="1045">
          <cell r="C1045" t="str">
            <v>RLS</v>
          </cell>
          <cell r="I1045" t="e">
            <v>#REF!</v>
          </cell>
        </row>
        <row r="1046">
          <cell r="C1046" t="str">
            <v>RLS</v>
          </cell>
          <cell r="I1046" t="e">
            <v>#REF!</v>
          </cell>
        </row>
        <row r="1047">
          <cell r="C1047" t="str">
            <v>RLS</v>
          </cell>
          <cell r="I1047" t="e">
            <v>#REF!</v>
          </cell>
        </row>
        <row r="1048">
          <cell r="C1048" t="str">
            <v>RLS</v>
          </cell>
          <cell r="I1048" t="e">
            <v>#REF!</v>
          </cell>
        </row>
        <row r="1049">
          <cell r="C1049" t="str">
            <v>RLS</v>
          </cell>
          <cell r="I1049" t="e">
            <v>#REF!</v>
          </cell>
        </row>
        <row r="1050">
          <cell r="C1050" t="str">
            <v>RLS</v>
          </cell>
          <cell r="I1050" t="e">
            <v>#REF!</v>
          </cell>
        </row>
        <row r="1051">
          <cell r="C1051" t="str">
            <v>RLS</v>
          </cell>
          <cell r="I1051" t="e">
            <v>#REF!</v>
          </cell>
        </row>
        <row r="1052">
          <cell r="C1052" t="str">
            <v>RLS</v>
          </cell>
          <cell r="I1052" t="e">
            <v>#REF!</v>
          </cell>
        </row>
        <row r="1053">
          <cell r="C1053" t="str">
            <v>RLS</v>
          </cell>
          <cell r="I1053" t="e">
            <v>#REF!</v>
          </cell>
        </row>
        <row r="1054">
          <cell r="C1054" t="str">
            <v>RLS</v>
          </cell>
          <cell r="I1054" t="e">
            <v>#REF!</v>
          </cell>
        </row>
        <row r="1055">
          <cell r="C1055" t="str">
            <v>RLS</v>
          </cell>
          <cell r="I1055" t="e">
            <v>#REF!</v>
          </cell>
        </row>
        <row r="1056">
          <cell r="C1056" t="str">
            <v>RLS</v>
          </cell>
          <cell r="I1056" t="e">
            <v>#REF!</v>
          </cell>
        </row>
        <row r="1057">
          <cell r="C1057" t="str">
            <v>RLS</v>
          </cell>
          <cell r="I1057" t="e">
            <v>#REF!</v>
          </cell>
        </row>
        <row r="1058">
          <cell r="C1058" t="str">
            <v>RLS</v>
          </cell>
          <cell r="I1058" t="e">
            <v>#REF!</v>
          </cell>
        </row>
        <row r="1059">
          <cell r="C1059" t="str">
            <v>RLS</v>
          </cell>
          <cell r="I1059" t="e">
            <v>#REF!</v>
          </cell>
        </row>
        <row r="1060">
          <cell r="C1060" t="str">
            <v>RLS</v>
          </cell>
          <cell r="I1060" t="e">
            <v>#REF!</v>
          </cell>
        </row>
        <row r="1061">
          <cell r="C1061" t="str">
            <v>RLS</v>
          </cell>
          <cell r="I1061" t="e">
            <v>#REF!</v>
          </cell>
        </row>
        <row r="1062">
          <cell r="C1062" t="str">
            <v>RLS</v>
          </cell>
          <cell r="I1062" t="e">
            <v>#REF!</v>
          </cell>
        </row>
        <row r="1063">
          <cell r="C1063" t="str">
            <v>RLS</v>
          </cell>
          <cell r="I1063" t="e">
            <v>#REF!</v>
          </cell>
        </row>
        <row r="1064">
          <cell r="C1064" t="str">
            <v>RLS</v>
          </cell>
          <cell r="I1064" t="e">
            <v>#REF!</v>
          </cell>
        </row>
        <row r="1065">
          <cell r="C1065" t="str">
            <v>RLS</v>
          </cell>
          <cell r="I1065" t="e">
            <v>#REF!</v>
          </cell>
        </row>
        <row r="1066">
          <cell r="C1066" t="str">
            <v>RLS</v>
          </cell>
          <cell r="I1066" t="e">
            <v>#REF!</v>
          </cell>
        </row>
        <row r="1067">
          <cell r="C1067" t="str">
            <v>RLS</v>
          </cell>
          <cell r="I1067" t="e">
            <v>#REF!</v>
          </cell>
        </row>
        <row r="1068">
          <cell r="C1068" t="str">
            <v>RLS</v>
          </cell>
          <cell r="I1068" t="e">
            <v>#REF!</v>
          </cell>
        </row>
        <row r="1069">
          <cell r="C1069" t="str">
            <v>RLS</v>
          </cell>
          <cell r="I1069" t="e">
            <v>#REF!</v>
          </cell>
        </row>
        <row r="1070">
          <cell r="C1070" t="str">
            <v>RLS</v>
          </cell>
          <cell r="I1070" t="e">
            <v>#REF!</v>
          </cell>
        </row>
        <row r="1071">
          <cell r="C1071" t="str">
            <v>RLS</v>
          </cell>
          <cell r="I1071" t="e">
            <v>#REF!</v>
          </cell>
        </row>
        <row r="1072">
          <cell r="C1072" t="str">
            <v>RLS</v>
          </cell>
          <cell r="I1072" t="e">
            <v>#REF!</v>
          </cell>
        </row>
        <row r="1073">
          <cell r="C1073" t="str">
            <v>RLS</v>
          </cell>
          <cell r="I1073" t="e">
            <v>#REF!</v>
          </cell>
        </row>
        <row r="1074">
          <cell r="C1074" t="str">
            <v>RLS</v>
          </cell>
          <cell r="I1074" t="e">
            <v>#REF!</v>
          </cell>
        </row>
        <row r="1075">
          <cell r="C1075" t="str">
            <v>RLS</v>
          </cell>
          <cell r="I1075" t="e">
            <v>#REF!</v>
          </cell>
        </row>
        <row r="1076">
          <cell r="C1076" t="str">
            <v>RLS</v>
          </cell>
          <cell r="I1076" t="e">
            <v>#REF!</v>
          </cell>
        </row>
        <row r="1077">
          <cell r="C1077" t="str">
            <v>RLS</v>
          </cell>
          <cell r="I1077" t="e">
            <v>#REF!</v>
          </cell>
        </row>
        <row r="1078">
          <cell r="C1078" t="str">
            <v>RLS</v>
          </cell>
          <cell r="I1078" t="e">
            <v>#REF!</v>
          </cell>
        </row>
        <row r="1079">
          <cell r="C1079" t="str">
            <v>RLS</v>
          </cell>
          <cell r="I1079" t="e">
            <v>#REF!</v>
          </cell>
        </row>
        <row r="1080">
          <cell r="C1080" t="str">
            <v>RLS</v>
          </cell>
          <cell r="I1080" t="e">
            <v>#REF!</v>
          </cell>
        </row>
        <row r="1081">
          <cell r="C1081" t="str">
            <v>RLS</v>
          </cell>
          <cell r="I1081" t="e">
            <v>#REF!</v>
          </cell>
        </row>
        <row r="1082">
          <cell r="C1082" t="str">
            <v>RLS</v>
          </cell>
          <cell r="I1082" t="e">
            <v>#REF!</v>
          </cell>
        </row>
        <row r="1083">
          <cell r="C1083" t="str">
            <v>RLS</v>
          </cell>
          <cell r="I1083" t="e">
            <v>#REF!</v>
          </cell>
        </row>
        <row r="1084">
          <cell r="C1084" t="str">
            <v>RLS</v>
          </cell>
          <cell r="I1084" t="e">
            <v>#REF!</v>
          </cell>
        </row>
        <row r="1085">
          <cell r="C1085" t="str">
            <v>RLS</v>
          </cell>
          <cell r="I1085" t="e">
            <v>#REF!</v>
          </cell>
        </row>
        <row r="1086">
          <cell r="C1086" t="str">
            <v>RLS</v>
          </cell>
          <cell r="I1086" t="e">
            <v>#REF!</v>
          </cell>
        </row>
        <row r="1087">
          <cell r="C1087" t="str">
            <v>RLS</v>
          </cell>
          <cell r="I1087" t="e">
            <v>#REF!</v>
          </cell>
        </row>
        <row r="1088">
          <cell r="C1088" t="str">
            <v>RLS</v>
          </cell>
          <cell r="I1088" t="e">
            <v>#REF!</v>
          </cell>
        </row>
        <row r="1089">
          <cell r="C1089" t="str">
            <v>RLS</v>
          </cell>
          <cell r="I1089" t="e">
            <v>#REF!</v>
          </cell>
        </row>
        <row r="1090">
          <cell r="C1090" t="str">
            <v>RLS</v>
          </cell>
          <cell r="I1090" t="e">
            <v>#REF!</v>
          </cell>
        </row>
        <row r="1091">
          <cell r="C1091" t="str">
            <v>RLS</v>
          </cell>
          <cell r="I1091" t="e">
            <v>#REF!</v>
          </cell>
        </row>
        <row r="1092">
          <cell r="C1092" t="str">
            <v>RLS</v>
          </cell>
          <cell r="I1092" t="e">
            <v>#REF!</v>
          </cell>
        </row>
        <row r="1093">
          <cell r="C1093" t="str">
            <v>RLS</v>
          </cell>
          <cell r="I1093" t="e">
            <v>#REF!</v>
          </cell>
        </row>
        <row r="1094">
          <cell r="C1094" t="str">
            <v>RLS</v>
          </cell>
          <cell r="I1094" t="e">
            <v>#REF!</v>
          </cell>
        </row>
        <row r="1095">
          <cell r="C1095" t="str">
            <v>RLS</v>
          </cell>
          <cell r="I1095" t="e">
            <v>#REF!</v>
          </cell>
        </row>
        <row r="1096">
          <cell r="C1096" t="str">
            <v>RLS</v>
          </cell>
          <cell r="I1096" t="e">
            <v>#REF!</v>
          </cell>
        </row>
        <row r="1097">
          <cell r="C1097" t="str">
            <v>RLS</v>
          </cell>
          <cell r="I1097" t="e">
            <v>#REF!</v>
          </cell>
        </row>
        <row r="1098">
          <cell r="C1098" t="str">
            <v>RLS</v>
          </cell>
          <cell r="I1098" t="e">
            <v>#REF!</v>
          </cell>
        </row>
        <row r="1099">
          <cell r="C1099" t="str">
            <v>RLS</v>
          </cell>
          <cell r="I1099" t="e">
            <v>#REF!</v>
          </cell>
        </row>
        <row r="1100">
          <cell r="C1100" t="str">
            <v>RLS</v>
          </cell>
          <cell r="I1100" t="e">
            <v>#REF!</v>
          </cell>
        </row>
        <row r="1101">
          <cell r="C1101" t="str">
            <v>RLS</v>
          </cell>
          <cell r="I1101" t="e">
            <v>#REF!</v>
          </cell>
        </row>
        <row r="1102">
          <cell r="C1102" t="str">
            <v>RLS</v>
          </cell>
          <cell r="I1102" t="e">
            <v>#REF!</v>
          </cell>
        </row>
        <row r="1103">
          <cell r="C1103" t="str">
            <v>RLS</v>
          </cell>
          <cell r="I1103" t="e">
            <v>#REF!</v>
          </cell>
        </row>
        <row r="1104">
          <cell r="C1104" t="str">
            <v>RLS</v>
          </cell>
          <cell r="I1104" t="e">
            <v>#REF!</v>
          </cell>
        </row>
        <row r="1105">
          <cell r="C1105" t="str">
            <v>RLS</v>
          </cell>
          <cell r="I1105" t="e">
            <v>#REF!</v>
          </cell>
        </row>
        <row r="1106">
          <cell r="C1106" t="str">
            <v>RLS</v>
          </cell>
          <cell r="I1106" t="e">
            <v>#REF!</v>
          </cell>
        </row>
        <row r="1107">
          <cell r="C1107" t="str">
            <v>RLS</v>
          </cell>
          <cell r="I1107" t="e">
            <v>#REF!</v>
          </cell>
        </row>
        <row r="1108">
          <cell r="C1108" t="str">
            <v>RLS</v>
          </cell>
          <cell r="I1108" t="e">
            <v>#REF!</v>
          </cell>
        </row>
        <row r="1109">
          <cell r="C1109" t="str">
            <v>RLS</v>
          </cell>
          <cell r="I1109" t="e">
            <v>#REF!</v>
          </cell>
        </row>
        <row r="1110">
          <cell r="C1110" t="str">
            <v>RLS</v>
          </cell>
          <cell r="I1110" t="e">
            <v>#REF!</v>
          </cell>
        </row>
        <row r="1111">
          <cell r="C1111" t="str">
            <v>RLS</v>
          </cell>
          <cell r="I1111" t="e">
            <v>#REF!</v>
          </cell>
        </row>
        <row r="1112">
          <cell r="C1112" t="str">
            <v>RLS</v>
          </cell>
          <cell r="I1112" t="e">
            <v>#REF!</v>
          </cell>
        </row>
        <row r="1113">
          <cell r="C1113" t="str">
            <v>RLS</v>
          </cell>
          <cell r="I1113" t="e">
            <v>#REF!</v>
          </cell>
        </row>
        <row r="1114">
          <cell r="C1114" t="str">
            <v>RLS</v>
          </cell>
          <cell r="I1114" t="e">
            <v>#REF!</v>
          </cell>
        </row>
        <row r="1115">
          <cell r="C1115" t="str">
            <v>RLS</v>
          </cell>
          <cell r="I1115" t="e">
            <v>#REF!</v>
          </cell>
        </row>
        <row r="1116">
          <cell r="C1116" t="str">
            <v>RLS</v>
          </cell>
          <cell r="I1116" t="e">
            <v>#REF!</v>
          </cell>
        </row>
        <row r="1117">
          <cell r="C1117" t="str">
            <v>RLS</v>
          </cell>
          <cell r="I1117" t="e">
            <v>#REF!</v>
          </cell>
        </row>
        <row r="1118">
          <cell r="C1118" t="str">
            <v>RLS</v>
          </cell>
          <cell r="I1118" t="e">
            <v>#REF!</v>
          </cell>
        </row>
        <row r="1119">
          <cell r="C1119" t="str">
            <v>RLS</v>
          </cell>
          <cell r="I1119" t="e">
            <v>#REF!</v>
          </cell>
        </row>
        <row r="1120">
          <cell r="C1120" t="str">
            <v>RLS</v>
          </cell>
          <cell r="I1120" t="e">
            <v>#REF!</v>
          </cell>
        </row>
        <row r="1121">
          <cell r="C1121" t="str">
            <v>RLS</v>
          </cell>
          <cell r="I1121" t="e">
            <v>#REF!</v>
          </cell>
        </row>
        <row r="1122">
          <cell r="C1122" t="str">
            <v>RLS</v>
          </cell>
          <cell r="I1122" t="e">
            <v>#REF!</v>
          </cell>
        </row>
        <row r="1123">
          <cell r="C1123" t="str">
            <v>RLS</v>
          </cell>
          <cell r="I1123" t="e">
            <v>#REF!</v>
          </cell>
        </row>
        <row r="1124">
          <cell r="C1124" t="str">
            <v>RLS</v>
          </cell>
          <cell r="I1124" t="e">
            <v>#REF!</v>
          </cell>
        </row>
        <row r="1125">
          <cell r="C1125" t="str">
            <v>RLS</v>
          </cell>
          <cell r="I1125" t="e">
            <v>#REF!</v>
          </cell>
        </row>
        <row r="1126">
          <cell r="C1126" t="str">
            <v>RLS</v>
          </cell>
          <cell r="I1126" t="e">
            <v>#REF!</v>
          </cell>
        </row>
        <row r="1127">
          <cell r="C1127" t="str">
            <v>RLS</v>
          </cell>
          <cell r="I1127" t="e">
            <v>#REF!</v>
          </cell>
        </row>
        <row r="1128">
          <cell r="C1128" t="str">
            <v>RLS</v>
          </cell>
          <cell r="I1128" t="e">
            <v>#REF!</v>
          </cell>
        </row>
        <row r="1129">
          <cell r="C1129" t="str">
            <v>RLS</v>
          </cell>
          <cell r="I1129" t="e">
            <v>#REF!</v>
          </cell>
        </row>
        <row r="1130">
          <cell r="C1130" t="str">
            <v>RLS</v>
          </cell>
          <cell r="I1130" t="e">
            <v>#REF!</v>
          </cell>
        </row>
        <row r="1131">
          <cell r="C1131" t="str">
            <v>RLS</v>
          </cell>
          <cell r="I1131" t="e">
            <v>#REF!</v>
          </cell>
        </row>
        <row r="1132">
          <cell r="C1132" t="str">
            <v>RLS</v>
          </cell>
          <cell r="I1132" t="e">
            <v>#REF!</v>
          </cell>
        </row>
        <row r="1133">
          <cell r="C1133" t="str">
            <v>RLS</v>
          </cell>
          <cell r="I1133" t="e">
            <v>#REF!</v>
          </cell>
        </row>
        <row r="1134">
          <cell r="C1134" t="str">
            <v>RLS</v>
          </cell>
          <cell r="I1134" t="e">
            <v>#REF!</v>
          </cell>
        </row>
        <row r="1135">
          <cell r="C1135" t="str">
            <v>RLS</v>
          </cell>
          <cell r="I1135" t="e">
            <v>#REF!</v>
          </cell>
        </row>
        <row r="1136">
          <cell r="C1136" t="str">
            <v>RLS</v>
          </cell>
          <cell r="I1136" t="e">
            <v>#REF!</v>
          </cell>
        </row>
        <row r="1137">
          <cell r="C1137" t="str">
            <v>RLS</v>
          </cell>
          <cell r="I1137" t="e">
            <v>#REF!</v>
          </cell>
        </row>
        <row r="1138">
          <cell r="C1138" t="str">
            <v>RLS</v>
          </cell>
          <cell r="I1138" t="e">
            <v>#REF!</v>
          </cell>
        </row>
        <row r="1139">
          <cell r="C1139" t="str">
            <v>RLS</v>
          </cell>
          <cell r="I1139" t="e">
            <v>#REF!</v>
          </cell>
        </row>
        <row r="1140">
          <cell r="C1140" t="str">
            <v>RLS</v>
          </cell>
          <cell r="I1140" t="e">
            <v>#REF!</v>
          </cell>
        </row>
        <row r="1141">
          <cell r="C1141" t="str">
            <v>RLS</v>
          </cell>
          <cell r="I1141" t="e">
            <v>#REF!</v>
          </cell>
        </row>
        <row r="1142">
          <cell r="C1142" t="str">
            <v>RLS</v>
          </cell>
          <cell r="I1142" t="e">
            <v>#REF!</v>
          </cell>
        </row>
        <row r="1143">
          <cell r="C1143" t="str">
            <v>RLS</v>
          </cell>
          <cell r="I1143" t="e">
            <v>#REF!</v>
          </cell>
        </row>
        <row r="1144">
          <cell r="C1144" t="str">
            <v>RLS</v>
          </cell>
          <cell r="I1144" t="e">
            <v>#REF!</v>
          </cell>
        </row>
        <row r="1145">
          <cell r="C1145" t="str">
            <v>RLS</v>
          </cell>
          <cell r="I1145" t="e">
            <v>#REF!</v>
          </cell>
        </row>
        <row r="1146">
          <cell r="C1146" t="str">
            <v>RLS</v>
          </cell>
          <cell r="I1146" t="e">
            <v>#REF!</v>
          </cell>
        </row>
        <row r="1147">
          <cell r="C1147" t="str">
            <v>RLS</v>
          </cell>
          <cell r="I1147" t="e">
            <v>#REF!</v>
          </cell>
        </row>
        <row r="1148">
          <cell r="C1148" t="str">
            <v>RLS</v>
          </cell>
          <cell r="I1148" t="e">
            <v>#REF!</v>
          </cell>
        </row>
        <row r="1149">
          <cell r="C1149" t="str">
            <v>RLS</v>
          </cell>
          <cell r="I1149" t="e">
            <v>#REF!</v>
          </cell>
        </row>
        <row r="1150">
          <cell r="C1150" t="str">
            <v>RLS</v>
          </cell>
          <cell r="I1150" t="e">
            <v>#REF!</v>
          </cell>
        </row>
        <row r="1151">
          <cell r="C1151" t="str">
            <v>RLS</v>
          </cell>
          <cell r="I1151" t="e">
            <v>#REF!</v>
          </cell>
        </row>
        <row r="1152">
          <cell r="C1152" t="str">
            <v>RLS</v>
          </cell>
          <cell r="I1152" t="e">
            <v>#REF!</v>
          </cell>
        </row>
        <row r="1153">
          <cell r="C1153" t="str">
            <v>RLS</v>
          </cell>
          <cell r="I1153" t="e">
            <v>#REF!</v>
          </cell>
        </row>
        <row r="1154">
          <cell r="C1154" t="str">
            <v>RLS</v>
          </cell>
          <cell r="I1154" t="e">
            <v>#REF!</v>
          </cell>
        </row>
        <row r="1155">
          <cell r="C1155" t="str">
            <v>RLS</v>
          </cell>
          <cell r="I1155" t="e">
            <v>#REF!</v>
          </cell>
        </row>
        <row r="1156">
          <cell r="C1156" t="str">
            <v>RLS</v>
          </cell>
          <cell r="I1156" t="e">
            <v>#REF!</v>
          </cell>
        </row>
        <row r="1157">
          <cell r="C1157" t="str">
            <v>RLS</v>
          </cell>
          <cell r="I1157" t="e">
            <v>#REF!</v>
          </cell>
        </row>
        <row r="1158">
          <cell r="C1158" t="str">
            <v>RLS</v>
          </cell>
          <cell r="I1158" t="e">
            <v>#REF!</v>
          </cell>
        </row>
        <row r="1159">
          <cell r="C1159" t="str">
            <v>RLS</v>
          </cell>
          <cell r="I1159" t="e">
            <v>#REF!</v>
          </cell>
        </row>
        <row r="1160">
          <cell r="C1160" t="str">
            <v>RLS</v>
          </cell>
          <cell r="I1160" t="e">
            <v>#REF!</v>
          </cell>
        </row>
        <row r="1161">
          <cell r="C1161" t="str">
            <v>RLS</v>
          </cell>
          <cell r="I1161" t="e">
            <v>#REF!</v>
          </cell>
        </row>
        <row r="1162">
          <cell r="C1162" t="str">
            <v>RLS</v>
          </cell>
          <cell r="I1162" t="e">
            <v>#REF!</v>
          </cell>
        </row>
        <row r="1163">
          <cell r="C1163" t="str">
            <v>RLS</v>
          </cell>
          <cell r="I1163" t="e">
            <v>#REF!</v>
          </cell>
        </row>
        <row r="1164">
          <cell r="C1164" t="str">
            <v>RLS</v>
          </cell>
          <cell r="I1164" t="e">
            <v>#REF!</v>
          </cell>
        </row>
        <row r="1165">
          <cell r="C1165" t="str">
            <v>RLS</v>
          </cell>
          <cell r="I1165" t="e">
            <v>#REF!</v>
          </cell>
        </row>
        <row r="1166">
          <cell r="C1166" t="str">
            <v>RLS</v>
          </cell>
          <cell r="I1166" t="e">
            <v>#REF!</v>
          </cell>
        </row>
        <row r="1167">
          <cell r="C1167" t="str">
            <v>RLS</v>
          </cell>
          <cell r="I1167" t="e">
            <v>#REF!</v>
          </cell>
        </row>
        <row r="1168">
          <cell r="C1168" t="str">
            <v>RLS</v>
          </cell>
          <cell r="I1168" t="e">
            <v>#REF!</v>
          </cell>
        </row>
        <row r="1169">
          <cell r="C1169" t="str">
            <v>RLS</v>
          </cell>
          <cell r="I1169" t="e">
            <v>#REF!</v>
          </cell>
        </row>
        <row r="1170">
          <cell r="C1170" t="str">
            <v>RLS</v>
          </cell>
          <cell r="I1170" t="e">
            <v>#REF!</v>
          </cell>
        </row>
        <row r="1171">
          <cell r="C1171" t="str">
            <v>RLS</v>
          </cell>
          <cell r="I1171" t="e">
            <v>#REF!</v>
          </cell>
        </row>
        <row r="1172">
          <cell r="C1172" t="str">
            <v>RLS</v>
          </cell>
          <cell r="I1172" t="e">
            <v>#REF!</v>
          </cell>
        </row>
        <row r="1173">
          <cell r="C1173" t="str">
            <v>RLS</v>
          </cell>
          <cell r="I1173" t="e">
            <v>#REF!</v>
          </cell>
        </row>
        <row r="1174">
          <cell r="C1174" t="str">
            <v>RLS</v>
          </cell>
          <cell r="I1174" t="e">
            <v>#REF!</v>
          </cell>
        </row>
        <row r="1175">
          <cell r="C1175" t="str">
            <v>RLS</v>
          </cell>
          <cell r="I1175" t="e">
            <v>#REF!</v>
          </cell>
        </row>
        <row r="1176">
          <cell r="C1176" t="str">
            <v>RLS</v>
          </cell>
          <cell r="I1176" t="e">
            <v>#REF!</v>
          </cell>
        </row>
        <row r="1177">
          <cell r="C1177" t="str">
            <v>RLS</v>
          </cell>
          <cell r="I1177" t="e">
            <v>#REF!</v>
          </cell>
        </row>
        <row r="1178">
          <cell r="C1178" t="str">
            <v>RLS</v>
          </cell>
          <cell r="I1178" t="e">
            <v>#REF!</v>
          </cell>
        </row>
        <row r="1179">
          <cell r="C1179" t="str">
            <v>RLS</v>
          </cell>
          <cell r="I1179" t="e">
            <v>#REF!</v>
          </cell>
        </row>
        <row r="1180">
          <cell r="C1180" t="str">
            <v>RLS</v>
          </cell>
          <cell r="I1180" t="e">
            <v>#REF!</v>
          </cell>
        </row>
        <row r="1181">
          <cell r="C1181" t="str">
            <v>RLS</v>
          </cell>
          <cell r="I1181" t="e">
            <v>#REF!</v>
          </cell>
        </row>
        <row r="1182">
          <cell r="C1182" t="str">
            <v>RLS</v>
          </cell>
          <cell r="I1182" t="e">
            <v>#REF!</v>
          </cell>
        </row>
        <row r="1183">
          <cell r="C1183" t="str">
            <v>RLS</v>
          </cell>
          <cell r="I1183" t="e">
            <v>#REF!</v>
          </cell>
        </row>
        <row r="1184">
          <cell r="C1184" t="str">
            <v>RLS</v>
          </cell>
          <cell r="I1184" t="e">
            <v>#REF!</v>
          </cell>
        </row>
        <row r="1185">
          <cell r="C1185" t="str">
            <v>RLS</v>
          </cell>
          <cell r="I1185" t="e">
            <v>#REF!</v>
          </cell>
        </row>
        <row r="1186">
          <cell r="C1186" t="str">
            <v>RLS</v>
          </cell>
          <cell r="I1186" t="e">
            <v>#REF!</v>
          </cell>
        </row>
        <row r="1187">
          <cell r="C1187" t="str">
            <v>RLS</v>
          </cell>
          <cell r="I1187" t="e">
            <v>#REF!</v>
          </cell>
        </row>
        <row r="1188">
          <cell r="C1188" t="str">
            <v>RLS</v>
          </cell>
          <cell r="I1188" t="e">
            <v>#REF!</v>
          </cell>
        </row>
        <row r="1189">
          <cell r="C1189" t="str">
            <v>RLS</v>
          </cell>
          <cell r="I1189" t="e">
            <v>#REF!</v>
          </cell>
        </row>
        <row r="1190">
          <cell r="C1190" t="str">
            <v>RLS</v>
          </cell>
          <cell r="I1190" t="e">
            <v>#REF!</v>
          </cell>
        </row>
        <row r="1191">
          <cell r="C1191" t="str">
            <v>RLS</v>
          </cell>
          <cell r="I1191" t="e">
            <v>#REF!</v>
          </cell>
        </row>
        <row r="1192">
          <cell r="C1192" t="str">
            <v>RLS</v>
          </cell>
          <cell r="I1192" t="e">
            <v>#REF!</v>
          </cell>
        </row>
        <row r="1193">
          <cell r="C1193" t="str">
            <v>RLS</v>
          </cell>
          <cell r="I1193" t="e">
            <v>#REF!</v>
          </cell>
        </row>
        <row r="1194">
          <cell r="C1194" t="str">
            <v>RLS</v>
          </cell>
          <cell r="I1194" t="e">
            <v>#REF!</v>
          </cell>
        </row>
        <row r="1195">
          <cell r="C1195" t="str">
            <v>RLS</v>
          </cell>
          <cell r="I1195" t="e">
            <v>#REF!</v>
          </cell>
        </row>
        <row r="1196">
          <cell r="C1196" t="str">
            <v>RLS</v>
          </cell>
          <cell r="I1196" t="e">
            <v>#REF!</v>
          </cell>
        </row>
        <row r="1197">
          <cell r="C1197" t="str">
            <v>RLS</v>
          </cell>
          <cell r="I1197" t="e">
            <v>#REF!</v>
          </cell>
        </row>
        <row r="1198">
          <cell r="C1198" t="str">
            <v>RLS</v>
          </cell>
          <cell r="I1198" t="e">
            <v>#REF!</v>
          </cell>
        </row>
        <row r="1199">
          <cell r="C1199" t="str">
            <v>RLS</v>
          </cell>
          <cell r="I1199" t="e">
            <v>#REF!</v>
          </cell>
        </row>
        <row r="1200">
          <cell r="C1200" t="str">
            <v>RLS</v>
          </cell>
          <cell r="I1200" t="e">
            <v>#REF!</v>
          </cell>
        </row>
        <row r="1201">
          <cell r="C1201" t="str">
            <v>RLS</v>
          </cell>
          <cell r="I1201" t="e">
            <v>#REF!</v>
          </cell>
        </row>
        <row r="1202">
          <cell r="C1202" t="str">
            <v>RLS</v>
          </cell>
          <cell r="I1202" t="e">
            <v>#REF!</v>
          </cell>
        </row>
        <row r="1203">
          <cell r="C1203" t="str">
            <v>RLS</v>
          </cell>
          <cell r="I1203" t="e">
            <v>#REF!</v>
          </cell>
        </row>
        <row r="1204">
          <cell r="C1204" t="str">
            <v>RLS</v>
          </cell>
          <cell r="I1204" t="e">
            <v>#REF!</v>
          </cell>
        </row>
        <row r="1205">
          <cell r="C1205" t="str">
            <v>RLS</v>
          </cell>
          <cell r="I1205" t="e">
            <v>#REF!</v>
          </cell>
        </row>
        <row r="1206">
          <cell r="C1206" t="str">
            <v>RLS</v>
          </cell>
          <cell r="I1206" t="e">
            <v>#REF!</v>
          </cell>
        </row>
        <row r="1207">
          <cell r="C1207" t="str">
            <v>RLS</v>
          </cell>
          <cell r="I1207" t="e">
            <v>#REF!</v>
          </cell>
        </row>
        <row r="1208">
          <cell r="C1208" t="str">
            <v>RLS</v>
          </cell>
          <cell r="I1208" t="e">
            <v>#REF!</v>
          </cell>
        </row>
        <row r="1209">
          <cell r="C1209" t="str">
            <v>RLS</v>
          </cell>
          <cell r="I1209" t="e">
            <v>#REF!</v>
          </cell>
        </row>
        <row r="1210">
          <cell r="C1210" t="str">
            <v>RLS</v>
          </cell>
          <cell r="I1210" t="e">
            <v>#REF!</v>
          </cell>
        </row>
        <row r="1211">
          <cell r="C1211" t="str">
            <v>RLS</v>
          </cell>
          <cell r="I1211" t="e">
            <v>#REF!</v>
          </cell>
        </row>
        <row r="1212">
          <cell r="C1212" t="str">
            <v>RLS</v>
          </cell>
          <cell r="I1212" t="e">
            <v>#REF!</v>
          </cell>
        </row>
        <row r="1213">
          <cell r="C1213" t="str">
            <v>RLS</v>
          </cell>
          <cell r="I1213" t="e">
            <v>#REF!</v>
          </cell>
        </row>
        <row r="1214">
          <cell r="C1214" t="str">
            <v>RLS</v>
          </cell>
          <cell r="I1214" t="e">
            <v>#REF!</v>
          </cell>
        </row>
        <row r="1215">
          <cell r="C1215" t="str">
            <v>RLS</v>
          </cell>
          <cell r="I1215" t="e">
            <v>#REF!</v>
          </cell>
        </row>
        <row r="1216">
          <cell r="C1216" t="str">
            <v>RLS</v>
          </cell>
          <cell r="I1216" t="e">
            <v>#REF!</v>
          </cell>
        </row>
        <row r="1217">
          <cell r="C1217" t="str">
            <v>RLS</v>
          </cell>
          <cell r="I1217" t="e">
            <v>#REF!</v>
          </cell>
        </row>
        <row r="1218">
          <cell r="C1218" t="str">
            <v>RLS</v>
          </cell>
          <cell r="I1218" t="e">
            <v>#REF!</v>
          </cell>
        </row>
        <row r="1219">
          <cell r="C1219" t="str">
            <v>RLS</v>
          </cell>
          <cell r="I1219" t="e">
            <v>#REF!</v>
          </cell>
        </row>
        <row r="1220">
          <cell r="C1220" t="str">
            <v>RLS</v>
          </cell>
          <cell r="I1220" t="e">
            <v>#REF!</v>
          </cell>
        </row>
        <row r="1221">
          <cell r="C1221" t="str">
            <v>RLS</v>
          </cell>
          <cell r="I1221" t="e">
            <v>#REF!</v>
          </cell>
        </row>
        <row r="1222">
          <cell r="C1222" t="str">
            <v>RLS</v>
          </cell>
          <cell r="I1222" t="e">
            <v>#REF!</v>
          </cell>
        </row>
        <row r="1223">
          <cell r="C1223" t="str">
            <v>RLS</v>
          </cell>
          <cell r="I1223" t="e">
            <v>#REF!</v>
          </cell>
        </row>
        <row r="1224">
          <cell r="C1224" t="str">
            <v>RLS</v>
          </cell>
          <cell r="I1224" t="e">
            <v>#REF!</v>
          </cell>
        </row>
        <row r="1225">
          <cell r="C1225" t="str">
            <v>RLS</v>
          </cell>
          <cell r="I1225" t="e">
            <v>#REF!</v>
          </cell>
        </row>
        <row r="1226">
          <cell r="C1226" t="str">
            <v>RLS</v>
          </cell>
          <cell r="I1226" t="e">
            <v>#REF!</v>
          </cell>
        </row>
        <row r="1227">
          <cell r="C1227" t="str">
            <v>RLS</v>
          </cell>
          <cell r="I1227" t="e">
            <v>#REF!</v>
          </cell>
        </row>
        <row r="1228">
          <cell r="C1228" t="str">
            <v>RLS</v>
          </cell>
          <cell r="I1228" t="e">
            <v>#REF!</v>
          </cell>
        </row>
        <row r="1229">
          <cell r="C1229" t="str">
            <v>RLS</v>
          </cell>
          <cell r="I1229" t="e">
            <v>#REF!</v>
          </cell>
        </row>
        <row r="1230">
          <cell r="C1230" t="str">
            <v>RLS</v>
          </cell>
          <cell r="I1230" t="e">
            <v>#REF!</v>
          </cell>
        </row>
        <row r="1231">
          <cell r="C1231" t="str">
            <v>RLS</v>
          </cell>
          <cell r="I1231" t="e">
            <v>#REF!</v>
          </cell>
        </row>
        <row r="1232">
          <cell r="C1232" t="str">
            <v>RLS</v>
          </cell>
          <cell r="I1232" t="e">
            <v>#REF!</v>
          </cell>
        </row>
        <row r="1233">
          <cell r="C1233" t="str">
            <v>RLS</v>
          </cell>
          <cell r="I1233" t="e">
            <v>#REF!</v>
          </cell>
        </row>
        <row r="1234">
          <cell r="C1234" t="str">
            <v>RLS</v>
          </cell>
          <cell r="I1234" t="e">
            <v>#REF!</v>
          </cell>
        </row>
        <row r="1235">
          <cell r="C1235" t="str">
            <v>RLS</v>
          </cell>
          <cell r="I1235" t="e">
            <v>#REF!</v>
          </cell>
        </row>
        <row r="1236">
          <cell r="C1236" t="str">
            <v>DSK</v>
          </cell>
          <cell r="I1236" t="e">
            <v>#REF!</v>
          </cell>
        </row>
        <row r="1237">
          <cell r="C1237" t="str">
            <v>DSK</v>
          </cell>
          <cell r="I1237" t="e">
            <v>#REF!</v>
          </cell>
        </row>
        <row r="1238">
          <cell r="C1238" t="str">
            <v>LS</v>
          </cell>
          <cell r="I1238" t="e">
            <v>#REF!</v>
          </cell>
        </row>
        <row r="1239">
          <cell r="C1239" t="str">
            <v>LS</v>
          </cell>
          <cell r="I1239" t="e">
            <v>#REF!</v>
          </cell>
        </row>
        <row r="1240">
          <cell r="C1240" t="str">
            <v>LS</v>
          </cell>
          <cell r="I1240" t="e">
            <v>#REF!</v>
          </cell>
        </row>
        <row r="1241">
          <cell r="C1241" t="str">
            <v>LS</v>
          </cell>
          <cell r="I1241" t="e">
            <v>#REF!</v>
          </cell>
        </row>
        <row r="1242">
          <cell r="C1242" t="str">
            <v>LS</v>
          </cell>
          <cell r="I1242" t="e">
            <v>#REF!</v>
          </cell>
        </row>
        <row r="1243">
          <cell r="C1243" t="str">
            <v>LS</v>
          </cell>
          <cell r="I1243" t="e">
            <v>#REF!</v>
          </cell>
        </row>
        <row r="1244">
          <cell r="C1244" t="str">
            <v>LS</v>
          </cell>
          <cell r="I1244" t="e">
            <v>#REF!</v>
          </cell>
        </row>
        <row r="1245">
          <cell r="C1245" t="str">
            <v>LS</v>
          </cell>
          <cell r="I1245" t="e">
            <v>#REF!</v>
          </cell>
        </row>
        <row r="1246">
          <cell r="C1246" t="str">
            <v>LS</v>
          </cell>
          <cell r="I1246" t="e">
            <v>#REF!</v>
          </cell>
        </row>
        <row r="1247">
          <cell r="C1247" t="str">
            <v>LS</v>
          </cell>
          <cell r="I1247" t="e">
            <v>#REF!</v>
          </cell>
        </row>
        <row r="1248">
          <cell r="C1248" t="str">
            <v>LS</v>
          </cell>
          <cell r="I1248" t="e">
            <v>#REF!</v>
          </cell>
        </row>
        <row r="1249">
          <cell r="C1249" t="str">
            <v>LS</v>
          </cell>
          <cell r="I1249" t="e">
            <v>#REF!</v>
          </cell>
        </row>
        <row r="1250">
          <cell r="C1250" t="str">
            <v>LS</v>
          </cell>
          <cell r="I1250" t="e">
            <v>#REF!</v>
          </cell>
        </row>
        <row r="1251">
          <cell r="C1251" t="str">
            <v>LS</v>
          </cell>
          <cell r="I1251" t="e">
            <v>#REF!</v>
          </cell>
        </row>
        <row r="1252">
          <cell r="C1252" t="str">
            <v>LS</v>
          </cell>
          <cell r="I1252" t="e">
            <v>#REF!</v>
          </cell>
        </row>
        <row r="1253">
          <cell r="C1253" t="str">
            <v>LS</v>
          </cell>
          <cell r="I1253" t="e">
            <v>#REF!</v>
          </cell>
        </row>
        <row r="1254">
          <cell r="C1254" t="str">
            <v>LS</v>
          </cell>
          <cell r="I1254" t="e">
            <v>#REF!</v>
          </cell>
        </row>
        <row r="1255">
          <cell r="C1255" t="str">
            <v>LS</v>
          </cell>
          <cell r="I1255" t="e">
            <v>#REF!</v>
          </cell>
        </row>
        <row r="1256">
          <cell r="C1256" t="str">
            <v>LS</v>
          </cell>
          <cell r="I1256" t="e">
            <v>#REF!</v>
          </cell>
        </row>
        <row r="1257">
          <cell r="C1257" t="str">
            <v>LS</v>
          </cell>
          <cell r="I1257" t="e">
            <v>#REF!</v>
          </cell>
        </row>
        <row r="1258">
          <cell r="C1258" t="str">
            <v>LS</v>
          </cell>
          <cell r="I1258" t="e">
            <v>#REF!</v>
          </cell>
        </row>
        <row r="1259">
          <cell r="C1259" t="str">
            <v>LS</v>
          </cell>
          <cell r="I1259" t="e">
            <v>#REF!</v>
          </cell>
        </row>
        <row r="1260">
          <cell r="C1260" t="str">
            <v>LS</v>
          </cell>
          <cell r="I1260" t="e">
            <v>#REF!</v>
          </cell>
        </row>
        <row r="1261">
          <cell r="C1261" t="str">
            <v>LS</v>
          </cell>
          <cell r="I1261" t="e">
            <v>#REF!</v>
          </cell>
        </row>
        <row r="1262">
          <cell r="C1262" t="str">
            <v>LS</v>
          </cell>
          <cell r="I1262" t="e">
            <v>#REF!</v>
          </cell>
        </row>
        <row r="1263">
          <cell r="C1263" t="str">
            <v>LS</v>
          </cell>
          <cell r="I1263" t="e">
            <v>#REF!</v>
          </cell>
        </row>
        <row r="1264">
          <cell r="C1264" t="str">
            <v>LS</v>
          </cell>
          <cell r="I1264" t="e">
            <v>#REF!</v>
          </cell>
        </row>
        <row r="1265">
          <cell r="C1265" t="str">
            <v>LS</v>
          </cell>
          <cell r="I1265" t="e">
            <v>#REF!</v>
          </cell>
        </row>
        <row r="1266">
          <cell r="C1266" t="str">
            <v>LS</v>
          </cell>
          <cell r="I1266" t="e">
            <v>#REF!</v>
          </cell>
        </row>
        <row r="1267">
          <cell r="C1267" t="str">
            <v>LS</v>
          </cell>
          <cell r="I1267" t="e">
            <v>#REF!</v>
          </cell>
        </row>
        <row r="1268">
          <cell r="C1268" t="str">
            <v>LS</v>
          </cell>
          <cell r="I1268" t="e">
            <v>#REF!</v>
          </cell>
        </row>
        <row r="1269">
          <cell r="C1269" t="str">
            <v>LS</v>
          </cell>
          <cell r="I1269" t="e">
            <v>#REF!</v>
          </cell>
        </row>
        <row r="1270">
          <cell r="C1270" t="str">
            <v>LS</v>
          </cell>
          <cell r="I1270" t="e">
            <v>#REF!</v>
          </cell>
        </row>
        <row r="1271">
          <cell r="C1271" t="str">
            <v>LS</v>
          </cell>
          <cell r="I1271" t="e">
            <v>#REF!</v>
          </cell>
        </row>
        <row r="1272">
          <cell r="C1272" t="str">
            <v>LS</v>
          </cell>
          <cell r="I1272" t="e">
            <v>#REF!</v>
          </cell>
        </row>
        <row r="1273">
          <cell r="C1273" t="str">
            <v>LS</v>
          </cell>
          <cell r="I1273" t="e">
            <v>#REF!</v>
          </cell>
        </row>
        <row r="1274">
          <cell r="C1274" t="str">
            <v>LS</v>
          </cell>
          <cell r="I1274" t="e">
            <v>#REF!</v>
          </cell>
        </row>
        <row r="1275">
          <cell r="C1275" t="str">
            <v>LS</v>
          </cell>
          <cell r="I1275" t="e">
            <v>#REF!</v>
          </cell>
        </row>
        <row r="1276">
          <cell r="C1276" t="str">
            <v>LS</v>
          </cell>
          <cell r="I1276" t="e">
            <v>#REF!</v>
          </cell>
        </row>
        <row r="1277">
          <cell r="C1277" t="str">
            <v>LS</v>
          </cell>
          <cell r="I1277" t="e">
            <v>#REF!</v>
          </cell>
        </row>
        <row r="1278">
          <cell r="C1278" t="str">
            <v>LS</v>
          </cell>
          <cell r="I1278" t="e">
            <v>#REF!</v>
          </cell>
        </row>
        <row r="1279">
          <cell r="C1279" t="str">
            <v>LS</v>
          </cell>
          <cell r="I1279" t="e">
            <v>#REF!</v>
          </cell>
        </row>
        <row r="1280">
          <cell r="C1280" t="str">
            <v>LS</v>
          </cell>
          <cell r="I1280" t="e">
            <v>#REF!</v>
          </cell>
        </row>
        <row r="1281">
          <cell r="C1281" t="str">
            <v>LS</v>
          </cell>
          <cell r="I1281" t="e">
            <v>#REF!</v>
          </cell>
        </row>
        <row r="1282">
          <cell r="C1282" t="str">
            <v>LS</v>
          </cell>
          <cell r="I1282" t="e">
            <v>#REF!</v>
          </cell>
        </row>
        <row r="1283">
          <cell r="C1283" t="str">
            <v>LS</v>
          </cell>
          <cell r="I1283" t="e">
            <v>#REF!</v>
          </cell>
        </row>
        <row r="1284">
          <cell r="C1284" t="str">
            <v>LS</v>
          </cell>
          <cell r="I1284" t="e">
            <v>#REF!</v>
          </cell>
        </row>
        <row r="1285">
          <cell r="C1285" t="str">
            <v>LS</v>
          </cell>
          <cell r="I1285" t="e">
            <v>#REF!</v>
          </cell>
        </row>
        <row r="1286">
          <cell r="C1286" t="str">
            <v>LS</v>
          </cell>
          <cell r="I1286" t="e">
            <v>#REF!</v>
          </cell>
        </row>
        <row r="1287">
          <cell r="C1287" t="str">
            <v>LS</v>
          </cell>
          <cell r="I1287" t="e">
            <v>#REF!</v>
          </cell>
        </row>
        <row r="1288">
          <cell r="C1288" t="str">
            <v>LS</v>
          </cell>
          <cell r="I1288" t="e">
            <v>#REF!</v>
          </cell>
        </row>
        <row r="1289">
          <cell r="C1289" t="str">
            <v>LS</v>
          </cell>
          <cell r="I1289" t="e">
            <v>#REF!</v>
          </cell>
        </row>
        <row r="1290">
          <cell r="C1290" t="str">
            <v>LS</v>
          </cell>
          <cell r="I1290" t="e">
            <v>#REF!</v>
          </cell>
        </row>
        <row r="1291">
          <cell r="C1291" t="str">
            <v>LS</v>
          </cell>
          <cell r="I1291" t="e">
            <v>#REF!</v>
          </cell>
        </row>
        <row r="1292">
          <cell r="C1292" t="str">
            <v>LS</v>
          </cell>
          <cell r="I1292" t="e">
            <v>#REF!</v>
          </cell>
        </row>
        <row r="1293">
          <cell r="C1293" t="str">
            <v>LS</v>
          </cell>
          <cell r="I1293" t="e">
            <v>#REF!</v>
          </cell>
        </row>
        <row r="1294">
          <cell r="C1294" t="str">
            <v>RLS</v>
          </cell>
          <cell r="I1294" t="e">
            <v>#REF!</v>
          </cell>
        </row>
        <row r="1295">
          <cell r="C1295" t="str">
            <v>RLS</v>
          </cell>
          <cell r="I1295" t="e">
            <v>#REF!</v>
          </cell>
        </row>
        <row r="1296">
          <cell r="C1296" t="str">
            <v>RLS</v>
          </cell>
          <cell r="I1296" t="e">
            <v>#REF!</v>
          </cell>
        </row>
        <row r="1297">
          <cell r="C1297" t="str">
            <v>RLS</v>
          </cell>
          <cell r="I1297" t="e">
            <v>#REF!</v>
          </cell>
        </row>
        <row r="1298">
          <cell r="C1298" t="str">
            <v>RLS</v>
          </cell>
          <cell r="I1298" t="e">
            <v>#REF!</v>
          </cell>
        </row>
        <row r="1299">
          <cell r="C1299" t="str">
            <v>RLS</v>
          </cell>
          <cell r="I1299" t="e">
            <v>#REF!</v>
          </cell>
        </row>
        <row r="1300">
          <cell r="C1300" t="str">
            <v>RLS</v>
          </cell>
          <cell r="I1300" t="e">
            <v>#REF!</v>
          </cell>
        </row>
        <row r="1301">
          <cell r="C1301" t="str">
            <v>RLS</v>
          </cell>
          <cell r="I1301" t="e">
            <v>#REF!</v>
          </cell>
        </row>
        <row r="1302">
          <cell r="C1302" t="str">
            <v>RLS</v>
          </cell>
          <cell r="I1302" t="e">
            <v>#REF!</v>
          </cell>
        </row>
        <row r="1303">
          <cell r="C1303" t="str">
            <v>RLS</v>
          </cell>
          <cell r="I1303" t="e">
            <v>#REF!</v>
          </cell>
        </row>
        <row r="1304">
          <cell r="C1304" t="str">
            <v>RLS</v>
          </cell>
          <cell r="I1304" t="e">
            <v>#REF!</v>
          </cell>
        </row>
        <row r="1305">
          <cell r="C1305" t="str">
            <v>RLS</v>
          </cell>
          <cell r="I1305" t="e">
            <v>#REF!</v>
          </cell>
        </row>
        <row r="1306">
          <cell r="C1306" t="str">
            <v>RLS</v>
          </cell>
          <cell r="I1306" t="e">
            <v>#REF!</v>
          </cell>
        </row>
        <row r="1307">
          <cell r="C1307" t="str">
            <v>RLS</v>
          </cell>
          <cell r="I1307" t="e">
            <v>#REF!</v>
          </cell>
        </row>
        <row r="1308">
          <cell r="C1308" t="str">
            <v>RLS</v>
          </cell>
          <cell r="I1308" t="e">
            <v>#REF!</v>
          </cell>
        </row>
        <row r="1309">
          <cell r="C1309" t="str">
            <v>RLS</v>
          </cell>
          <cell r="I1309" t="e">
            <v>#REF!</v>
          </cell>
        </row>
        <row r="1310">
          <cell r="C1310" t="str">
            <v>RLS</v>
          </cell>
          <cell r="I1310" t="e">
            <v>#REF!</v>
          </cell>
        </row>
        <row r="1311">
          <cell r="C1311" t="str">
            <v>RLS</v>
          </cell>
          <cell r="I1311" t="e">
            <v>#REF!</v>
          </cell>
        </row>
        <row r="1312">
          <cell r="C1312" t="str">
            <v>RLS</v>
          </cell>
          <cell r="I1312" t="e">
            <v>#REF!</v>
          </cell>
        </row>
        <row r="1313">
          <cell r="C1313" t="str">
            <v>RLS</v>
          </cell>
          <cell r="I1313" t="e">
            <v>#REF!</v>
          </cell>
        </row>
        <row r="1314">
          <cell r="C1314" t="str">
            <v>RLS</v>
          </cell>
          <cell r="I1314" t="e">
            <v>#REF!</v>
          </cell>
        </row>
        <row r="1315">
          <cell r="C1315" t="str">
            <v>RLS</v>
          </cell>
          <cell r="I1315" t="e">
            <v>#REF!</v>
          </cell>
        </row>
        <row r="1316">
          <cell r="C1316" t="str">
            <v>RLS</v>
          </cell>
          <cell r="I1316" t="e">
            <v>#REF!</v>
          </cell>
        </row>
        <row r="1317">
          <cell r="C1317" t="str">
            <v>RLS</v>
          </cell>
          <cell r="I1317" t="e">
            <v>#REF!</v>
          </cell>
        </row>
        <row r="1318">
          <cell r="C1318" t="str">
            <v>RLS</v>
          </cell>
          <cell r="I1318" t="e">
            <v>#REF!</v>
          </cell>
        </row>
        <row r="1319">
          <cell r="C1319" t="str">
            <v>RLS</v>
          </cell>
          <cell r="I1319" t="e">
            <v>#REF!</v>
          </cell>
        </row>
        <row r="1320">
          <cell r="C1320" t="str">
            <v>RLS</v>
          </cell>
          <cell r="I1320" t="e">
            <v>#REF!</v>
          </cell>
        </row>
        <row r="1321">
          <cell r="C1321" t="str">
            <v>RLS</v>
          </cell>
          <cell r="I1321" t="e">
            <v>#REF!</v>
          </cell>
        </row>
        <row r="1322">
          <cell r="C1322" t="str">
            <v>RLS</v>
          </cell>
          <cell r="I1322" t="e">
            <v>#REF!</v>
          </cell>
        </row>
        <row r="1323">
          <cell r="C1323" t="str">
            <v>RLS</v>
          </cell>
          <cell r="I1323" t="e">
            <v>#REF!</v>
          </cell>
        </row>
        <row r="1324">
          <cell r="C1324" t="str">
            <v>RLS</v>
          </cell>
          <cell r="I1324" t="e">
            <v>#REF!</v>
          </cell>
        </row>
        <row r="1325">
          <cell r="C1325" t="str">
            <v>RLS</v>
          </cell>
          <cell r="I1325" t="e">
            <v>#REF!</v>
          </cell>
        </row>
        <row r="1326">
          <cell r="C1326" t="str">
            <v>RLS</v>
          </cell>
          <cell r="I1326" t="e">
            <v>#REF!</v>
          </cell>
        </row>
        <row r="1327">
          <cell r="C1327" t="str">
            <v>RLS</v>
          </cell>
          <cell r="I1327" t="e">
            <v>#REF!</v>
          </cell>
        </row>
        <row r="1328">
          <cell r="C1328" t="str">
            <v>RLS</v>
          </cell>
          <cell r="I1328" t="e">
            <v>#REF!</v>
          </cell>
        </row>
        <row r="1329">
          <cell r="C1329" t="str">
            <v>RLS</v>
          </cell>
          <cell r="I1329" t="e">
            <v>#REF!</v>
          </cell>
        </row>
        <row r="1330">
          <cell r="C1330" t="str">
            <v>RLS</v>
          </cell>
          <cell r="I1330" t="e">
            <v>#REF!</v>
          </cell>
        </row>
        <row r="1331">
          <cell r="C1331" t="str">
            <v>RLS</v>
          </cell>
          <cell r="I1331" t="e">
            <v>#REF!</v>
          </cell>
        </row>
        <row r="1332">
          <cell r="C1332" t="str">
            <v>RLS</v>
          </cell>
          <cell r="I1332" t="e">
            <v>#REF!</v>
          </cell>
        </row>
        <row r="1333">
          <cell r="C1333" t="str">
            <v>RLS</v>
          </cell>
          <cell r="I1333" t="e">
            <v>#REF!</v>
          </cell>
        </row>
        <row r="1334">
          <cell r="C1334" t="str">
            <v>RLS</v>
          </cell>
          <cell r="I1334" t="e">
            <v>#REF!</v>
          </cell>
        </row>
        <row r="1335">
          <cell r="C1335" t="str">
            <v>RLS</v>
          </cell>
          <cell r="I1335" t="e">
            <v>#REF!</v>
          </cell>
        </row>
        <row r="1336">
          <cell r="C1336" t="str">
            <v>RLS</v>
          </cell>
          <cell r="I1336" t="e">
            <v>#REF!</v>
          </cell>
        </row>
        <row r="1337">
          <cell r="C1337" t="str">
            <v>RLS</v>
          </cell>
          <cell r="I1337" t="e">
            <v>#REF!</v>
          </cell>
        </row>
        <row r="1338">
          <cell r="C1338" t="str">
            <v>RLS</v>
          </cell>
          <cell r="I1338" t="e">
            <v>#REF!</v>
          </cell>
        </row>
        <row r="1339">
          <cell r="C1339" t="str">
            <v>RLS</v>
          </cell>
          <cell r="I1339" t="e">
            <v>#REF!</v>
          </cell>
        </row>
        <row r="1340">
          <cell r="C1340" t="str">
            <v>RLS</v>
          </cell>
          <cell r="I1340" t="e">
            <v>#REF!</v>
          </cell>
        </row>
        <row r="1341">
          <cell r="C1341" t="str">
            <v>RLS</v>
          </cell>
          <cell r="I1341" t="e">
            <v>#REF!</v>
          </cell>
        </row>
        <row r="1342">
          <cell r="C1342" t="str">
            <v>RLS</v>
          </cell>
          <cell r="I1342" t="e">
            <v>#REF!</v>
          </cell>
        </row>
        <row r="1343">
          <cell r="C1343" t="str">
            <v>RLS</v>
          </cell>
          <cell r="I1343" t="e">
            <v>#REF!</v>
          </cell>
        </row>
        <row r="1344">
          <cell r="C1344" t="str">
            <v>RLS</v>
          </cell>
          <cell r="I1344" t="e">
            <v>#REF!</v>
          </cell>
        </row>
        <row r="1345">
          <cell r="C1345" t="str">
            <v>RLS</v>
          </cell>
          <cell r="I1345" t="e">
            <v>#REF!</v>
          </cell>
        </row>
        <row r="1346">
          <cell r="C1346" t="str">
            <v>RLS</v>
          </cell>
          <cell r="I1346" t="e">
            <v>#REF!</v>
          </cell>
        </row>
        <row r="1347">
          <cell r="C1347" t="str">
            <v>RLS</v>
          </cell>
          <cell r="I1347" t="e">
            <v>#REF!</v>
          </cell>
        </row>
        <row r="1348">
          <cell r="C1348" t="str">
            <v>RLS</v>
          </cell>
          <cell r="I1348" t="e">
            <v>#REF!</v>
          </cell>
        </row>
        <row r="1349">
          <cell r="C1349" t="str">
            <v>RLS</v>
          </cell>
          <cell r="I1349" t="e">
            <v>#REF!</v>
          </cell>
        </row>
        <row r="1350">
          <cell r="C1350" t="str">
            <v>RLS</v>
          </cell>
          <cell r="I1350" t="e">
            <v>#REF!</v>
          </cell>
        </row>
        <row r="1351">
          <cell r="C1351" t="str">
            <v>RLS</v>
          </cell>
          <cell r="I1351" t="e">
            <v>#REF!</v>
          </cell>
        </row>
        <row r="1352">
          <cell r="C1352" t="str">
            <v>RLS</v>
          </cell>
          <cell r="I1352" t="e">
            <v>#REF!</v>
          </cell>
        </row>
        <row r="1353">
          <cell r="C1353" t="str">
            <v>RLS</v>
          </cell>
          <cell r="I1353" t="e">
            <v>#REF!</v>
          </cell>
        </row>
        <row r="1354">
          <cell r="C1354" t="str">
            <v>RLS</v>
          </cell>
          <cell r="I1354" t="e">
            <v>#REF!</v>
          </cell>
        </row>
        <row r="1355">
          <cell r="C1355" t="str">
            <v>RLS</v>
          </cell>
          <cell r="I1355" t="e">
            <v>#REF!</v>
          </cell>
        </row>
        <row r="1356">
          <cell r="C1356" t="str">
            <v>RLS</v>
          </cell>
          <cell r="I1356" t="e">
            <v>#REF!</v>
          </cell>
        </row>
        <row r="1357">
          <cell r="C1357" t="str">
            <v>RLS</v>
          </cell>
          <cell r="I1357" t="e">
            <v>#REF!</v>
          </cell>
        </row>
        <row r="1358">
          <cell r="C1358" t="str">
            <v>RLS</v>
          </cell>
          <cell r="I1358" t="e">
            <v>#REF!</v>
          </cell>
        </row>
        <row r="1359">
          <cell r="C1359" t="str">
            <v>RLS</v>
          </cell>
          <cell r="I1359" t="e">
            <v>#REF!</v>
          </cell>
        </row>
        <row r="1360">
          <cell r="C1360" t="str">
            <v>RLS</v>
          </cell>
          <cell r="I1360" t="e">
            <v>#REF!</v>
          </cell>
        </row>
        <row r="1361">
          <cell r="C1361" t="str">
            <v>RLS</v>
          </cell>
          <cell r="I1361" t="e">
            <v>#REF!</v>
          </cell>
        </row>
        <row r="1362">
          <cell r="C1362" t="str">
            <v>RLS</v>
          </cell>
          <cell r="I1362" t="e">
            <v>#REF!</v>
          </cell>
        </row>
        <row r="1363">
          <cell r="C1363" t="str">
            <v>RLS</v>
          </cell>
          <cell r="I1363" t="e">
            <v>#REF!</v>
          </cell>
        </row>
        <row r="1364">
          <cell r="C1364" t="str">
            <v>RLS</v>
          </cell>
          <cell r="I1364" t="e">
            <v>#REF!</v>
          </cell>
        </row>
        <row r="1365">
          <cell r="C1365" t="str">
            <v>RLS</v>
          </cell>
          <cell r="I1365" t="e">
            <v>#REF!</v>
          </cell>
        </row>
        <row r="1366">
          <cell r="C1366" t="str">
            <v>RLS</v>
          </cell>
          <cell r="I1366" t="e">
            <v>#REF!</v>
          </cell>
        </row>
        <row r="1367">
          <cell r="C1367" t="str">
            <v>RLS</v>
          </cell>
          <cell r="I1367" t="e">
            <v>#REF!</v>
          </cell>
        </row>
        <row r="1368">
          <cell r="C1368" t="str">
            <v>RLS</v>
          </cell>
          <cell r="I1368" t="e">
            <v>#REF!</v>
          </cell>
        </row>
        <row r="1369">
          <cell r="C1369" t="str">
            <v>RLS</v>
          </cell>
          <cell r="I1369" t="e">
            <v>#REF!</v>
          </cell>
        </row>
        <row r="1370">
          <cell r="C1370" t="str">
            <v>RLS</v>
          </cell>
          <cell r="I1370" t="e">
            <v>#REF!</v>
          </cell>
        </row>
        <row r="1371">
          <cell r="C1371" t="str">
            <v>RLS</v>
          </cell>
          <cell r="I1371" t="e">
            <v>#REF!</v>
          </cell>
        </row>
        <row r="1372">
          <cell r="C1372" t="str">
            <v>RLS</v>
          </cell>
          <cell r="I1372" t="e">
            <v>#REF!</v>
          </cell>
        </row>
        <row r="1373">
          <cell r="C1373" t="str">
            <v>RLS</v>
          </cell>
          <cell r="I1373" t="e">
            <v>#REF!</v>
          </cell>
        </row>
        <row r="1374">
          <cell r="C1374" t="str">
            <v>RLS</v>
          </cell>
          <cell r="I1374" t="e">
            <v>#REF!</v>
          </cell>
        </row>
        <row r="1375">
          <cell r="C1375" t="str">
            <v>RLS</v>
          </cell>
          <cell r="I1375" t="e">
            <v>#REF!</v>
          </cell>
        </row>
        <row r="1376">
          <cell r="C1376" t="str">
            <v>RLS</v>
          </cell>
          <cell r="I1376" t="e">
            <v>#REF!</v>
          </cell>
        </row>
        <row r="1377">
          <cell r="C1377" t="str">
            <v>RLS</v>
          </cell>
          <cell r="I1377" t="e">
            <v>#REF!</v>
          </cell>
        </row>
        <row r="1378">
          <cell r="C1378" t="str">
            <v>RLS</v>
          </cell>
          <cell r="I1378" t="e">
            <v>#REF!</v>
          </cell>
        </row>
        <row r="1379">
          <cell r="C1379" t="str">
            <v>RLS</v>
          </cell>
          <cell r="I1379" t="e">
            <v>#REF!</v>
          </cell>
        </row>
        <row r="1380">
          <cell r="C1380" t="str">
            <v>RLS</v>
          </cell>
          <cell r="I1380" t="e">
            <v>#REF!</v>
          </cell>
        </row>
        <row r="1381">
          <cell r="C1381" t="str">
            <v>RLS</v>
          </cell>
          <cell r="I1381" t="e">
            <v>#REF!</v>
          </cell>
        </row>
        <row r="1382">
          <cell r="C1382" t="str">
            <v>RLS</v>
          </cell>
          <cell r="I1382" t="e">
            <v>#REF!</v>
          </cell>
        </row>
        <row r="1383">
          <cell r="C1383" t="str">
            <v>RLS</v>
          </cell>
          <cell r="I1383" t="e">
            <v>#REF!</v>
          </cell>
        </row>
        <row r="1384">
          <cell r="C1384" t="str">
            <v>RLS</v>
          </cell>
          <cell r="I1384" t="e">
            <v>#REF!</v>
          </cell>
        </row>
        <row r="1385">
          <cell r="C1385" t="str">
            <v>RLS</v>
          </cell>
          <cell r="I1385" t="e">
            <v>#REF!</v>
          </cell>
        </row>
        <row r="1386">
          <cell r="C1386" t="str">
            <v>RLS</v>
          </cell>
          <cell r="I1386" t="e">
            <v>#REF!</v>
          </cell>
        </row>
        <row r="1387">
          <cell r="C1387" t="str">
            <v>RLS</v>
          </cell>
          <cell r="I1387" t="e">
            <v>#REF!</v>
          </cell>
        </row>
        <row r="1388">
          <cell r="C1388" t="str">
            <v>RLS</v>
          </cell>
          <cell r="I1388" t="e">
            <v>#REF!</v>
          </cell>
        </row>
        <row r="1389">
          <cell r="C1389" t="str">
            <v>RLS</v>
          </cell>
          <cell r="I1389" t="e">
            <v>#REF!</v>
          </cell>
        </row>
        <row r="1390">
          <cell r="C1390" t="str">
            <v>RLS</v>
          </cell>
          <cell r="I1390" t="e">
            <v>#REF!</v>
          </cell>
        </row>
        <row r="1391">
          <cell r="C1391" t="str">
            <v>RLS</v>
          </cell>
          <cell r="I1391" t="e">
            <v>#REF!</v>
          </cell>
        </row>
        <row r="1392">
          <cell r="C1392" t="str">
            <v>RLS</v>
          </cell>
          <cell r="I1392" t="e">
            <v>#REF!</v>
          </cell>
        </row>
        <row r="1393">
          <cell r="C1393" t="str">
            <v>RLS</v>
          </cell>
          <cell r="I1393" t="e">
            <v>#REF!</v>
          </cell>
        </row>
        <row r="1394">
          <cell r="C1394" t="str">
            <v>RLS</v>
          </cell>
          <cell r="I1394" t="e">
            <v>#REF!</v>
          </cell>
        </row>
        <row r="1395">
          <cell r="C1395" t="str">
            <v>RLS</v>
          </cell>
          <cell r="I1395" t="e">
            <v>#REF!</v>
          </cell>
        </row>
        <row r="1396">
          <cell r="C1396" t="str">
            <v>RLS</v>
          </cell>
          <cell r="I1396" t="e">
            <v>#REF!</v>
          </cell>
        </row>
        <row r="1397">
          <cell r="C1397" t="str">
            <v>RLS</v>
          </cell>
          <cell r="I1397" t="e">
            <v>#REF!</v>
          </cell>
        </row>
        <row r="1398">
          <cell r="C1398" t="str">
            <v>RLS</v>
          </cell>
          <cell r="I1398" t="e">
            <v>#REF!</v>
          </cell>
        </row>
        <row r="1399">
          <cell r="C1399" t="str">
            <v>RLS</v>
          </cell>
          <cell r="I1399" t="e">
            <v>#REF!</v>
          </cell>
        </row>
        <row r="1400">
          <cell r="C1400" t="str">
            <v>RLS</v>
          </cell>
          <cell r="I1400" t="e">
            <v>#REF!</v>
          </cell>
        </row>
        <row r="1401">
          <cell r="C1401" t="str">
            <v>RLS</v>
          </cell>
          <cell r="I1401" t="e">
            <v>#REF!</v>
          </cell>
        </row>
        <row r="1402">
          <cell r="C1402" t="str">
            <v>RLS</v>
          </cell>
          <cell r="I1402" t="e">
            <v>#REF!</v>
          </cell>
        </row>
        <row r="1403">
          <cell r="C1403" t="str">
            <v>RLS</v>
          </cell>
          <cell r="I1403" t="e">
            <v>#REF!</v>
          </cell>
        </row>
        <row r="1404">
          <cell r="C1404" t="str">
            <v>RLS</v>
          </cell>
          <cell r="I1404" t="e">
            <v>#REF!</v>
          </cell>
        </row>
        <row r="1405">
          <cell r="C1405" t="str">
            <v>RLS</v>
          </cell>
          <cell r="I1405" t="e">
            <v>#REF!</v>
          </cell>
        </row>
        <row r="1406">
          <cell r="C1406" t="str">
            <v>RLS</v>
          </cell>
          <cell r="I1406" t="e">
            <v>#REF!</v>
          </cell>
        </row>
        <row r="1407">
          <cell r="C1407" t="str">
            <v>RLS</v>
          </cell>
          <cell r="I1407" t="e">
            <v>#REF!</v>
          </cell>
        </row>
        <row r="1408">
          <cell r="C1408" t="str">
            <v>RLS</v>
          </cell>
          <cell r="I1408" t="e">
            <v>#REF!</v>
          </cell>
        </row>
        <row r="1409">
          <cell r="C1409" t="str">
            <v>RLS</v>
          </cell>
          <cell r="I1409" t="e">
            <v>#REF!</v>
          </cell>
        </row>
        <row r="1410">
          <cell r="C1410" t="str">
            <v>RLS</v>
          </cell>
          <cell r="I1410" t="e">
            <v>#REF!</v>
          </cell>
        </row>
        <row r="1411">
          <cell r="C1411" t="str">
            <v>RLS</v>
          </cell>
          <cell r="I1411" t="e">
            <v>#REF!</v>
          </cell>
        </row>
        <row r="1412">
          <cell r="C1412" t="str">
            <v>RLS</v>
          </cell>
          <cell r="I1412" t="e">
            <v>#REF!</v>
          </cell>
        </row>
        <row r="1413">
          <cell r="C1413" t="str">
            <v>RLS</v>
          </cell>
          <cell r="I1413" t="e">
            <v>#REF!</v>
          </cell>
        </row>
        <row r="1414">
          <cell r="C1414" t="str">
            <v>RLS</v>
          </cell>
          <cell r="I1414" t="e">
            <v>#REF!</v>
          </cell>
        </row>
        <row r="1415">
          <cell r="C1415" t="str">
            <v>RLS</v>
          </cell>
          <cell r="I1415" t="e">
            <v>#REF!</v>
          </cell>
        </row>
        <row r="1416">
          <cell r="C1416" t="str">
            <v>RLS</v>
          </cell>
          <cell r="I1416" t="e">
            <v>#REF!</v>
          </cell>
        </row>
        <row r="1417">
          <cell r="C1417" t="str">
            <v>RLS</v>
          </cell>
          <cell r="I1417" t="e">
            <v>#REF!</v>
          </cell>
        </row>
        <row r="1418">
          <cell r="C1418" t="str">
            <v>RLS</v>
          </cell>
          <cell r="I1418" t="e">
            <v>#REF!</v>
          </cell>
        </row>
        <row r="1419">
          <cell r="C1419" t="str">
            <v>RLS</v>
          </cell>
          <cell r="I1419" t="e">
            <v>#REF!</v>
          </cell>
        </row>
        <row r="1420">
          <cell r="C1420" t="str">
            <v>RLS</v>
          </cell>
          <cell r="I1420" t="e">
            <v>#REF!</v>
          </cell>
        </row>
        <row r="1421">
          <cell r="C1421" t="str">
            <v>RLS</v>
          </cell>
          <cell r="I1421" t="e">
            <v>#REF!</v>
          </cell>
        </row>
        <row r="1422">
          <cell r="C1422" t="str">
            <v>RLS</v>
          </cell>
          <cell r="I1422" t="e">
            <v>#REF!</v>
          </cell>
        </row>
        <row r="1423">
          <cell r="C1423" t="str">
            <v>RLS</v>
          </cell>
          <cell r="I1423" t="e">
            <v>#REF!</v>
          </cell>
        </row>
        <row r="1424">
          <cell r="C1424" t="str">
            <v>RLS</v>
          </cell>
          <cell r="I1424" t="e">
            <v>#REF!</v>
          </cell>
        </row>
        <row r="1425">
          <cell r="C1425" t="str">
            <v>RLS</v>
          </cell>
          <cell r="I1425" t="e">
            <v>#REF!</v>
          </cell>
        </row>
        <row r="1426">
          <cell r="C1426" t="str">
            <v>RLS</v>
          </cell>
          <cell r="I1426" t="e">
            <v>#REF!</v>
          </cell>
        </row>
        <row r="1427">
          <cell r="C1427" t="str">
            <v>RLS</v>
          </cell>
          <cell r="I1427" t="e">
            <v>#REF!</v>
          </cell>
        </row>
        <row r="1428">
          <cell r="C1428" t="str">
            <v>RLS</v>
          </cell>
          <cell r="I1428" t="e">
            <v>#REF!</v>
          </cell>
        </row>
        <row r="1429">
          <cell r="C1429" t="str">
            <v>RLS</v>
          </cell>
          <cell r="I1429" t="e">
            <v>#REF!</v>
          </cell>
        </row>
        <row r="1430">
          <cell r="C1430" t="str">
            <v>RLS</v>
          </cell>
          <cell r="I1430" t="e">
            <v>#REF!</v>
          </cell>
        </row>
        <row r="1431">
          <cell r="C1431" t="str">
            <v>RLS</v>
          </cell>
          <cell r="I1431" t="e">
            <v>#REF!</v>
          </cell>
        </row>
        <row r="1432">
          <cell r="C1432" t="str">
            <v>RLS</v>
          </cell>
          <cell r="I1432" t="e">
            <v>#REF!</v>
          </cell>
        </row>
        <row r="1433">
          <cell r="C1433" t="str">
            <v>RLS</v>
          </cell>
          <cell r="I1433" t="e">
            <v>#REF!</v>
          </cell>
        </row>
        <row r="1434">
          <cell r="C1434" t="str">
            <v>RLS</v>
          </cell>
          <cell r="I1434" t="e">
            <v>#REF!</v>
          </cell>
        </row>
        <row r="1435">
          <cell r="C1435" t="str">
            <v>RLS</v>
          </cell>
          <cell r="I1435" t="e">
            <v>#REF!</v>
          </cell>
        </row>
        <row r="1436">
          <cell r="C1436" t="str">
            <v>RLS</v>
          </cell>
          <cell r="I1436" t="e">
            <v>#REF!</v>
          </cell>
        </row>
        <row r="1437">
          <cell r="C1437" t="str">
            <v>RLS</v>
          </cell>
          <cell r="I1437" t="e">
            <v>#REF!</v>
          </cell>
        </row>
        <row r="1438">
          <cell r="C1438" t="str">
            <v>RLS</v>
          </cell>
          <cell r="I1438" t="e">
            <v>#REF!</v>
          </cell>
        </row>
        <row r="1439">
          <cell r="C1439" t="str">
            <v>RLS</v>
          </cell>
          <cell r="I1439" t="e">
            <v>#REF!</v>
          </cell>
        </row>
        <row r="1440">
          <cell r="C1440" t="str">
            <v>RLS</v>
          </cell>
          <cell r="I1440" t="e">
            <v>#REF!</v>
          </cell>
        </row>
        <row r="1441">
          <cell r="C1441" t="str">
            <v>RLS</v>
          </cell>
          <cell r="I1441" t="e">
            <v>#REF!</v>
          </cell>
        </row>
        <row r="1442">
          <cell r="C1442" t="str">
            <v>RLS</v>
          </cell>
          <cell r="I1442" t="e">
            <v>#REF!</v>
          </cell>
        </row>
        <row r="1443">
          <cell r="C1443" t="str">
            <v>RLS</v>
          </cell>
          <cell r="I1443" t="e">
            <v>#REF!</v>
          </cell>
        </row>
        <row r="1444">
          <cell r="C1444" t="str">
            <v>RLS</v>
          </cell>
          <cell r="I1444" t="e">
            <v>#REF!</v>
          </cell>
        </row>
        <row r="1445">
          <cell r="C1445" t="str">
            <v>RLS</v>
          </cell>
          <cell r="I1445" t="e">
            <v>#REF!</v>
          </cell>
        </row>
        <row r="1446">
          <cell r="C1446" t="str">
            <v>RLS</v>
          </cell>
          <cell r="I1446" t="e">
            <v>#REF!</v>
          </cell>
        </row>
        <row r="1447">
          <cell r="C1447" t="str">
            <v>RLS</v>
          </cell>
          <cell r="I1447" t="e">
            <v>#REF!</v>
          </cell>
        </row>
        <row r="1448">
          <cell r="C1448" t="str">
            <v>RLS</v>
          </cell>
          <cell r="I1448" t="e">
            <v>#REF!</v>
          </cell>
        </row>
        <row r="1449">
          <cell r="C1449" t="str">
            <v>RLS</v>
          </cell>
          <cell r="I1449" t="e">
            <v>#REF!</v>
          </cell>
        </row>
        <row r="1450">
          <cell r="C1450" t="str">
            <v>RLS</v>
          </cell>
          <cell r="I1450" t="e">
            <v>#REF!</v>
          </cell>
        </row>
        <row r="1451">
          <cell r="C1451" t="str">
            <v>RLS</v>
          </cell>
          <cell r="I1451" t="e">
            <v>#REF!</v>
          </cell>
        </row>
        <row r="1452">
          <cell r="C1452" t="str">
            <v>RLS</v>
          </cell>
          <cell r="I1452" t="e">
            <v>#REF!</v>
          </cell>
        </row>
        <row r="1453">
          <cell r="C1453" t="str">
            <v>RLS</v>
          </cell>
          <cell r="I1453" t="e">
            <v>#REF!</v>
          </cell>
        </row>
        <row r="1454">
          <cell r="C1454" t="str">
            <v>RLS</v>
          </cell>
          <cell r="I1454" t="e">
            <v>#REF!</v>
          </cell>
        </row>
        <row r="1455">
          <cell r="C1455" t="str">
            <v>RLS</v>
          </cell>
          <cell r="I1455" t="e">
            <v>#REF!</v>
          </cell>
        </row>
        <row r="1456">
          <cell r="C1456" t="str">
            <v>RLS</v>
          </cell>
          <cell r="I1456" t="e">
            <v>#REF!</v>
          </cell>
        </row>
        <row r="1457">
          <cell r="C1457" t="str">
            <v>RLS</v>
          </cell>
          <cell r="I1457" t="e">
            <v>#REF!</v>
          </cell>
        </row>
        <row r="1458">
          <cell r="C1458" t="str">
            <v>RLS</v>
          </cell>
          <cell r="I1458" t="e">
            <v>#REF!</v>
          </cell>
        </row>
        <row r="1459">
          <cell r="C1459" t="str">
            <v>RLS</v>
          </cell>
          <cell r="I1459" t="e">
            <v>#REF!</v>
          </cell>
        </row>
        <row r="1460">
          <cell r="C1460" t="str">
            <v>RLS</v>
          </cell>
          <cell r="I1460" t="e">
            <v>#REF!</v>
          </cell>
        </row>
        <row r="1461">
          <cell r="C1461" t="str">
            <v>RLS</v>
          </cell>
          <cell r="I1461" t="e">
            <v>#REF!</v>
          </cell>
        </row>
        <row r="1462">
          <cell r="C1462" t="str">
            <v>RLS</v>
          </cell>
          <cell r="I1462" t="e">
            <v>#REF!</v>
          </cell>
        </row>
        <row r="1463">
          <cell r="C1463" t="str">
            <v>RLS</v>
          </cell>
          <cell r="I1463" t="e">
            <v>#REF!</v>
          </cell>
        </row>
        <row r="1464">
          <cell r="C1464" t="str">
            <v>RLS</v>
          </cell>
          <cell r="I1464" t="e">
            <v>#REF!</v>
          </cell>
        </row>
        <row r="1465">
          <cell r="C1465" t="str">
            <v>RLS</v>
          </cell>
          <cell r="I1465" t="e">
            <v>#REF!</v>
          </cell>
        </row>
        <row r="1466">
          <cell r="C1466" t="str">
            <v>RLS</v>
          </cell>
          <cell r="I1466" t="e">
            <v>#REF!</v>
          </cell>
        </row>
        <row r="1467">
          <cell r="C1467" t="str">
            <v>RLS</v>
          </cell>
          <cell r="I1467" t="e">
            <v>#REF!</v>
          </cell>
        </row>
        <row r="1468">
          <cell r="C1468" t="str">
            <v>RLS</v>
          </cell>
          <cell r="I1468" t="e">
            <v>#REF!</v>
          </cell>
        </row>
        <row r="1469">
          <cell r="C1469" t="str">
            <v>RLS</v>
          </cell>
          <cell r="I1469" t="e">
            <v>#REF!</v>
          </cell>
        </row>
        <row r="1470">
          <cell r="C1470" t="str">
            <v>RLS</v>
          </cell>
          <cell r="I1470" t="e">
            <v>#REF!</v>
          </cell>
        </row>
        <row r="1471">
          <cell r="C1471" t="str">
            <v>RLS</v>
          </cell>
          <cell r="I1471" t="e">
            <v>#REF!</v>
          </cell>
        </row>
        <row r="1472">
          <cell r="C1472" t="str">
            <v>RLS</v>
          </cell>
          <cell r="I1472" t="e">
            <v>#REF!</v>
          </cell>
        </row>
        <row r="1473">
          <cell r="C1473" t="str">
            <v>RLS</v>
          </cell>
          <cell r="I1473" t="e">
            <v>#REF!</v>
          </cell>
        </row>
        <row r="1474">
          <cell r="C1474" t="str">
            <v>RLS</v>
          </cell>
          <cell r="I1474" t="e">
            <v>#REF!</v>
          </cell>
        </row>
        <row r="1475">
          <cell r="C1475" t="str">
            <v>RLS</v>
          </cell>
          <cell r="I1475" t="e">
            <v>#REF!</v>
          </cell>
        </row>
        <row r="1476">
          <cell r="C1476" t="str">
            <v>RLS</v>
          </cell>
          <cell r="I1476" t="e">
            <v>#REF!</v>
          </cell>
        </row>
        <row r="1477">
          <cell r="C1477" t="str">
            <v>RLS</v>
          </cell>
          <cell r="I1477" t="e">
            <v>#REF!</v>
          </cell>
        </row>
        <row r="1478">
          <cell r="C1478" t="str">
            <v>RLS</v>
          </cell>
          <cell r="I1478" t="e">
            <v>#REF!</v>
          </cell>
        </row>
        <row r="1479">
          <cell r="C1479" t="str">
            <v>RLS</v>
          </cell>
          <cell r="I1479" t="e">
            <v>#REF!</v>
          </cell>
        </row>
        <row r="1480">
          <cell r="C1480" t="str">
            <v>RLS</v>
          </cell>
          <cell r="I1480" t="e">
            <v>#REF!</v>
          </cell>
        </row>
        <row r="1481">
          <cell r="C1481" t="str">
            <v>RLS</v>
          </cell>
          <cell r="I1481" t="e">
            <v>#REF!</v>
          </cell>
        </row>
        <row r="1482">
          <cell r="C1482" t="str">
            <v>RLS</v>
          </cell>
          <cell r="I1482" t="e">
            <v>#REF!</v>
          </cell>
        </row>
        <row r="1483">
          <cell r="C1483" t="str">
            <v>RLS</v>
          </cell>
          <cell r="I1483" t="e">
            <v>#REF!</v>
          </cell>
        </row>
        <row r="1484">
          <cell r="C1484" t="str">
            <v>RLS</v>
          </cell>
          <cell r="I1484" t="e">
            <v>#REF!</v>
          </cell>
        </row>
        <row r="1485">
          <cell r="C1485" t="str">
            <v>RLS</v>
          </cell>
          <cell r="I1485" t="e">
            <v>#REF!</v>
          </cell>
        </row>
        <row r="1486">
          <cell r="C1486" t="str">
            <v>RLS</v>
          </cell>
          <cell r="I1486" t="e">
            <v>#REF!</v>
          </cell>
        </row>
        <row r="1487">
          <cell r="C1487" t="str">
            <v>RLS</v>
          </cell>
          <cell r="I1487" t="e">
            <v>#REF!</v>
          </cell>
        </row>
        <row r="1488">
          <cell r="C1488" t="str">
            <v>RLS</v>
          </cell>
          <cell r="I1488" t="e">
            <v>#REF!</v>
          </cell>
        </row>
        <row r="1489">
          <cell r="C1489" t="str">
            <v>RLS</v>
          </cell>
          <cell r="I1489" t="e">
            <v>#REF!</v>
          </cell>
        </row>
        <row r="1490">
          <cell r="C1490" t="str">
            <v>RLS</v>
          </cell>
          <cell r="I1490" t="e">
            <v>#REF!</v>
          </cell>
        </row>
        <row r="1491">
          <cell r="C1491" t="str">
            <v>RLS</v>
          </cell>
          <cell r="I1491" t="e">
            <v>#REF!</v>
          </cell>
        </row>
        <row r="1492">
          <cell r="C1492" t="str">
            <v>RLS</v>
          </cell>
          <cell r="I1492" t="e">
            <v>#REF!</v>
          </cell>
        </row>
        <row r="1493">
          <cell r="C1493" t="str">
            <v>RLS</v>
          </cell>
          <cell r="I1493" t="e">
            <v>#REF!</v>
          </cell>
        </row>
        <row r="1494">
          <cell r="C1494" t="str">
            <v>DSK</v>
          </cell>
          <cell r="I1494" t="e">
            <v>#REF!</v>
          </cell>
        </row>
        <row r="1495">
          <cell r="C1495" t="str">
            <v>DSK</v>
          </cell>
          <cell r="I1495" t="e">
            <v>#REF!</v>
          </cell>
        </row>
        <row r="1496">
          <cell r="C1496" t="str">
            <v>LS</v>
          </cell>
          <cell r="I1496" t="e">
            <v>#REF!</v>
          </cell>
        </row>
        <row r="1497">
          <cell r="C1497" t="str">
            <v>LS</v>
          </cell>
          <cell r="I1497" t="e">
            <v>#REF!</v>
          </cell>
        </row>
        <row r="1498">
          <cell r="C1498" t="str">
            <v>LS</v>
          </cell>
          <cell r="I1498" t="e">
            <v>#REF!</v>
          </cell>
        </row>
        <row r="1499">
          <cell r="C1499" t="str">
            <v>LS</v>
          </cell>
          <cell r="I1499" t="e">
            <v>#REF!</v>
          </cell>
        </row>
        <row r="1500">
          <cell r="C1500" t="str">
            <v>LS</v>
          </cell>
          <cell r="I1500" t="e">
            <v>#REF!</v>
          </cell>
        </row>
        <row r="1501">
          <cell r="C1501" t="str">
            <v>LS</v>
          </cell>
          <cell r="I1501" t="e">
            <v>#REF!</v>
          </cell>
        </row>
        <row r="1502">
          <cell r="C1502" t="str">
            <v>LS</v>
          </cell>
          <cell r="I1502" t="e">
            <v>#REF!</v>
          </cell>
        </row>
        <row r="1503">
          <cell r="C1503" t="str">
            <v>LS</v>
          </cell>
          <cell r="I1503" t="e">
            <v>#REF!</v>
          </cell>
        </row>
        <row r="1504">
          <cell r="C1504" t="str">
            <v>LS</v>
          </cell>
          <cell r="I1504" t="e">
            <v>#REF!</v>
          </cell>
        </row>
        <row r="1505">
          <cell r="C1505" t="str">
            <v>LS</v>
          </cell>
          <cell r="I1505" t="e">
            <v>#REF!</v>
          </cell>
        </row>
        <row r="1506">
          <cell r="C1506" t="str">
            <v>LS</v>
          </cell>
          <cell r="I1506" t="e">
            <v>#REF!</v>
          </cell>
        </row>
        <row r="1507">
          <cell r="C1507" t="str">
            <v>LS</v>
          </cell>
          <cell r="I1507" t="e">
            <v>#REF!</v>
          </cell>
        </row>
        <row r="1508">
          <cell r="C1508" t="str">
            <v>LS</v>
          </cell>
          <cell r="I1508" t="e">
            <v>#REF!</v>
          </cell>
        </row>
        <row r="1509">
          <cell r="C1509" t="str">
            <v>LS</v>
          </cell>
          <cell r="I1509" t="e">
            <v>#REF!</v>
          </cell>
        </row>
        <row r="1510">
          <cell r="C1510" t="str">
            <v>LS</v>
          </cell>
          <cell r="I1510" t="e">
            <v>#REF!</v>
          </cell>
        </row>
        <row r="1511">
          <cell r="C1511" t="str">
            <v>LS</v>
          </cell>
          <cell r="I1511" t="e">
            <v>#REF!</v>
          </cell>
        </row>
        <row r="1512">
          <cell r="C1512" t="str">
            <v>LS</v>
          </cell>
          <cell r="I1512" t="e">
            <v>#REF!</v>
          </cell>
        </row>
        <row r="1513">
          <cell r="C1513" t="str">
            <v>LS</v>
          </cell>
          <cell r="I1513" t="e">
            <v>#REF!</v>
          </cell>
        </row>
        <row r="1514">
          <cell r="C1514" t="str">
            <v>LS</v>
          </cell>
          <cell r="I1514" t="e">
            <v>#REF!</v>
          </cell>
        </row>
        <row r="1515">
          <cell r="C1515" t="str">
            <v>LS</v>
          </cell>
          <cell r="I1515" t="e">
            <v>#REF!</v>
          </cell>
        </row>
        <row r="1516">
          <cell r="C1516" t="str">
            <v>LS</v>
          </cell>
          <cell r="I1516" t="e">
            <v>#REF!</v>
          </cell>
        </row>
        <row r="1517">
          <cell r="C1517" t="str">
            <v>LS</v>
          </cell>
          <cell r="I1517" t="e">
            <v>#REF!</v>
          </cell>
        </row>
        <row r="1518">
          <cell r="C1518" t="str">
            <v>LS</v>
          </cell>
          <cell r="I1518" t="e">
            <v>#REF!</v>
          </cell>
        </row>
        <row r="1519">
          <cell r="C1519" t="str">
            <v>LS</v>
          </cell>
          <cell r="I1519" t="e">
            <v>#REF!</v>
          </cell>
        </row>
        <row r="1520">
          <cell r="C1520" t="str">
            <v>LS</v>
          </cell>
          <cell r="I1520" t="e">
            <v>#REF!</v>
          </cell>
        </row>
        <row r="1521">
          <cell r="C1521" t="str">
            <v>LS</v>
          </cell>
          <cell r="I1521" t="e">
            <v>#REF!</v>
          </cell>
        </row>
        <row r="1522">
          <cell r="C1522" t="str">
            <v>LS</v>
          </cell>
          <cell r="I1522" t="e">
            <v>#REF!</v>
          </cell>
        </row>
        <row r="1523">
          <cell r="C1523" t="str">
            <v>LS</v>
          </cell>
          <cell r="I1523" t="e">
            <v>#REF!</v>
          </cell>
        </row>
        <row r="1524">
          <cell r="C1524" t="str">
            <v>LS</v>
          </cell>
          <cell r="I1524" t="e">
            <v>#REF!</v>
          </cell>
        </row>
        <row r="1525">
          <cell r="C1525" t="str">
            <v>LS</v>
          </cell>
          <cell r="I1525" t="e">
            <v>#REF!</v>
          </cell>
        </row>
        <row r="1526">
          <cell r="C1526" t="str">
            <v>LS</v>
          </cell>
          <cell r="I1526" t="e">
            <v>#REF!</v>
          </cell>
        </row>
        <row r="1527">
          <cell r="C1527" t="str">
            <v>LS</v>
          </cell>
          <cell r="I1527" t="e">
            <v>#REF!</v>
          </cell>
        </row>
        <row r="1528">
          <cell r="C1528" t="str">
            <v>LS</v>
          </cell>
          <cell r="I1528" t="e">
            <v>#REF!</v>
          </cell>
        </row>
        <row r="1529">
          <cell r="C1529" t="str">
            <v>LS</v>
          </cell>
          <cell r="I1529" t="e">
            <v>#REF!</v>
          </cell>
        </row>
        <row r="1530">
          <cell r="C1530" t="str">
            <v>LS</v>
          </cell>
          <cell r="I1530" t="e">
            <v>#REF!</v>
          </cell>
        </row>
        <row r="1531">
          <cell r="C1531" t="str">
            <v>LS</v>
          </cell>
          <cell r="I1531" t="e">
            <v>#REF!</v>
          </cell>
        </row>
        <row r="1532">
          <cell r="C1532" t="str">
            <v>LS</v>
          </cell>
          <cell r="I1532" t="e">
            <v>#REF!</v>
          </cell>
        </row>
        <row r="1533">
          <cell r="C1533" t="str">
            <v>LS</v>
          </cell>
          <cell r="I1533" t="e">
            <v>#REF!</v>
          </cell>
        </row>
        <row r="1534">
          <cell r="C1534" t="str">
            <v>LS</v>
          </cell>
          <cell r="I1534" t="e">
            <v>#REF!</v>
          </cell>
        </row>
        <row r="1535">
          <cell r="C1535" t="str">
            <v>LS</v>
          </cell>
          <cell r="I1535" t="e">
            <v>#REF!</v>
          </cell>
        </row>
        <row r="1536">
          <cell r="C1536" t="str">
            <v>LS</v>
          </cell>
          <cell r="I1536" t="e">
            <v>#REF!</v>
          </cell>
        </row>
        <row r="1537">
          <cell r="C1537" t="str">
            <v>LS</v>
          </cell>
          <cell r="I1537" t="e">
            <v>#REF!</v>
          </cell>
        </row>
        <row r="1538">
          <cell r="C1538" t="str">
            <v>LS</v>
          </cell>
          <cell r="I1538" t="e">
            <v>#REF!</v>
          </cell>
        </row>
        <row r="1539">
          <cell r="C1539" t="str">
            <v>LS</v>
          </cell>
          <cell r="I1539" t="e">
            <v>#REF!</v>
          </cell>
        </row>
        <row r="1540">
          <cell r="C1540" t="str">
            <v>LS</v>
          </cell>
          <cell r="I1540" t="e">
            <v>#REF!</v>
          </cell>
        </row>
        <row r="1541">
          <cell r="C1541" t="str">
            <v>LS</v>
          </cell>
          <cell r="I1541" t="e">
            <v>#REF!</v>
          </cell>
        </row>
        <row r="1542">
          <cell r="C1542" t="str">
            <v>LS</v>
          </cell>
          <cell r="I1542" t="e">
            <v>#REF!</v>
          </cell>
        </row>
        <row r="1543">
          <cell r="C1543" t="str">
            <v>LS</v>
          </cell>
          <cell r="I1543" t="e">
            <v>#REF!</v>
          </cell>
        </row>
        <row r="1544">
          <cell r="C1544" t="str">
            <v>LS</v>
          </cell>
          <cell r="I1544" t="e">
            <v>#REF!</v>
          </cell>
        </row>
        <row r="1545">
          <cell r="C1545" t="str">
            <v>LS</v>
          </cell>
          <cell r="I1545" t="e">
            <v>#REF!</v>
          </cell>
        </row>
        <row r="1546">
          <cell r="C1546" t="str">
            <v>LS</v>
          </cell>
          <cell r="I1546" t="e">
            <v>#REF!</v>
          </cell>
        </row>
        <row r="1547">
          <cell r="C1547" t="str">
            <v>LS</v>
          </cell>
          <cell r="I1547" t="e">
            <v>#REF!</v>
          </cell>
        </row>
        <row r="1548">
          <cell r="C1548" t="str">
            <v>LS</v>
          </cell>
          <cell r="I1548" t="e">
            <v>#REF!</v>
          </cell>
        </row>
        <row r="1549">
          <cell r="C1549" t="str">
            <v>LS</v>
          </cell>
          <cell r="I1549" t="e">
            <v>#REF!</v>
          </cell>
        </row>
        <row r="1550">
          <cell r="C1550" t="str">
            <v>LS</v>
          </cell>
          <cell r="I1550" t="e">
            <v>#REF!</v>
          </cell>
        </row>
        <row r="1551">
          <cell r="C1551" t="str">
            <v>LS</v>
          </cell>
          <cell r="I1551" t="e">
            <v>#REF!</v>
          </cell>
        </row>
        <row r="1552">
          <cell r="C1552" t="str">
            <v>RLS</v>
          </cell>
          <cell r="I1552" t="e">
            <v>#REF!</v>
          </cell>
        </row>
        <row r="1553">
          <cell r="C1553" t="str">
            <v>RLS</v>
          </cell>
          <cell r="I1553" t="e">
            <v>#REF!</v>
          </cell>
        </row>
        <row r="1554">
          <cell r="C1554" t="str">
            <v>RLS</v>
          </cell>
          <cell r="I1554" t="e">
            <v>#REF!</v>
          </cell>
        </row>
        <row r="1555">
          <cell r="C1555" t="str">
            <v>RLS</v>
          </cell>
          <cell r="I1555" t="e">
            <v>#REF!</v>
          </cell>
        </row>
        <row r="1556">
          <cell r="C1556" t="str">
            <v>RLS</v>
          </cell>
          <cell r="I1556" t="e">
            <v>#REF!</v>
          </cell>
        </row>
        <row r="1557">
          <cell r="C1557" t="str">
            <v>RLS</v>
          </cell>
          <cell r="I1557" t="e">
            <v>#REF!</v>
          </cell>
        </row>
        <row r="1558">
          <cell r="C1558" t="str">
            <v>RLS</v>
          </cell>
          <cell r="I1558" t="e">
            <v>#REF!</v>
          </cell>
        </row>
        <row r="1559">
          <cell r="C1559" t="str">
            <v>RLS</v>
          </cell>
          <cell r="I1559" t="e">
            <v>#REF!</v>
          </cell>
        </row>
        <row r="1560">
          <cell r="C1560" t="str">
            <v>RLS</v>
          </cell>
          <cell r="I1560" t="e">
            <v>#REF!</v>
          </cell>
        </row>
        <row r="1561">
          <cell r="C1561" t="str">
            <v>RLS</v>
          </cell>
          <cell r="I1561" t="e">
            <v>#REF!</v>
          </cell>
        </row>
        <row r="1562">
          <cell r="C1562" t="str">
            <v>RLS</v>
          </cell>
          <cell r="I1562" t="e">
            <v>#REF!</v>
          </cell>
        </row>
        <row r="1563">
          <cell r="C1563" t="str">
            <v>RLS</v>
          </cell>
          <cell r="I1563" t="e">
            <v>#REF!</v>
          </cell>
        </row>
        <row r="1564">
          <cell r="C1564" t="str">
            <v>RLS</v>
          </cell>
          <cell r="I1564" t="e">
            <v>#REF!</v>
          </cell>
        </row>
        <row r="1565">
          <cell r="C1565" t="str">
            <v>RLS</v>
          </cell>
          <cell r="I1565" t="e">
            <v>#REF!</v>
          </cell>
        </row>
        <row r="1566">
          <cell r="C1566" t="str">
            <v>RLS</v>
          </cell>
          <cell r="I1566" t="e">
            <v>#REF!</v>
          </cell>
        </row>
        <row r="1567">
          <cell r="C1567" t="str">
            <v>RLS</v>
          </cell>
          <cell r="I1567" t="e">
            <v>#REF!</v>
          </cell>
        </row>
        <row r="1568">
          <cell r="C1568" t="str">
            <v>RLS</v>
          </cell>
          <cell r="I1568" t="e">
            <v>#REF!</v>
          </cell>
        </row>
        <row r="1569">
          <cell r="C1569" t="str">
            <v>RLS</v>
          </cell>
          <cell r="I1569" t="e">
            <v>#REF!</v>
          </cell>
        </row>
        <row r="1570">
          <cell r="C1570" t="str">
            <v>RLS</v>
          </cell>
          <cell r="I1570" t="e">
            <v>#REF!</v>
          </cell>
        </row>
        <row r="1571">
          <cell r="C1571" t="str">
            <v>RLS</v>
          </cell>
          <cell r="I1571" t="e">
            <v>#REF!</v>
          </cell>
        </row>
        <row r="1572">
          <cell r="C1572" t="str">
            <v>RLS</v>
          </cell>
          <cell r="I1572" t="e">
            <v>#REF!</v>
          </cell>
        </row>
        <row r="1573">
          <cell r="C1573" t="str">
            <v>RLS</v>
          </cell>
          <cell r="I1573" t="e">
            <v>#REF!</v>
          </cell>
        </row>
        <row r="1574">
          <cell r="C1574" t="str">
            <v>RLS</v>
          </cell>
          <cell r="I1574" t="e">
            <v>#REF!</v>
          </cell>
        </row>
        <row r="1575">
          <cell r="C1575" t="str">
            <v>RLS</v>
          </cell>
          <cell r="I1575" t="e">
            <v>#REF!</v>
          </cell>
        </row>
        <row r="1576">
          <cell r="C1576" t="str">
            <v>RLS</v>
          </cell>
          <cell r="I1576" t="e">
            <v>#REF!</v>
          </cell>
        </row>
        <row r="1577">
          <cell r="C1577" t="str">
            <v>RLS</v>
          </cell>
          <cell r="I1577" t="e">
            <v>#REF!</v>
          </cell>
        </row>
        <row r="1578">
          <cell r="C1578" t="str">
            <v>RLS</v>
          </cell>
          <cell r="I1578" t="e">
            <v>#REF!</v>
          </cell>
        </row>
        <row r="1579">
          <cell r="C1579" t="str">
            <v>RLS</v>
          </cell>
          <cell r="I1579" t="e">
            <v>#REF!</v>
          </cell>
        </row>
        <row r="1580">
          <cell r="C1580" t="str">
            <v>RLS</v>
          </cell>
          <cell r="I1580" t="e">
            <v>#REF!</v>
          </cell>
        </row>
        <row r="1581">
          <cell r="C1581" t="str">
            <v>RLS</v>
          </cell>
          <cell r="I1581" t="e">
            <v>#REF!</v>
          </cell>
        </row>
        <row r="1582">
          <cell r="C1582" t="str">
            <v>RLS</v>
          </cell>
          <cell r="I1582" t="e">
            <v>#REF!</v>
          </cell>
        </row>
        <row r="1583">
          <cell r="C1583" t="str">
            <v>RLS</v>
          </cell>
          <cell r="I1583" t="e">
            <v>#REF!</v>
          </cell>
        </row>
        <row r="1584">
          <cell r="C1584" t="str">
            <v>RLS</v>
          </cell>
          <cell r="I1584" t="e">
            <v>#REF!</v>
          </cell>
        </row>
        <row r="1585">
          <cell r="C1585" t="str">
            <v>RLS</v>
          </cell>
          <cell r="I1585" t="e">
            <v>#REF!</v>
          </cell>
        </row>
        <row r="1586">
          <cell r="C1586" t="str">
            <v>RLS</v>
          </cell>
          <cell r="I1586" t="e">
            <v>#REF!</v>
          </cell>
        </row>
        <row r="1587">
          <cell r="C1587" t="str">
            <v>RLS</v>
          </cell>
          <cell r="I1587" t="e">
            <v>#REF!</v>
          </cell>
        </row>
        <row r="1588">
          <cell r="C1588" t="str">
            <v>RLS</v>
          </cell>
          <cell r="I1588" t="e">
            <v>#REF!</v>
          </cell>
        </row>
        <row r="1589">
          <cell r="C1589" t="str">
            <v>RLS</v>
          </cell>
          <cell r="I1589" t="e">
            <v>#REF!</v>
          </cell>
        </row>
        <row r="1590">
          <cell r="C1590" t="str">
            <v>RLS</v>
          </cell>
          <cell r="I1590" t="e">
            <v>#REF!</v>
          </cell>
        </row>
        <row r="1591">
          <cell r="C1591" t="str">
            <v>RLS</v>
          </cell>
          <cell r="I1591" t="e">
            <v>#REF!</v>
          </cell>
        </row>
        <row r="1592">
          <cell r="C1592" t="str">
            <v>RLS</v>
          </cell>
          <cell r="I1592" t="e">
            <v>#REF!</v>
          </cell>
        </row>
        <row r="1593">
          <cell r="C1593" t="str">
            <v>RLS</v>
          </cell>
          <cell r="I1593" t="e">
            <v>#REF!</v>
          </cell>
        </row>
        <row r="1594">
          <cell r="C1594" t="str">
            <v>RLS</v>
          </cell>
          <cell r="I1594" t="e">
            <v>#REF!</v>
          </cell>
        </row>
        <row r="1595">
          <cell r="C1595" t="str">
            <v>RLS</v>
          </cell>
          <cell r="I1595" t="e">
            <v>#REF!</v>
          </cell>
        </row>
        <row r="1596">
          <cell r="C1596" t="str">
            <v>RLS</v>
          </cell>
          <cell r="I1596" t="e">
            <v>#REF!</v>
          </cell>
        </row>
        <row r="1597">
          <cell r="C1597" t="str">
            <v>RLS</v>
          </cell>
          <cell r="I1597" t="e">
            <v>#REF!</v>
          </cell>
        </row>
        <row r="1598">
          <cell r="C1598" t="str">
            <v>RLS</v>
          </cell>
          <cell r="I1598" t="e">
            <v>#REF!</v>
          </cell>
        </row>
        <row r="1599">
          <cell r="C1599" t="str">
            <v>RLS</v>
          </cell>
          <cell r="I1599" t="e">
            <v>#REF!</v>
          </cell>
        </row>
        <row r="1600">
          <cell r="C1600" t="str">
            <v>RLS</v>
          </cell>
          <cell r="I1600" t="e">
            <v>#REF!</v>
          </cell>
        </row>
        <row r="1601">
          <cell r="C1601" t="str">
            <v>RLS</v>
          </cell>
          <cell r="I1601" t="e">
            <v>#REF!</v>
          </cell>
        </row>
        <row r="1602">
          <cell r="C1602" t="str">
            <v>RLS</v>
          </cell>
          <cell r="I1602" t="e">
            <v>#REF!</v>
          </cell>
        </row>
        <row r="1603">
          <cell r="C1603" t="str">
            <v>RLS</v>
          </cell>
          <cell r="I1603" t="e">
            <v>#REF!</v>
          </cell>
        </row>
        <row r="1604">
          <cell r="C1604" t="str">
            <v>RLS</v>
          </cell>
          <cell r="I1604" t="e">
            <v>#REF!</v>
          </cell>
        </row>
        <row r="1605">
          <cell r="C1605" t="str">
            <v>RLS</v>
          </cell>
          <cell r="I1605" t="e">
            <v>#REF!</v>
          </cell>
        </row>
        <row r="1606">
          <cell r="C1606" t="str">
            <v>RLS</v>
          </cell>
          <cell r="I1606" t="e">
            <v>#REF!</v>
          </cell>
        </row>
        <row r="1607">
          <cell r="C1607" t="str">
            <v>RLS</v>
          </cell>
          <cell r="I1607" t="e">
            <v>#REF!</v>
          </cell>
        </row>
        <row r="1608">
          <cell r="C1608" t="str">
            <v>RLS</v>
          </cell>
          <cell r="I1608" t="e">
            <v>#REF!</v>
          </cell>
        </row>
        <row r="1609">
          <cell r="C1609" t="str">
            <v>RLS</v>
          </cell>
          <cell r="I1609" t="e">
            <v>#REF!</v>
          </cell>
        </row>
        <row r="1610">
          <cell r="C1610" t="str">
            <v>RLS</v>
          </cell>
          <cell r="I1610" t="e">
            <v>#REF!</v>
          </cell>
        </row>
        <row r="1611">
          <cell r="C1611" t="str">
            <v>RLS</v>
          </cell>
          <cell r="I1611" t="e">
            <v>#REF!</v>
          </cell>
        </row>
        <row r="1612">
          <cell r="C1612" t="str">
            <v>RLS</v>
          </cell>
          <cell r="I1612" t="e">
            <v>#REF!</v>
          </cell>
        </row>
        <row r="1613">
          <cell r="C1613" t="str">
            <v>RLS</v>
          </cell>
          <cell r="I1613" t="e">
            <v>#REF!</v>
          </cell>
        </row>
        <row r="1614">
          <cell r="C1614" t="str">
            <v>RLS</v>
          </cell>
          <cell r="I1614" t="e">
            <v>#REF!</v>
          </cell>
        </row>
        <row r="1615">
          <cell r="C1615" t="str">
            <v>RLS</v>
          </cell>
          <cell r="I1615" t="e">
            <v>#REF!</v>
          </cell>
        </row>
        <row r="1616">
          <cell r="C1616" t="str">
            <v>RLS</v>
          </cell>
          <cell r="I1616" t="e">
            <v>#REF!</v>
          </cell>
        </row>
        <row r="1617">
          <cell r="C1617" t="str">
            <v>RLS</v>
          </cell>
          <cell r="I1617" t="e">
            <v>#REF!</v>
          </cell>
        </row>
        <row r="1618">
          <cell r="C1618" t="str">
            <v>RLS</v>
          </cell>
          <cell r="I1618" t="e">
            <v>#REF!</v>
          </cell>
        </row>
        <row r="1619">
          <cell r="C1619" t="str">
            <v>RLS</v>
          </cell>
          <cell r="I1619" t="e">
            <v>#REF!</v>
          </cell>
        </row>
        <row r="1620">
          <cell r="C1620" t="str">
            <v>RLS</v>
          </cell>
          <cell r="I1620" t="e">
            <v>#REF!</v>
          </cell>
        </row>
        <row r="1621">
          <cell r="C1621" t="str">
            <v>RLS</v>
          </cell>
          <cell r="I1621" t="e">
            <v>#REF!</v>
          </cell>
        </row>
        <row r="1622">
          <cell r="C1622" t="str">
            <v>RLS</v>
          </cell>
          <cell r="I1622" t="e">
            <v>#REF!</v>
          </cell>
        </row>
        <row r="1623">
          <cell r="C1623" t="str">
            <v>RLS</v>
          </cell>
          <cell r="I1623" t="e">
            <v>#REF!</v>
          </cell>
        </row>
        <row r="1624">
          <cell r="C1624" t="str">
            <v>RLS</v>
          </cell>
          <cell r="I1624" t="e">
            <v>#REF!</v>
          </cell>
        </row>
        <row r="1625">
          <cell r="C1625" t="str">
            <v>RLS</v>
          </cell>
          <cell r="I1625" t="e">
            <v>#REF!</v>
          </cell>
        </row>
        <row r="1626">
          <cell r="C1626" t="str">
            <v>RLS</v>
          </cell>
          <cell r="I1626" t="e">
            <v>#REF!</v>
          </cell>
        </row>
        <row r="1627">
          <cell r="C1627" t="str">
            <v>RLS</v>
          </cell>
          <cell r="I1627" t="e">
            <v>#REF!</v>
          </cell>
        </row>
        <row r="1628">
          <cell r="C1628" t="str">
            <v>RLS</v>
          </cell>
          <cell r="I1628" t="e">
            <v>#REF!</v>
          </cell>
        </row>
        <row r="1629">
          <cell r="C1629" t="str">
            <v>RLS</v>
          </cell>
          <cell r="I1629" t="e">
            <v>#REF!</v>
          </cell>
        </row>
        <row r="1630">
          <cell r="C1630" t="str">
            <v>RLS</v>
          </cell>
          <cell r="I1630" t="e">
            <v>#REF!</v>
          </cell>
        </row>
        <row r="1631">
          <cell r="C1631" t="str">
            <v>RLS</v>
          </cell>
          <cell r="I1631" t="e">
            <v>#REF!</v>
          </cell>
        </row>
        <row r="1632">
          <cell r="C1632" t="str">
            <v>RLS</v>
          </cell>
          <cell r="I1632" t="e">
            <v>#REF!</v>
          </cell>
        </row>
        <row r="1633">
          <cell r="C1633" t="str">
            <v>RLS</v>
          </cell>
          <cell r="I1633" t="e">
            <v>#REF!</v>
          </cell>
        </row>
        <row r="1634">
          <cell r="C1634" t="str">
            <v>RLS</v>
          </cell>
          <cell r="I1634" t="e">
            <v>#REF!</v>
          </cell>
        </row>
        <row r="1635">
          <cell r="C1635" t="str">
            <v>RLS</v>
          </cell>
          <cell r="I1635" t="e">
            <v>#REF!</v>
          </cell>
        </row>
        <row r="1636">
          <cell r="C1636" t="str">
            <v>RLS</v>
          </cell>
          <cell r="I1636" t="e">
            <v>#REF!</v>
          </cell>
        </row>
        <row r="1637">
          <cell r="C1637" t="str">
            <v>RLS</v>
          </cell>
          <cell r="I1637" t="e">
            <v>#REF!</v>
          </cell>
        </row>
        <row r="1638">
          <cell r="C1638" t="str">
            <v>RLS</v>
          </cell>
          <cell r="I1638" t="e">
            <v>#REF!</v>
          </cell>
        </row>
        <row r="1639">
          <cell r="C1639" t="str">
            <v>RLS</v>
          </cell>
          <cell r="I1639" t="e">
            <v>#REF!</v>
          </cell>
        </row>
        <row r="1640">
          <cell r="C1640" t="str">
            <v>RLS</v>
          </cell>
          <cell r="I1640" t="e">
            <v>#REF!</v>
          </cell>
        </row>
        <row r="1641">
          <cell r="C1641" t="str">
            <v>RLS</v>
          </cell>
          <cell r="I1641" t="e">
            <v>#REF!</v>
          </cell>
        </row>
        <row r="1642">
          <cell r="C1642" t="str">
            <v>RLS</v>
          </cell>
          <cell r="I1642" t="e">
            <v>#REF!</v>
          </cell>
        </row>
        <row r="1643">
          <cell r="C1643" t="str">
            <v>RLS</v>
          </cell>
          <cell r="I1643" t="e">
            <v>#REF!</v>
          </cell>
        </row>
        <row r="1644">
          <cell r="C1644" t="str">
            <v>RLS</v>
          </cell>
          <cell r="I1644" t="e">
            <v>#REF!</v>
          </cell>
        </row>
        <row r="1645">
          <cell r="C1645" t="str">
            <v>RLS</v>
          </cell>
          <cell r="I1645" t="e">
            <v>#REF!</v>
          </cell>
        </row>
        <row r="1646">
          <cell r="C1646" t="str">
            <v>RLS</v>
          </cell>
          <cell r="I1646" t="e">
            <v>#REF!</v>
          </cell>
        </row>
        <row r="1647">
          <cell r="C1647" t="str">
            <v>RLS</v>
          </cell>
          <cell r="I1647" t="e">
            <v>#REF!</v>
          </cell>
        </row>
        <row r="1648">
          <cell r="C1648" t="str">
            <v>RLS</v>
          </cell>
          <cell r="I1648" t="e">
            <v>#REF!</v>
          </cell>
        </row>
        <row r="1649">
          <cell r="C1649" t="str">
            <v>RLS</v>
          </cell>
          <cell r="I1649" t="e">
            <v>#REF!</v>
          </cell>
        </row>
        <row r="1650">
          <cell r="C1650" t="str">
            <v>RLS</v>
          </cell>
          <cell r="I1650" t="e">
            <v>#REF!</v>
          </cell>
        </row>
        <row r="1651">
          <cell r="C1651" t="str">
            <v>RLS</v>
          </cell>
          <cell r="I1651" t="e">
            <v>#REF!</v>
          </cell>
        </row>
        <row r="1652">
          <cell r="C1652" t="str">
            <v>RLS</v>
          </cell>
          <cell r="I1652" t="e">
            <v>#REF!</v>
          </cell>
        </row>
        <row r="1653">
          <cell r="C1653" t="str">
            <v>RLS</v>
          </cell>
          <cell r="I1653" t="e">
            <v>#REF!</v>
          </cell>
        </row>
        <row r="1654">
          <cell r="C1654" t="str">
            <v>RLS</v>
          </cell>
          <cell r="I1654" t="e">
            <v>#REF!</v>
          </cell>
        </row>
        <row r="1655">
          <cell r="C1655" t="str">
            <v>RLS</v>
          </cell>
          <cell r="I1655" t="e">
            <v>#REF!</v>
          </cell>
        </row>
        <row r="1656">
          <cell r="C1656" t="str">
            <v>RLS</v>
          </cell>
          <cell r="I1656" t="e">
            <v>#REF!</v>
          </cell>
        </row>
        <row r="1657">
          <cell r="C1657" t="str">
            <v>RLS</v>
          </cell>
          <cell r="I1657" t="e">
            <v>#REF!</v>
          </cell>
        </row>
        <row r="1658">
          <cell r="C1658" t="str">
            <v>RLS</v>
          </cell>
          <cell r="I1658" t="e">
            <v>#REF!</v>
          </cell>
        </row>
        <row r="1659">
          <cell r="C1659" t="str">
            <v>RLS</v>
          </cell>
          <cell r="I1659" t="e">
            <v>#REF!</v>
          </cell>
        </row>
        <row r="1660">
          <cell r="C1660" t="str">
            <v>RLS</v>
          </cell>
          <cell r="I1660" t="e">
            <v>#REF!</v>
          </cell>
        </row>
        <row r="1661">
          <cell r="C1661" t="str">
            <v>RLS</v>
          </cell>
          <cell r="I1661" t="e">
            <v>#REF!</v>
          </cell>
        </row>
        <row r="1662">
          <cell r="C1662" t="str">
            <v>RLS</v>
          </cell>
          <cell r="I1662" t="e">
            <v>#REF!</v>
          </cell>
        </row>
        <row r="1663">
          <cell r="C1663" t="str">
            <v>RLS</v>
          </cell>
          <cell r="I1663" t="e">
            <v>#REF!</v>
          </cell>
        </row>
        <row r="1664">
          <cell r="C1664" t="str">
            <v>RLS</v>
          </cell>
          <cell r="I1664" t="e">
            <v>#REF!</v>
          </cell>
        </row>
        <row r="1665">
          <cell r="C1665" t="str">
            <v>RLS</v>
          </cell>
          <cell r="I1665" t="e">
            <v>#REF!</v>
          </cell>
        </row>
        <row r="1666">
          <cell r="C1666" t="str">
            <v>RLS</v>
          </cell>
          <cell r="I1666" t="e">
            <v>#REF!</v>
          </cell>
        </row>
        <row r="1667">
          <cell r="C1667" t="str">
            <v>RLS</v>
          </cell>
          <cell r="I1667" t="e">
            <v>#REF!</v>
          </cell>
        </row>
        <row r="1668">
          <cell r="C1668" t="str">
            <v>RLS</v>
          </cell>
          <cell r="I1668" t="e">
            <v>#REF!</v>
          </cell>
        </row>
        <row r="1669">
          <cell r="C1669" t="str">
            <v>RLS</v>
          </cell>
          <cell r="I1669" t="e">
            <v>#REF!</v>
          </cell>
        </row>
        <row r="1670">
          <cell r="C1670" t="str">
            <v>RLS</v>
          </cell>
          <cell r="I1670" t="e">
            <v>#REF!</v>
          </cell>
        </row>
        <row r="1671">
          <cell r="C1671" t="str">
            <v>RLS</v>
          </cell>
          <cell r="I1671" t="e">
            <v>#REF!</v>
          </cell>
        </row>
        <row r="1672">
          <cell r="C1672" t="str">
            <v>RLS</v>
          </cell>
          <cell r="I1672" t="e">
            <v>#REF!</v>
          </cell>
        </row>
        <row r="1673">
          <cell r="C1673" t="str">
            <v>RLS</v>
          </cell>
          <cell r="I1673" t="e">
            <v>#REF!</v>
          </cell>
        </row>
        <row r="1674">
          <cell r="C1674" t="str">
            <v>RLS</v>
          </cell>
          <cell r="I1674" t="e">
            <v>#REF!</v>
          </cell>
        </row>
        <row r="1675">
          <cell r="C1675" t="str">
            <v>RLS</v>
          </cell>
          <cell r="I1675" t="e">
            <v>#REF!</v>
          </cell>
        </row>
        <row r="1676">
          <cell r="C1676" t="str">
            <v>RLS</v>
          </cell>
          <cell r="I1676" t="e">
            <v>#REF!</v>
          </cell>
        </row>
        <row r="1677">
          <cell r="C1677" t="str">
            <v>RLS</v>
          </cell>
          <cell r="I1677" t="e">
            <v>#REF!</v>
          </cell>
        </row>
        <row r="1678">
          <cell r="C1678" t="str">
            <v>RLS</v>
          </cell>
          <cell r="I1678" t="e">
            <v>#REF!</v>
          </cell>
        </row>
        <row r="1679">
          <cell r="C1679" t="str">
            <v>RLS</v>
          </cell>
          <cell r="I1679" t="e">
            <v>#REF!</v>
          </cell>
        </row>
        <row r="1680">
          <cell r="C1680" t="str">
            <v>RLS</v>
          </cell>
          <cell r="I1680" t="e">
            <v>#REF!</v>
          </cell>
        </row>
        <row r="1681">
          <cell r="C1681" t="str">
            <v>RLS</v>
          </cell>
          <cell r="I1681" t="e">
            <v>#REF!</v>
          </cell>
        </row>
        <row r="1682">
          <cell r="C1682" t="str">
            <v>RLS</v>
          </cell>
          <cell r="I1682" t="e">
            <v>#REF!</v>
          </cell>
        </row>
        <row r="1683">
          <cell r="C1683" t="str">
            <v>RLS</v>
          </cell>
          <cell r="I1683" t="e">
            <v>#REF!</v>
          </cell>
        </row>
        <row r="1684">
          <cell r="C1684" t="str">
            <v>RLS</v>
          </cell>
          <cell r="I1684" t="e">
            <v>#REF!</v>
          </cell>
        </row>
        <row r="1685">
          <cell r="C1685" t="str">
            <v>RLS</v>
          </cell>
          <cell r="I1685" t="e">
            <v>#REF!</v>
          </cell>
        </row>
        <row r="1686">
          <cell r="C1686" t="str">
            <v>RLS</v>
          </cell>
          <cell r="I1686" t="e">
            <v>#REF!</v>
          </cell>
        </row>
        <row r="1687">
          <cell r="C1687" t="str">
            <v>RLS</v>
          </cell>
          <cell r="I1687" t="e">
            <v>#REF!</v>
          </cell>
        </row>
        <row r="1688">
          <cell r="C1688" t="str">
            <v>RLS</v>
          </cell>
          <cell r="I1688" t="e">
            <v>#REF!</v>
          </cell>
        </row>
        <row r="1689">
          <cell r="C1689" t="str">
            <v>RLS</v>
          </cell>
          <cell r="I1689" t="e">
            <v>#REF!</v>
          </cell>
        </row>
        <row r="1690">
          <cell r="C1690" t="str">
            <v>RLS</v>
          </cell>
          <cell r="I1690" t="e">
            <v>#REF!</v>
          </cell>
        </row>
        <row r="1691">
          <cell r="C1691" t="str">
            <v>RLS</v>
          </cell>
          <cell r="I1691" t="e">
            <v>#REF!</v>
          </cell>
        </row>
        <row r="1692">
          <cell r="C1692" t="str">
            <v>RLS</v>
          </cell>
          <cell r="I1692" t="e">
            <v>#REF!</v>
          </cell>
        </row>
        <row r="1693">
          <cell r="C1693" t="str">
            <v>RLS</v>
          </cell>
          <cell r="I1693" t="e">
            <v>#REF!</v>
          </cell>
        </row>
        <row r="1694">
          <cell r="C1694" t="str">
            <v>RLS</v>
          </cell>
          <cell r="I1694" t="e">
            <v>#REF!</v>
          </cell>
        </row>
        <row r="1695">
          <cell r="C1695" t="str">
            <v>RLS</v>
          </cell>
          <cell r="I1695" t="e">
            <v>#REF!</v>
          </cell>
        </row>
        <row r="1696">
          <cell r="C1696" t="str">
            <v>RLS</v>
          </cell>
          <cell r="I1696" t="e">
            <v>#REF!</v>
          </cell>
        </row>
        <row r="1697">
          <cell r="C1697" t="str">
            <v>RLS</v>
          </cell>
          <cell r="I1697" t="e">
            <v>#REF!</v>
          </cell>
        </row>
        <row r="1698">
          <cell r="C1698" t="str">
            <v>RLS</v>
          </cell>
          <cell r="I1698" t="e">
            <v>#REF!</v>
          </cell>
        </row>
        <row r="1699">
          <cell r="C1699" t="str">
            <v>RLS</v>
          </cell>
          <cell r="I1699" t="e">
            <v>#REF!</v>
          </cell>
        </row>
        <row r="1700">
          <cell r="C1700" t="str">
            <v>RLS</v>
          </cell>
          <cell r="I1700" t="e">
            <v>#REF!</v>
          </cell>
        </row>
        <row r="1701">
          <cell r="C1701" t="str">
            <v>RLS</v>
          </cell>
          <cell r="I1701" t="e">
            <v>#REF!</v>
          </cell>
        </row>
        <row r="1702">
          <cell r="C1702" t="str">
            <v>RLS</v>
          </cell>
          <cell r="I1702" t="e">
            <v>#REF!</v>
          </cell>
        </row>
        <row r="1703">
          <cell r="C1703" t="str">
            <v>RLS</v>
          </cell>
          <cell r="I1703" t="e">
            <v>#REF!</v>
          </cell>
        </row>
        <row r="1704">
          <cell r="C1704" t="str">
            <v>RLS</v>
          </cell>
          <cell r="I1704" t="e">
            <v>#REF!</v>
          </cell>
        </row>
        <row r="1705">
          <cell r="C1705" t="str">
            <v>RLS</v>
          </cell>
          <cell r="I1705" t="e">
            <v>#REF!</v>
          </cell>
        </row>
        <row r="1706">
          <cell r="C1706" t="str">
            <v>RLS</v>
          </cell>
          <cell r="I1706" t="e">
            <v>#REF!</v>
          </cell>
        </row>
        <row r="1707">
          <cell r="C1707" t="str">
            <v>RLS</v>
          </cell>
          <cell r="I1707" t="e">
            <v>#REF!</v>
          </cell>
        </row>
        <row r="1708">
          <cell r="C1708" t="str">
            <v>RLS</v>
          </cell>
          <cell r="I1708" t="e">
            <v>#REF!</v>
          </cell>
        </row>
        <row r="1709">
          <cell r="C1709" t="str">
            <v>RLS</v>
          </cell>
          <cell r="I1709" t="e">
            <v>#REF!</v>
          </cell>
        </row>
        <row r="1710">
          <cell r="C1710" t="str">
            <v>RLS</v>
          </cell>
          <cell r="I1710" t="e">
            <v>#REF!</v>
          </cell>
        </row>
        <row r="1711">
          <cell r="C1711" t="str">
            <v>RLS</v>
          </cell>
          <cell r="I1711" t="e">
            <v>#REF!</v>
          </cell>
        </row>
        <row r="1712">
          <cell r="C1712" t="str">
            <v>RLS</v>
          </cell>
          <cell r="I1712" t="e">
            <v>#REF!</v>
          </cell>
        </row>
        <row r="1713">
          <cell r="C1713" t="str">
            <v>RLS</v>
          </cell>
          <cell r="I1713" t="e">
            <v>#REF!</v>
          </cell>
        </row>
        <row r="1714">
          <cell r="C1714" t="str">
            <v>RLS</v>
          </cell>
          <cell r="I1714" t="e">
            <v>#REF!</v>
          </cell>
        </row>
        <row r="1715">
          <cell r="C1715" t="str">
            <v>RLS</v>
          </cell>
          <cell r="I1715" t="e">
            <v>#REF!</v>
          </cell>
        </row>
        <row r="1716">
          <cell r="C1716" t="str">
            <v>RLS</v>
          </cell>
          <cell r="I1716" t="e">
            <v>#REF!</v>
          </cell>
        </row>
        <row r="1717">
          <cell r="C1717" t="str">
            <v>RLS</v>
          </cell>
          <cell r="I1717" t="e">
            <v>#REF!</v>
          </cell>
        </row>
        <row r="1718">
          <cell r="C1718" t="str">
            <v>RLS</v>
          </cell>
          <cell r="I1718" t="e">
            <v>#REF!</v>
          </cell>
        </row>
        <row r="1719">
          <cell r="C1719" t="str">
            <v>RLS</v>
          </cell>
          <cell r="I1719" t="e">
            <v>#REF!</v>
          </cell>
        </row>
        <row r="1720">
          <cell r="C1720" t="str">
            <v>RLS</v>
          </cell>
          <cell r="I1720" t="e">
            <v>#REF!</v>
          </cell>
        </row>
        <row r="1721">
          <cell r="C1721" t="str">
            <v>RLS</v>
          </cell>
          <cell r="I1721" t="e">
            <v>#REF!</v>
          </cell>
        </row>
        <row r="1722">
          <cell r="C1722" t="str">
            <v>RLS</v>
          </cell>
          <cell r="I1722" t="e">
            <v>#REF!</v>
          </cell>
        </row>
        <row r="1723">
          <cell r="C1723" t="str">
            <v>RLS</v>
          </cell>
          <cell r="I1723" t="e">
            <v>#REF!</v>
          </cell>
        </row>
        <row r="1724">
          <cell r="C1724" t="str">
            <v>RLS</v>
          </cell>
          <cell r="I1724" t="e">
            <v>#REF!</v>
          </cell>
        </row>
        <row r="1725">
          <cell r="C1725" t="str">
            <v>RLS</v>
          </cell>
          <cell r="I1725" t="e">
            <v>#REF!</v>
          </cell>
        </row>
        <row r="1726">
          <cell r="C1726" t="str">
            <v>RLS</v>
          </cell>
          <cell r="I1726" t="e">
            <v>#REF!</v>
          </cell>
        </row>
        <row r="1727">
          <cell r="C1727" t="str">
            <v>RLS</v>
          </cell>
          <cell r="I1727" t="e">
            <v>#REF!</v>
          </cell>
        </row>
        <row r="1728">
          <cell r="C1728" t="str">
            <v>RLS</v>
          </cell>
          <cell r="I1728" t="e">
            <v>#REF!</v>
          </cell>
        </row>
        <row r="1729">
          <cell r="C1729" t="str">
            <v>RLS</v>
          </cell>
          <cell r="I1729" t="e">
            <v>#REF!</v>
          </cell>
        </row>
        <row r="1730">
          <cell r="C1730" t="str">
            <v>RLS</v>
          </cell>
          <cell r="I1730" t="e">
            <v>#REF!</v>
          </cell>
        </row>
        <row r="1731">
          <cell r="C1731" t="str">
            <v>RLS</v>
          </cell>
          <cell r="I1731" t="e">
            <v>#REF!</v>
          </cell>
        </row>
        <row r="1732">
          <cell r="C1732" t="str">
            <v>RLS</v>
          </cell>
          <cell r="I1732" t="e">
            <v>#REF!</v>
          </cell>
        </row>
        <row r="1733">
          <cell r="C1733" t="str">
            <v>RLS</v>
          </cell>
          <cell r="I1733" t="e">
            <v>#REF!</v>
          </cell>
        </row>
        <row r="1734">
          <cell r="C1734" t="str">
            <v>RLS</v>
          </cell>
          <cell r="I1734" t="e">
            <v>#REF!</v>
          </cell>
        </row>
        <row r="1735">
          <cell r="C1735" t="str">
            <v>RLS</v>
          </cell>
          <cell r="I1735" t="e">
            <v>#REF!</v>
          </cell>
        </row>
        <row r="1736">
          <cell r="C1736" t="str">
            <v>RLS</v>
          </cell>
          <cell r="I1736" t="e">
            <v>#REF!</v>
          </cell>
        </row>
        <row r="1737">
          <cell r="C1737" t="str">
            <v>RLS</v>
          </cell>
          <cell r="I1737" t="e">
            <v>#REF!</v>
          </cell>
        </row>
        <row r="1738">
          <cell r="C1738" t="str">
            <v>RLS</v>
          </cell>
          <cell r="I1738" t="e">
            <v>#REF!</v>
          </cell>
        </row>
        <row r="1739">
          <cell r="C1739" t="str">
            <v>RLS</v>
          </cell>
          <cell r="I1739" t="e">
            <v>#REF!</v>
          </cell>
        </row>
        <row r="1740">
          <cell r="C1740" t="str">
            <v>RLS</v>
          </cell>
          <cell r="I1740" t="e">
            <v>#REF!</v>
          </cell>
        </row>
        <row r="1741">
          <cell r="C1741" t="str">
            <v>RLS</v>
          </cell>
          <cell r="I1741" t="e">
            <v>#REF!</v>
          </cell>
        </row>
        <row r="1742">
          <cell r="C1742" t="str">
            <v>RLS</v>
          </cell>
          <cell r="I1742" t="e">
            <v>#REF!</v>
          </cell>
        </row>
        <row r="1743">
          <cell r="C1743" t="str">
            <v>RLS</v>
          </cell>
          <cell r="I1743" t="e">
            <v>#REF!</v>
          </cell>
        </row>
        <row r="1744">
          <cell r="C1744" t="str">
            <v>RLS</v>
          </cell>
          <cell r="I1744" t="e">
            <v>#REF!</v>
          </cell>
        </row>
        <row r="1745">
          <cell r="C1745" t="str">
            <v>RLS</v>
          </cell>
          <cell r="I1745" t="e">
            <v>#REF!</v>
          </cell>
        </row>
        <row r="1746">
          <cell r="C1746" t="str">
            <v>RLS</v>
          </cell>
          <cell r="I1746" t="e">
            <v>#REF!</v>
          </cell>
        </row>
        <row r="1747">
          <cell r="C1747" t="str">
            <v>RLS</v>
          </cell>
          <cell r="I1747" t="e">
            <v>#REF!</v>
          </cell>
        </row>
        <row r="1748">
          <cell r="C1748" t="str">
            <v>RLS</v>
          </cell>
          <cell r="I1748" t="e">
            <v>#REF!</v>
          </cell>
        </row>
        <row r="1749">
          <cell r="C1749" t="str">
            <v>RLS</v>
          </cell>
          <cell r="I1749" t="e">
            <v>#REF!</v>
          </cell>
        </row>
        <row r="1750">
          <cell r="C1750" t="str">
            <v>RLS</v>
          </cell>
          <cell r="I1750" t="e">
            <v>#REF!</v>
          </cell>
        </row>
        <row r="1751">
          <cell r="C1751" t="str">
            <v>RLS</v>
          </cell>
          <cell r="I1751" t="e">
            <v>#REF!</v>
          </cell>
        </row>
        <row r="1752">
          <cell r="C1752" t="str">
            <v>DSK</v>
          </cell>
          <cell r="I1752" t="e">
            <v>#REF!</v>
          </cell>
        </row>
        <row r="1753">
          <cell r="C1753" t="str">
            <v>DSK</v>
          </cell>
          <cell r="I1753" t="e">
            <v>#REF!</v>
          </cell>
        </row>
        <row r="1754">
          <cell r="C1754" t="str">
            <v>LS</v>
          </cell>
          <cell r="I1754" t="e">
            <v>#REF!</v>
          </cell>
        </row>
        <row r="1755">
          <cell r="C1755" t="str">
            <v>LS</v>
          </cell>
          <cell r="I1755" t="e">
            <v>#REF!</v>
          </cell>
        </row>
        <row r="1756">
          <cell r="C1756" t="str">
            <v>LS</v>
          </cell>
          <cell r="I1756" t="e">
            <v>#REF!</v>
          </cell>
        </row>
        <row r="1757">
          <cell r="C1757" t="str">
            <v>LS</v>
          </cell>
          <cell r="I1757" t="e">
            <v>#REF!</v>
          </cell>
        </row>
        <row r="1758">
          <cell r="C1758" t="str">
            <v>LS</v>
          </cell>
          <cell r="I1758" t="e">
            <v>#REF!</v>
          </cell>
        </row>
        <row r="1759">
          <cell r="C1759" t="str">
            <v>LS</v>
          </cell>
          <cell r="I1759" t="e">
            <v>#REF!</v>
          </cell>
        </row>
        <row r="1760">
          <cell r="C1760" t="str">
            <v>LS</v>
          </cell>
          <cell r="I1760" t="e">
            <v>#REF!</v>
          </cell>
        </row>
        <row r="1761">
          <cell r="C1761" t="str">
            <v>LS</v>
          </cell>
          <cell r="I1761" t="e">
            <v>#REF!</v>
          </cell>
        </row>
        <row r="1762">
          <cell r="C1762" t="str">
            <v>LS</v>
          </cell>
          <cell r="I1762" t="e">
            <v>#REF!</v>
          </cell>
        </row>
        <row r="1763">
          <cell r="C1763" t="str">
            <v>LS</v>
          </cell>
          <cell r="I1763" t="e">
            <v>#REF!</v>
          </cell>
        </row>
        <row r="1764">
          <cell r="C1764" t="str">
            <v>LS</v>
          </cell>
          <cell r="I1764" t="e">
            <v>#REF!</v>
          </cell>
        </row>
        <row r="1765">
          <cell r="C1765" t="str">
            <v>LS</v>
          </cell>
          <cell r="I1765" t="e">
            <v>#REF!</v>
          </cell>
        </row>
        <row r="1766">
          <cell r="C1766" t="str">
            <v>LS</v>
          </cell>
          <cell r="I1766" t="e">
            <v>#REF!</v>
          </cell>
        </row>
        <row r="1767">
          <cell r="C1767" t="str">
            <v>LS</v>
          </cell>
          <cell r="I1767" t="e">
            <v>#REF!</v>
          </cell>
        </row>
        <row r="1768">
          <cell r="C1768" t="str">
            <v>LS</v>
          </cell>
          <cell r="I1768" t="e">
            <v>#REF!</v>
          </cell>
        </row>
        <row r="1769">
          <cell r="C1769" t="str">
            <v>LS</v>
          </cell>
          <cell r="I1769" t="e">
            <v>#REF!</v>
          </cell>
        </row>
        <row r="1770">
          <cell r="C1770" t="str">
            <v>LS</v>
          </cell>
          <cell r="I1770" t="e">
            <v>#REF!</v>
          </cell>
        </row>
        <row r="1771">
          <cell r="C1771" t="str">
            <v>LS</v>
          </cell>
          <cell r="I1771" t="e">
            <v>#REF!</v>
          </cell>
        </row>
        <row r="1772">
          <cell r="C1772" t="str">
            <v>LS</v>
          </cell>
          <cell r="I1772" t="e">
            <v>#REF!</v>
          </cell>
        </row>
        <row r="1773">
          <cell r="C1773" t="str">
            <v>LS</v>
          </cell>
          <cell r="I1773" t="e">
            <v>#REF!</v>
          </cell>
        </row>
        <row r="1774">
          <cell r="C1774" t="str">
            <v>LS</v>
          </cell>
          <cell r="I1774" t="e">
            <v>#REF!</v>
          </cell>
        </row>
        <row r="1775">
          <cell r="C1775" t="str">
            <v>LS</v>
          </cell>
          <cell r="I1775" t="e">
            <v>#REF!</v>
          </cell>
        </row>
        <row r="1776">
          <cell r="C1776" t="str">
            <v>LS</v>
          </cell>
          <cell r="I1776" t="e">
            <v>#REF!</v>
          </cell>
        </row>
        <row r="1777">
          <cell r="C1777" t="str">
            <v>LS</v>
          </cell>
          <cell r="I1777" t="e">
            <v>#REF!</v>
          </cell>
        </row>
        <row r="1778">
          <cell r="C1778" t="str">
            <v>LS</v>
          </cell>
          <cell r="I1778" t="e">
            <v>#REF!</v>
          </cell>
        </row>
        <row r="1779">
          <cell r="C1779" t="str">
            <v>LS</v>
          </cell>
          <cell r="I1779" t="e">
            <v>#REF!</v>
          </cell>
        </row>
        <row r="1780">
          <cell r="C1780" t="str">
            <v>LS</v>
          </cell>
          <cell r="I1780" t="e">
            <v>#REF!</v>
          </cell>
        </row>
        <row r="1781">
          <cell r="C1781" t="str">
            <v>LS</v>
          </cell>
          <cell r="I1781" t="e">
            <v>#REF!</v>
          </cell>
        </row>
        <row r="1782">
          <cell r="C1782" t="str">
            <v>LS</v>
          </cell>
          <cell r="I1782" t="e">
            <v>#REF!</v>
          </cell>
        </row>
        <row r="1783">
          <cell r="C1783" t="str">
            <v>LS</v>
          </cell>
          <cell r="I1783" t="e">
            <v>#REF!</v>
          </cell>
        </row>
        <row r="1784">
          <cell r="C1784" t="str">
            <v>LS</v>
          </cell>
          <cell r="I1784" t="e">
            <v>#REF!</v>
          </cell>
        </row>
        <row r="1785">
          <cell r="C1785" t="str">
            <v>LS</v>
          </cell>
          <cell r="I1785" t="e">
            <v>#REF!</v>
          </cell>
        </row>
        <row r="1786">
          <cell r="C1786" t="str">
            <v>LS</v>
          </cell>
          <cell r="I1786" t="e">
            <v>#REF!</v>
          </cell>
        </row>
        <row r="1787">
          <cell r="C1787" t="str">
            <v>LS</v>
          </cell>
          <cell r="I1787" t="e">
            <v>#REF!</v>
          </cell>
        </row>
        <row r="1788">
          <cell r="C1788" t="str">
            <v>LS</v>
          </cell>
          <cell r="I1788" t="e">
            <v>#REF!</v>
          </cell>
        </row>
        <row r="1789">
          <cell r="C1789" t="str">
            <v>LS</v>
          </cell>
          <cell r="I1789" t="e">
            <v>#REF!</v>
          </cell>
        </row>
        <row r="1790">
          <cell r="C1790" t="str">
            <v>LS</v>
          </cell>
          <cell r="I1790" t="e">
            <v>#REF!</v>
          </cell>
        </row>
        <row r="1791">
          <cell r="C1791" t="str">
            <v>LS</v>
          </cell>
          <cell r="I1791" t="e">
            <v>#REF!</v>
          </cell>
        </row>
        <row r="1792">
          <cell r="C1792" t="str">
            <v>LS</v>
          </cell>
          <cell r="I1792" t="e">
            <v>#REF!</v>
          </cell>
        </row>
        <row r="1793">
          <cell r="C1793" t="str">
            <v>LS</v>
          </cell>
          <cell r="I1793" t="e">
            <v>#REF!</v>
          </cell>
        </row>
        <row r="1794">
          <cell r="C1794" t="str">
            <v>LS</v>
          </cell>
          <cell r="I1794" t="e">
            <v>#REF!</v>
          </cell>
        </row>
        <row r="1795">
          <cell r="C1795" t="str">
            <v>LS</v>
          </cell>
          <cell r="I1795" t="e">
            <v>#REF!</v>
          </cell>
        </row>
        <row r="1796">
          <cell r="C1796" t="str">
            <v>LS</v>
          </cell>
          <cell r="I1796" t="e">
            <v>#REF!</v>
          </cell>
        </row>
        <row r="1797">
          <cell r="C1797" t="str">
            <v>LS</v>
          </cell>
          <cell r="I1797" t="e">
            <v>#REF!</v>
          </cell>
        </row>
        <row r="1798">
          <cell r="C1798" t="str">
            <v>LS</v>
          </cell>
          <cell r="I1798" t="e">
            <v>#REF!</v>
          </cell>
        </row>
        <row r="1799">
          <cell r="C1799" t="str">
            <v>LS</v>
          </cell>
          <cell r="I1799" t="e">
            <v>#REF!</v>
          </cell>
        </row>
        <row r="1800">
          <cell r="C1800" t="str">
            <v>LS</v>
          </cell>
          <cell r="I1800" t="e">
            <v>#REF!</v>
          </cell>
        </row>
        <row r="1801">
          <cell r="C1801" t="str">
            <v>LS</v>
          </cell>
          <cell r="I1801" t="e">
            <v>#REF!</v>
          </cell>
        </row>
        <row r="1802">
          <cell r="C1802" t="str">
            <v>LS</v>
          </cell>
          <cell r="I1802" t="e">
            <v>#REF!</v>
          </cell>
        </row>
        <row r="1803">
          <cell r="C1803" t="str">
            <v>LS</v>
          </cell>
          <cell r="I1803" t="e">
            <v>#REF!</v>
          </cell>
        </row>
        <row r="1804">
          <cell r="C1804" t="str">
            <v>LS</v>
          </cell>
          <cell r="I1804" t="e">
            <v>#REF!</v>
          </cell>
        </row>
        <row r="1805">
          <cell r="C1805" t="str">
            <v>LS</v>
          </cell>
          <cell r="I1805" t="e">
            <v>#REF!</v>
          </cell>
        </row>
        <row r="1806">
          <cell r="C1806" t="str">
            <v>LS</v>
          </cell>
          <cell r="I1806" t="e">
            <v>#REF!</v>
          </cell>
        </row>
        <row r="1807">
          <cell r="C1807" t="str">
            <v>LS</v>
          </cell>
          <cell r="I1807" t="e">
            <v>#REF!</v>
          </cell>
        </row>
        <row r="1808">
          <cell r="C1808" t="str">
            <v>LS</v>
          </cell>
          <cell r="I1808" t="e">
            <v>#REF!</v>
          </cell>
        </row>
        <row r="1809">
          <cell r="C1809" t="str">
            <v>LS</v>
          </cell>
          <cell r="I1809" t="e">
            <v>#REF!</v>
          </cell>
        </row>
        <row r="1810">
          <cell r="C1810" t="str">
            <v>RLS</v>
          </cell>
          <cell r="I1810" t="e">
            <v>#REF!</v>
          </cell>
        </row>
        <row r="1811">
          <cell r="C1811" t="str">
            <v>RLS</v>
          </cell>
          <cell r="I1811" t="e">
            <v>#REF!</v>
          </cell>
        </row>
        <row r="1812">
          <cell r="C1812" t="str">
            <v>RLS</v>
          </cell>
          <cell r="I1812" t="e">
            <v>#REF!</v>
          </cell>
        </row>
        <row r="1813">
          <cell r="C1813" t="str">
            <v>RLS</v>
          </cell>
          <cell r="I1813" t="e">
            <v>#REF!</v>
          </cell>
        </row>
        <row r="1814">
          <cell r="C1814" t="str">
            <v>RLS</v>
          </cell>
          <cell r="I1814" t="e">
            <v>#REF!</v>
          </cell>
        </row>
        <row r="1815">
          <cell r="C1815" t="str">
            <v>RLS</v>
          </cell>
          <cell r="I1815" t="e">
            <v>#REF!</v>
          </cell>
        </row>
        <row r="1816">
          <cell r="C1816" t="str">
            <v>RLS</v>
          </cell>
          <cell r="I1816" t="e">
            <v>#REF!</v>
          </cell>
        </row>
        <row r="1817">
          <cell r="C1817" t="str">
            <v>RLS</v>
          </cell>
          <cell r="I1817" t="e">
            <v>#REF!</v>
          </cell>
        </row>
        <row r="1818">
          <cell r="C1818" t="str">
            <v>RLS</v>
          </cell>
          <cell r="I1818" t="e">
            <v>#REF!</v>
          </cell>
        </row>
        <row r="1819">
          <cell r="C1819" t="str">
            <v>RLS</v>
          </cell>
          <cell r="I1819" t="e">
            <v>#REF!</v>
          </cell>
        </row>
        <row r="1820">
          <cell r="C1820" t="str">
            <v>RLS</v>
          </cell>
          <cell r="I1820" t="e">
            <v>#REF!</v>
          </cell>
        </row>
        <row r="1821">
          <cell r="C1821" t="str">
            <v>RLS</v>
          </cell>
          <cell r="I1821" t="e">
            <v>#REF!</v>
          </cell>
        </row>
        <row r="1822">
          <cell r="C1822" t="str">
            <v>RLS</v>
          </cell>
          <cell r="I1822" t="e">
            <v>#REF!</v>
          </cell>
        </row>
        <row r="1823">
          <cell r="C1823" t="str">
            <v>RLS</v>
          </cell>
          <cell r="I1823" t="e">
            <v>#REF!</v>
          </cell>
        </row>
        <row r="1824">
          <cell r="C1824" t="str">
            <v>RLS</v>
          </cell>
          <cell r="I1824" t="e">
            <v>#REF!</v>
          </cell>
        </row>
        <row r="1825">
          <cell r="C1825" t="str">
            <v>RLS</v>
          </cell>
          <cell r="I1825" t="e">
            <v>#REF!</v>
          </cell>
        </row>
        <row r="1826">
          <cell r="C1826" t="str">
            <v>RLS</v>
          </cell>
          <cell r="I1826" t="e">
            <v>#REF!</v>
          </cell>
        </row>
        <row r="1827">
          <cell r="C1827" t="str">
            <v>RLS</v>
          </cell>
          <cell r="I1827" t="e">
            <v>#REF!</v>
          </cell>
        </row>
        <row r="1828">
          <cell r="C1828" t="str">
            <v>RLS</v>
          </cell>
          <cell r="I1828" t="e">
            <v>#REF!</v>
          </cell>
        </row>
        <row r="1829">
          <cell r="C1829" t="str">
            <v>RLS</v>
          </cell>
          <cell r="I1829" t="e">
            <v>#REF!</v>
          </cell>
        </row>
        <row r="1830">
          <cell r="C1830" t="str">
            <v>RLS</v>
          </cell>
          <cell r="I1830" t="e">
            <v>#REF!</v>
          </cell>
        </row>
        <row r="1831">
          <cell r="C1831" t="str">
            <v>RLS</v>
          </cell>
          <cell r="I1831" t="e">
            <v>#REF!</v>
          </cell>
        </row>
        <row r="1832">
          <cell r="C1832" t="str">
            <v>RLS</v>
          </cell>
          <cell r="I1832" t="e">
            <v>#REF!</v>
          </cell>
        </row>
        <row r="1833">
          <cell r="C1833" t="str">
            <v>RLS</v>
          </cell>
          <cell r="I1833" t="e">
            <v>#REF!</v>
          </cell>
        </row>
        <row r="1834">
          <cell r="C1834" t="str">
            <v>RLS</v>
          </cell>
          <cell r="I1834" t="e">
            <v>#REF!</v>
          </cell>
        </row>
        <row r="1835">
          <cell r="C1835" t="str">
            <v>RLS</v>
          </cell>
          <cell r="I1835" t="e">
            <v>#REF!</v>
          </cell>
        </row>
        <row r="1836">
          <cell r="C1836" t="str">
            <v>RLS</v>
          </cell>
          <cell r="I1836" t="e">
            <v>#REF!</v>
          </cell>
        </row>
        <row r="1837">
          <cell r="C1837" t="str">
            <v>RLS</v>
          </cell>
          <cell r="I1837" t="e">
            <v>#REF!</v>
          </cell>
        </row>
        <row r="1838">
          <cell r="C1838" t="str">
            <v>RLS</v>
          </cell>
          <cell r="I1838" t="e">
            <v>#REF!</v>
          </cell>
        </row>
        <row r="1839">
          <cell r="C1839" t="str">
            <v>RLS</v>
          </cell>
          <cell r="I1839" t="e">
            <v>#REF!</v>
          </cell>
        </row>
        <row r="1840">
          <cell r="C1840" t="str">
            <v>RLS</v>
          </cell>
          <cell r="I1840" t="e">
            <v>#REF!</v>
          </cell>
        </row>
        <row r="1841">
          <cell r="C1841" t="str">
            <v>RLS</v>
          </cell>
          <cell r="I1841" t="e">
            <v>#REF!</v>
          </cell>
        </row>
        <row r="1842">
          <cell r="C1842" t="str">
            <v>RLS</v>
          </cell>
          <cell r="I1842" t="e">
            <v>#REF!</v>
          </cell>
        </row>
        <row r="1843">
          <cell r="C1843" t="str">
            <v>RLS</v>
          </cell>
          <cell r="I1843" t="e">
            <v>#REF!</v>
          </cell>
        </row>
        <row r="1844">
          <cell r="C1844" t="str">
            <v>RLS</v>
          </cell>
          <cell r="I1844" t="e">
            <v>#REF!</v>
          </cell>
        </row>
        <row r="1845">
          <cell r="C1845" t="str">
            <v>RLS</v>
          </cell>
          <cell r="I1845" t="e">
            <v>#REF!</v>
          </cell>
        </row>
        <row r="1846">
          <cell r="C1846" t="str">
            <v>RLS</v>
          </cell>
          <cell r="I1846" t="e">
            <v>#REF!</v>
          </cell>
        </row>
        <row r="1847">
          <cell r="C1847" t="str">
            <v>RLS</v>
          </cell>
          <cell r="I1847" t="e">
            <v>#REF!</v>
          </cell>
        </row>
        <row r="1848">
          <cell r="C1848" t="str">
            <v>RLS</v>
          </cell>
          <cell r="I1848" t="e">
            <v>#REF!</v>
          </cell>
        </row>
        <row r="1849">
          <cell r="C1849" t="str">
            <v>RLS</v>
          </cell>
          <cell r="I1849" t="e">
            <v>#REF!</v>
          </cell>
        </row>
        <row r="1850">
          <cell r="C1850" t="str">
            <v>RLS</v>
          </cell>
          <cell r="I1850" t="e">
            <v>#REF!</v>
          </cell>
        </row>
        <row r="1851">
          <cell r="C1851" t="str">
            <v>RLS</v>
          </cell>
          <cell r="I1851" t="e">
            <v>#REF!</v>
          </cell>
        </row>
        <row r="1852">
          <cell r="C1852" t="str">
            <v>RLS</v>
          </cell>
          <cell r="I1852" t="e">
            <v>#REF!</v>
          </cell>
        </row>
        <row r="1853">
          <cell r="C1853" t="str">
            <v>RLS</v>
          </cell>
          <cell r="I1853" t="e">
            <v>#REF!</v>
          </cell>
        </row>
        <row r="1854">
          <cell r="C1854" t="str">
            <v>RLS</v>
          </cell>
          <cell r="I1854" t="e">
            <v>#REF!</v>
          </cell>
        </row>
        <row r="1855">
          <cell r="C1855" t="str">
            <v>RLS</v>
          </cell>
          <cell r="I1855" t="e">
            <v>#REF!</v>
          </cell>
        </row>
        <row r="1856">
          <cell r="C1856" t="str">
            <v>RLS</v>
          </cell>
          <cell r="I1856" t="e">
            <v>#REF!</v>
          </cell>
        </row>
        <row r="1857">
          <cell r="C1857" t="str">
            <v>RLS</v>
          </cell>
          <cell r="I1857" t="e">
            <v>#REF!</v>
          </cell>
        </row>
        <row r="1858">
          <cell r="C1858" t="str">
            <v>RLS</v>
          </cell>
          <cell r="I1858" t="e">
            <v>#REF!</v>
          </cell>
        </row>
        <row r="1859">
          <cell r="C1859" t="str">
            <v>RLS</v>
          </cell>
          <cell r="I1859" t="e">
            <v>#REF!</v>
          </cell>
        </row>
        <row r="1860">
          <cell r="C1860" t="str">
            <v>RLS</v>
          </cell>
          <cell r="I1860" t="e">
            <v>#REF!</v>
          </cell>
        </row>
        <row r="1861">
          <cell r="C1861" t="str">
            <v>RLS</v>
          </cell>
          <cell r="I1861" t="e">
            <v>#REF!</v>
          </cell>
        </row>
        <row r="1862">
          <cell r="C1862" t="str">
            <v>RLS</v>
          </cell>
          <cell r="I1862" t="e">
            <v>#REF!</v>
          </cell>
        </row>
        <row r="1863">
          <cell r="C1863" t="str">
            <v>RLS</v>
          </cell>
          <cell r="I1863" t="e">
            <v>#REF!</v>
          </cell>
        </row>
        <row r="1864">
          <cell r="C1864" t="str">
            <v>RLS</v>
          </cell>
          <cell r="I1864" t="e">
            <v>#REF!</v>
          </cell>
        </row>
        <row r="1865">
          <cell r="C1865" t="str">
            <v>RLS</v>
          </cell>
          <cell r="I1865" t="e">
            <v>#REF!</v>
          </cell>
        </row>
        <row r="1866">
          <cell r="C1866" t="str">
            <v>RLS</v>
          </cell>
          <cell r="I1866" t="e">
            <v>#REF!</v>
          </cell>
        </row>
        <row r="1867">
          <cell r="C1867" t="str">
            <v>RLS</v>
          </cell>
          <cell r="I1867" t="e">
            <v>#REF!</v>
          </cell>
        </row>
        <row r="1868">
          <cell r="C1868" t="str">
            <v>RLS</v>
          </cell>
          <cell r="I1868" t="e">
            <v>#REF!</v>
          </cell>
        </row>
        <row r="1869">
          <cell r="C1869" t="str">
            <v>RLS</v>
          </cell>
          <cell r="I1869" t="e">
            <v>#REF!</v>
          </cell>
        </row>
        <row r="1870">
          <cell r="C1870" t="str">
            <v>RLS</v>
          </cell>
          <cell r="I1870" t="e">
            <v>#REF!</v>
          </cell>
        </row>
        <row r="1871">
          <cell r="C1871" t="str">
            <v>RLS</v>
          </cell>
          <cell r="I1871" t="e">
            <v>#REF!</v>
          </cell>
        </row>
        <row r="1872">
          <cell r="C1872" t="str">
            <v>RLS</v>
          </cell>
          <cell r="I1872" t="e">
            <v>#REF!</v>
          </cell>
        </row>
        <row r="1873">
          <cell r="C1873" t="str">
            <v>RLS</v>
          </cell>
          <cell r="I1873" t="e">
            <v>#REF!</v>
          </cell>
        </row>
        <row r="1874">
          <cell r="C1874" t="str">
            <v>RLS</v>
          </cell>
          <cell r="I1874" t="e">
            <v>#REF!</v>
          </cell>
        </row>
        <row r="1875">
          <cell r="C1875" t="str">
            <v>RLS</v>
          </cell>
          <cell r="I1875" t="e">
            <v>#REF!</v>
          </cell>
        </row>
        <row r="1876">
          <cell r="C1876" t="str">
            <v>RLS</v>
          </cell>
          <cell r="I1876" t="e">
            <v>#REF!</v>
          </cell>
        </row>
        <row r="1877">
          <cell r="C1877" t="str">
            <v>RLS</v>
          </cell>
          <cell r="I1877" t="e">
            <v>#REF!</v>
          </cell>
        </row>
        <row r="1878">
          <cell r="C1878" t="str">
            <v>RLS</v>
          </cell>
          <cell r="I1878" t="e">
            <v>#REF!</v>
          </cell>
        </row>
        <row r="1879">
          <cell r="C1879" t="str">
            <v>RLS</v>
          </cell>
          <cell r="I1879" t="e">
            <v>#REF!</v>
          </cell>
        </row>
        <row r="1880">
          <cell r="C1880" t="str">
            <v>RLS</v>
          </cell>
          <cell r="I1880" t="e">
            <v>#REF!</v>
          </cell>
        </row>
        <row r="1881">
          <cell r="C1881" t="str">
            <v>RLS</v>
          </cell>
          <cell r="I1881" t="e">
            <v>#REF!</v>
          </cell>
        </row>
        <row r="1882">
          <cell r="C1882" t="str">
            <v>RLS</v>
          </cell>
          <cell r="I1882" t="e">
            <v>#REF!</v>
          </cell>
        </row>
        <row r="1883">
          <cell r="C1883" t="str">
            <v>RLS</v>
          </cell>
          <cell r="I1883" t="e">
            <v>#REF!</v>
          </cell>
        </row>
        <row r="1884">
          <cell r="C1884" t="str">
            <v>RLS</v>
          </cell>
          <cell r="I1884" t="e">
            <v>#REF!</v>
          </cell>
        </row>
        <row r="1885">
          <cell r="C1885" t="str">
            <v>RLS</v>
          </cell>
          <cell r="I1885" t="e">
            <v>#REF!</v>
          </cell>
        </row>
        <row r="1886">
          <cell r="C1886" t="str">
            <v>RLS</v>
          </cell>
          <cell r="I1886" t="e">
            <v>#REF!</v>
          </cell>
        </row>
        <row r="1887">
          <cell r="C1887" t="str">
            <v>RLS</v>
          </cell>
          <cell r="I1887" t="e">
            <v>#REF!</v>
          </cell>
        </row>
        <row r="1888">
          <cell r="C1888" t="str">
            <v>RLS</v>
          </cell>
          <cell r="I1888" t="e">
            <v>#REF!</v>
          </cell>
        </row>
        <row r="1889">
          <cell r="C1889" t="str">
            <v>RLS</v>
          </cell>
          <cell r="I1889" t="e">
            <v>#REF!</v>
          </cell>
        </row>
        <row r="1890">
          <cell r="C1890" t="str">
            <v>RLS</v>
          </cell>
          <cell r="I1890" t="e">
            <v>#REF!</v>
          </cell>
        </row>
        <row r="1891">
          <cell r="C1891" t="str">
            <v>RLS</v>
          </cell>
          <cell r="I1891" t="e">
            <v>#REF!</v>
          </cell>
        </row>
        <row r="1892">
          <cell r="C1892" t="str">
            <v>RLS</v>
          </cell>
          <cell r="I1892" t="e">
            <v>#REF!</v>
          </cell>
        </row>
        <row r="1893">
          <cell r="C1893" t="str">
            <v>RLS</v>
          </cell>
          <cell r="I1893" t="e">
            <v>#REF!</v>
          </cell>
        </row>
        <row r="1894">
          <cell r="C1894" t="str">
            <v>RLS</v>
          </cell>
          <cell r="I1894" t="e">
            <v>#REF!</v>
          </cell>
        </row>
        <row r="1895">
          <cell r="C1895" t="str">
            <v>RLS</v>
          </cell>
          <cell r="I1895" t="e">
            <v>#REF!</v>
          </cell>
        </row>
        <row r="1896">
          <cell r="C1896" t="str">
            <v>RLS</v>
          </cell>
          <cell r="I1896" t="e">
            <v>#REF!</v>
          </cell>
        </row>
        <row r="1897">
          <cell r="C1897" t="str">
            <v>RLS</v>
          </cell>
          <cell r="I1897" t="e">
            <v>#REF!</v>
          </cell>
        </row>
        <row r="1898">
          <cell r="C1898" t="str">
            <v>RLS</v>
          </cell>
          <cell r="I1898" t="e">
            <v>#REF!</v>
          </cell>
        </row>
        <row r="1899">
          <cell r="C1899" t="str">
            <v>RLS</v>
          </cell>
          <cell r="I1899" t="e">
            <v>#REF!</v>
          </cell>
        </row>
        <row r="1900">
          <cell r="C1900" t="str">
            <v>RLS</v>
          </cell>
          <cell r="I1900" t="e">
            <v>#REF!</v>
          </cell>
        </row>
        <row r="1901">
          <cell r="C1901" t="str">
            <v>RLS</v>
          </cell>
          <cell r="I1901" t="e">
            <v>#REF!</v>
          </cell>
        </row>
        <row r="1902">
          <cell r="C1902" t="str">
            <v>RLS</v>
          </cell>
          <cell r="I1902" t="e">
            <v>#REF!</v>
          </cell>
        </row>
        <row r="1903">
          <cell r="C1903" t="str">
            <v>RLS</v>
          </cell>
          <cell r="I1903" t="e">
            <v>#REF!</v>
          </cell>
        </row>
        <row r="1904">
          <cell r="C1904" t="str">
            <v>RLS</v>
          </cell>
          <cell r="I1904" t="e">
            <v>#REF!</v>
          </cell>
        </row>
        <row r="1905">
          <cell r="C1905" t="str">
            <v>RLS</v>
          </cell>
          <cell r="I1905" t="e">
            <v>#REF!</v>
          </cell>
        </row>
        <row r="1906">
          <cell r="C1906" t="str">
            <v>RLS</v>
          </cell>
          <cell r="I1906" t="e">
            <v>#REF!</v>
          </cell>
        </row>
        <row r="1907">
          <cell r="C1907" t="str">
            <v>RLS</v>
          </cell>
          <cell r="I1907" t="e">
            <v>#REF!</v>
          </cell>
        </row>
        <row r="1908">
          <cell r="C1908" t="str">
            <v>RLS</v>
          </cell>
          <cell r="I1908" t="e">
            <v>#REF!</v>
          </cell>
        </row>
        <row r="1909">
          <cell r="C1909" t="str">
            <v>RLS</v>
          </cell>
          <cell r="I1909" t="e">
            <v>#REF!</v>
          </cell>
        </row>
        <row r="1910">
          <cell r="C1910" t="str">
            <v>RLS</v>
          </cell>
          <cell r="I1910" t="e">
            <v>#REF!</v>
          </cell>
        </row>
        <row r="1911">
          <cell r="C1911" t="str">
            <v>RLS</v>
          </cell>
          <cell r="I1911" t="e">
            <v>#REF!</v>
          </cell>
        </row>
        <row r="1912">
          <cell r="C1912" t="str">
            <v>RLS</v>
          </cell>
          <cell r="I1912" t="e">
            <v>#REF!</v>
          </cell>
        </row>
        <row r="1913">
          <cell r="C1913" t="str">
            <v>RLS</v>
          </cell>
          <cell r="I1913" t="e">
            <v>#REF!</v>
          </cell>
        </row>
        <row r="1914">
          <cell r="C1914" t="str">
            <v>RLS</v>
          </cell>
          <cell r="I1914" t="e">
            <v>#REF!</v>
          </cell>
        </row>
        <row r="1915">
          <cell r="C1915" t="str">
            <v>RLS</v>
          </cell>
          <cell r="I1915" t="e">
            <v>#REF!</v>
          </cell>
        </row>
        <row r="1916">
          <cell r="C1916" t="str">
            <v>RLS</v>
          </cell>
          <cell r="I1916" t="e">
            <v>#REF!</v>
          </cell>
        </row>
        <row r="1917">
          <cell r="C1917" t="str">
            <v>RLS</v>
          </cell>
          <cell r="I1917" t="e">
            <v>#REF!</v>
          </cell>
        </row>
        <row r="1918">
          <cell r="C1918" t="str">
            <v>RLS</v>
          </cell>
          <cell r="I1918" t="e">
            <v>#REF!</v>
          </cell>
        </row>
        <row r="1919">
          <cell r="C1919" t="str">
            <v>RLS</v>
          </cell>
          <cell r="I1919" t="e">
            <v>#REF!</v>
          </cell>
        </row>
        <row r="1920">
          <cell r="C1920" t="str">
            <v>RLS</v>
          </cell>
          <cell r="I1920" t="e">
            <v>#REF!</v>
          </cell>
        </row>
        <row r="1921">
          <cell r="C1921" t="str">
            <v>RLS</v>
          </cell>
          <cell r="I1921" t="e">
            <v>#REF!</v>
          </cell>
        </row>
        <row r="1922">
          <cell r="C1922" t="str">
            <v>RLS</v>
          </cell>
          <cell r="I1922" t="e">
            <v>#REF!</v>
          </cell>
        </row>
        <row r="1923">
          <cell r="C1923" t="str">
            <v>RLS</v>
          </cell>
          <cell r="I1923" t="e">
            <v>#REF!</v>
          </cell>
        </row>
        <row r="1924">
          <cell r="C1924" t="str">
            <v>RLS</v>
          </cell>
          <cell r="I1924" t="e">
            <v>#REF!</v>
          </cell>
        </row>
        <row r="1925">
          <cell r="C1925" t="str">
            <v>RLS</v>
          </cell>
          <cell r="I1925" t="e">
            <v>#REF!</v>
          </cell>
        </row>
        <row r="1926">
          <cell r="C1926" t="str">
            <v>RLS</v>
          </cell>
          <cell r="I1926" t="e">
            <v>#REF!</v>
          </cell>
        </row>
        <row r="1927">
          <cell r="C1927" t="str">
            <v>RLS</v>
          </cell>
          <cell r="I1927" t="e">
            <v>#REF!</v>
          </cell>
        </row>
        <row r="1928">
          <cell r="C1928" t="str">
            <v>RLS</v>
          </cell>
          <cell r="I1928" t="e">
            <v>#REF!</v>
          </cell>
        </row>
        <row r="1929">
          <cell r="C1929" t="str">
            <v>RLS</v>
          </cell>
          <cell r="I1929" t="e">
            <v>#REF!</v>
          </cell>
        </row>
        <row r="1930">
          <cell r="C1930" t="str">
            <v>RLS</v>
          </cell>
          <cell r="I1930" t="e">
            <v>#REF!</v>
          </cell>
        </row>
        <row r="1931">
          <cell r="C1931" t="str">
            <v>RLS</v>
          </cell>
          <cell r="I1931" t="e">
            <v>#REF!</v>
          </cell>
        </row>
        <row r="1932">
          <cell r="C1932" t="str">
            <v>RLS</v>
          </cell>
          <cell r="I1932" t="e">
            <v>#REF!</v>
          </cell>
        </row>
        <row r="1933">
          <cell r="C1933" t="str">
            <v>RLS</v>
          </cell>
          <cell r="I1933" t="e">
            <v>#REF!</v>
          </cell>
        </row>
        <row r="1934">
          <cell r="C1934" t="str">
            <v>RLS</v>
          </cell>
          <cell r="I1934" t="e">
            <v>#REF!</v>
          </cell>
        </row>
        <row r="1935">
          <cell r="C1935" t="str">
            <v>RLS</v>
          </cell>
          <cell r="I1935" t="e">
            <v>#REF!</v>
          </cell>
        </row>
        <row r="1936">
          <cell r="C1936" t="str">
            <v>RLS</v>
          </cell>
          <cell r="I1936" t="e">
            <v>#REF!</v>
          </cell>
        </row>
        <row r="1937">
          <cell r="C1937" t="str">
            <v>RLS</v>
          </cell>
          <cell r="I1937" t="e">
            <v>#REF!</v>
          </cell>
        </row>
        <row r="1938">
          <cell r="C1938" t="str">
            <v>RLS</v>
          </cell>
          <cell r="I1938" t="e">
            <v>#REF!</v>
          </cell>
        </row>
        <row r="1939">
          <cell r="C1939" t="str">
            <v>RLS</v>
          </cell>
          <cell r="I1939" t="e">
            <v>#REF!</v>
          </cell>
        </row>
        <row r="1940">
          <cell r="C1940" t="str">
            <v>RLS</v>
          </cell>
          <cell r="I1940" t="e">
            <v>#REF!</v>
          </cell>
        </row>
        <row r="1941">
          <cell r="C1941" t="str">
            <v>RLS</v>
          </cell>
          <cell r="I1941" t="e">
            <v>#REF!</v>
          </cell>
        </row>
        <row r="1942">
          <cell r="C1942" t="str">
            <v>RLS</v>
          </cell>
          <cell r="I1942" t="e">
            <v>#REF!</v>
          </cell>
        </row>
        <row r="1943">
          <cell r="C1943" t="str">
            <v>RLS</v>
          </cell>
          <cell r="I1943" t="e">
            <v>#REF!</v>
          </cell>
        </row>
        <row r="1944">
          <cell r="C1944" t="str">
            <v>RLS</v>
          </cell>
          <cell r="I1944" t="e">
            <v>#REF!</v>
          </cell>
        </row>
        <row r="1945">
          <cell r="C1945" t="str">
            <v>RLS</v>
          </cell>
          <cell r="I1945" t="e">
            <v>#REF!</v>
          </cell>
        </row>
        <row r="1946">
          <cell r="C1946" t="str">
            <v>RLS</v>
          </cell>
          <cell r="I1946" t="e">
            <v>#REF!</v>
          </cell>
        </row>
        <row r="1947">
          <cell r="C1947" t="str">
            <v>RLS</v>
          </cell>
          <cell r="I1947" t="e">
            <v>#REF!</v>
          </cell>
        </row>
        <row r="1948">
          <cell r="C1948" t="str">
            <v>RLS</v>
          </cell>
          <cell r="I1948" t="e">
            <v>#REF!</v>
          </cell>
        </row>
        <row r="1949">
          <cell r="C1949" t="str">
            <v>RLS</v>
          </cell>
          <cell r="I1949" t="e">
            <v>#REF!</v>
          </cell>
        </row>
        <row r="1950">
          <cell r="C1950" t="str">
            <v>RLS</v>
          </cell>
          <cell r="I1950" t="e">
            <v>#REF!</v>
          </cell>
        </row>
        <row r="1951">
          <cell r="C1951" t="str">
            <v>RLS</v>
          </cell>
          <cell r="I1951" t="e">
            <v>#REF!</v>
          </cell>
        </row>
        <row r="1952">
          <cell r="C1952" t="str">
            <v>RLS</v>
          </cell>
          <cell r="I1952" t="e">
            <v>#REF!</v>
          </cell>
        </row>
        <row r="1953">
          <cell r="C1953" t="str">
            <v>RLS</v>
          </cell>
          <cell r="I1953" t="e">
            <v>#REF!</v>
          </cell>
        </row>
        <row r="1954">
          <cell r="C1954" t="str">
            <v>RLS</v>
          </cell>
          <cell r="I1954" t="e">
            <v>#REF!</v>
          </cell>
        </row>
        <row r="1955">
          <cell r="C1955" t="str">
            <v>RLS</v>
          </cell>
          <cell r="I1955" t="e">
            <v>#REF!</v>
          </cell>
        </row>
        <row r="1956">
          <cell r="C1956" t="str">
            <v>RLS</v>
          </cell>
          <cell r="I1956" t="e">
            <v>#REF!</v>
          </cell>
        </row>
        <row r="1957">
          <cell r="C1957" t="str">
            <v>RLS</v>
          </cell>
          <cell r="I1957" t="e">
            <v>#REF!</v>
          </cell>
        </row>
        <row r="1958">
          <cell r="C1958" t="str">
            <v>RLS</v>
          </cell>
          <cell r="I1958" t="e">
            <v>#REF!</v>
          </cell>
        </row>
        <row r="1959">
          <cell r="C1959" t="str">
            <v>RLS</v>
          </cell>
          <cell r="I1959" t="e">
            <v>#REF!</v>
          </cell>
        </row>
        <row r="1960">
          <cell r="C1960" t="str">
            <v>RLS</v>
          </cell>
          <cell r="I1960" t="e">
            <v>#REF!</v>
          </cell>
        </row>
        <row r="1961">
          <cell r="C1961" t="str">
            <v>RLS</v>
          </cell>
          <cell r="I1961" t="e">
            <v>#REF!</v>
          </cell>
        </row>
        <row r="1962">
          <cell r="C1962" t="str">
            <v>RLS</v>
          </cell>
          <cell r="I1962" t="e">
            <v>#REF!</v>
          </cell>
        </row>
        <row r="1963">
          <cell r="C1963" t="str">
            <v>RLS</v>
          </cell>
          <cell r="I1963" t="e">
            <v>#REF!</v>
          </cell>
        </row>
        <row r="1964">
          <cell r="C1964" t="str">
            <v>RLS</v>
          </cell>
          <cell r="I1964" t="e">
            <v>#REF!</v>
          </cell>
        </row>
        <row r="1965">
          <cell r="C1965" t="str">
            <v>RLS</v>
          </cell>
          <cell r="I1965" t="e">
            <v>#REF!</v>
          </cell>
        </row>
        <row r="1966">
          <cell r="C1966" t="str">
            <v>RLS</v>
          </cell>
          <cell r="I1966" t="e">
            <v>#REF!</v>
          </cell>
        </row>
        <row r="1967">
          <cell r="C1967" t="str">
            <v>RLS</v>
          </cell>
          <cell r="I1967" t="e">
            <v>#REF!</v>
          </cell>
        </row>
        <row r="1968">
          <cell r="C1968" t="str">
            <v>RLS</v>
          </cell>
          <cell r="I1968" t="e">
            <v>#REF!</v>
          </cell>
        </row>
        <row r="1969">
          <cell r="C1969" t="str">
            <v>RLS</v>
          </cell>
          <cell r="I1969" t="e">
            <v>#REF!</v>
          </cell>
        </row>
        <row r="1970">
          <cell r="C1970" t="str">
            <v>RLS</v>
          </cell>
          <cell r="I1970" t="e">
            <v>#REF!</v>
          </cell>
        </row>
        <row r="1971">
          <cell r="C1971" t="str">
            <v>RLS</v>
          </cell>
          <cell r="I1971" t="e">
            <v>#REF!</v>
          </cell>
        </row>
        <row r="1972">
          <cell r="C1972" t="str">
            <v>RLS</v>
          </cell>
          <cell r="I1972" t="e">
            <v>#REF!</v>
          </cell>
        </row>
        <row r="1973">
          <cell r="C1973" t="str">
            <v>RLS</v>
          </cell>
          <cell r="I1973" t="e">
            <v>#REF!</v>
          </cell>
        </row>
        <row r="1974">
          <cell r="C1974" t="str">
            <v>RLS</v>
          </cell>
          <cell r="I1974" t="e">
            <v>#REF!</v>
          </cell>
        </row>
        <row r="1975">
          <cell r="C1975" t="str">
            <v>RLS</v>
          </cell>
          <cell r="I1975" t="e">
            <v>#REF!</v>
          </cell>
        </row>
        <row r="1976">
          <cell r="C1976" t="str">
            <v>RLS</v>
          </cell>
          <cell r="I1976" t="e">
            <v>#REF!</v>
          </cell>
        </row>
        <row r="1977">
          <cell r="C1977" t="str">
            <v>RLS</v>
          </cell>
          <cell r="I1977" t="e">
            <v>#REF!</v>
          </cell>
        </row>
        <row r="1978">
          <cell r="C1978" t="str">
            <v>RLS</v>
          </cell>
          <cell r="I1978" t="e">
            <v>#REF!</v>
          </cell>
        </row>
        <row r="1979">
          <cell r="C1979" t="str">
            <v>RLS</v>
          </cell>
          <cell r="I1979" t="e">
            <v>#REF!</v>
          </cell>
        </row>
        <row r="1980">
          <cell r="C1980" t="str">
            <v>RLS</v>
          </cell>
          <cell r="I1980" t="e">
            <v>#REF!</v>
          </cell>
        </row>
        <row r="1981">
          <cell r="C1981" t="str">
            <v>RLS</v>
          </cell>
          <cell r="I1981" t="e">
            <v>#REF!</v>
          </cell>
        </row>
        <row r="1982">
          <cell r="C1982" t="str">
            <v>RLS</v>
          </cell>
          <cell r="I1982" t="e">
            <v>#REF!</v>
          </cell>
        </row>
        <row r="1983">
          <cell r="C1983" t="str">
            <v>RLS</v>
          </cell>
          <cell r="I1983" t="e">
            <v>#REF!</v>
          </cell>
        </row>
        <row r="1984">
          <cell r="C1984" t="str">
            <v>RLS</v>
          </cell>
          <cell r="I1984" t="e">
            <v>#REF!</v>
          </cell>
        </row>
        <row r="1985">
          <cell r="C1985" t="str">
            <v>RLS</v>
          </cell>
          <cell r="I1985" t="e">
            <v>#REF!</v>
          </cell>
        </row>
        <row r="1986">
          <cell r="C1986" t="str">
            <v>RLS</v>
          </cell>
          <cell r="I1986" t="e">
            <v>#REF!</v>
          </cell>
        </row>
        <row r="1987">
          <cell r="C1987" t="str">
            <v>RLS</v>
          </cell>
          <cell r="I1987" t="e">
            <v>#REF!</v>
          </cell>
        </row>
        <row r="1988">
          <cell r="C1988" t="str">
            <v>RLS</v>
          </cell>
          <cell r="I1988" t="e">
            <v>#REF!</v>
          </cell>
        </row>
        <row r="1989">
          <cell r="C1989" t="str">
            <v>RLS</v>
          </cell>
          <cell r="I1989" t="e">
            <v>#REF!</v>
          </cell>
        </row>
        <row r="1990">
          <cell r="C1990" t="str">
            <v>RLS</v>
          </cell>
          <cell r="I1990" t="e">
            <v>#REF!</v>
          </cell>
        </row>
        <row r="1991">
          <cell r="C1991" t="str">
            <v>RLS</v>
          </cell>
          <cell r="I1991" t="e">
            <v>#REF!</v>
          </cell>
        </row>
        <row r="1992">
          <cell r="C1992" t="str">
            <v>RLS</v>
          </cell>
          <cell r="I1992" t="e">
            <v>#REF!</v>
          </cell>
        </row>
        <row r="1993">
          <cell r="C1993" t="str">
            <v>RLS</v>
          </cell>
          <cell r="I1993" t="e">
            <v>#REF!</v>
          </cell>
        </row>
        <row r="1994">
          <cell r="C1994" t="str">
            <v>RLS</v>
          </cell>
          <cell r="I1994" t="e">
            <v>#REF!</v>
          </cell>
        </row>
        <row r="1995">
          <cell r="C1995" t="str">
            <v>RLS</v>
          </cell>
          <cell r="I1995" t="e">
            <v>#REF!</v>
          </cell>
        </row>
        <row r="1996">
          <cell r="C1996" t="str">
            <v>RLS</v>
          </cell>
          <cell r="I1996" t="e">
            <v>#REF!</v>
          </cell>
        </row>
        <row r="1997">
          <cell r="C1997" t="str">
            <v>RLS</v>
          </cell>
          <cell r="I1997" t="e">
            <v>#REF!</v>
          </cell>
        </row>
        <row r="1998">
          <cell r="C1998" t="str">
            <v>RLS</v>
          </cell>
          <cell r="I1998" t="e">
            <v>#REF!</v>
          </cell>
        </row>
        <row r="1999">
          <cell r="C1999" t="str">
            <v>RLS</v>
          </cell>
          <cell r="I1999" t="e">
            <v>#REF!</v>
          </cell>
        </row>
        <row r="2000">
          <cell r="C2000" t="str">
            <v>RLS</v>
          </cell>
          <cell r="I2000" t="e">
            <v>#REF!</v>
          </cell>
        </row>
        <row r="2001">
          <cell r="C2001" t="str">
            <v>RLS</v>
          </cell>
          <cell r="I2001" t="e">
            <v>#REF!</v>
          </cell>
        </row>
        <row r="2002">
          <cell r="C2002" t="str">
            <v>RLS</v>
          </cell>
          <cell r="I2002" t="e">
            <v>#REF!</v>
          </cell>
        </row>
        <row r="2003">
          <cell r="C2003" t="str">
            <v>RLS</v>
          </cell>
          <cell r="I2003" t="e">
            <v>#REF!</v>
          </cell>
        </row>
        <row r="2004">
          <cell r="C2004" t="str">
            <v>RLS</v>
          </cell>
          <cell r="I2004" t="e">
            <v>#REF!</v>
          </cell>
        </row>
        <row r="2005">
          <cell r="C2005" t="str">
            <v>RLS</v>
          </cell>
          <cell r="I2005" t="e">
            <v>#REF!</v>
          </cell>
        </row>
        <row r="2006">
          <cell r="C2006" t="str">
            <v>RLS</v>
          </cell>
          <cell r="I2006" t="e">
            <v>#REF!</v>
          </cell>
        </row>
        <row r="2007">
          <cell r="C2007" t="str">
            <v>RLS</v>
          </cell>
          <cell r="I2007" t="e">
            <v>#REF!</v>
          </cell>
        </row>
        <row r="2008">
          <cell r="C2008" t="str">
            <v>RLS</v>
          </cell>
          <cell r="I2008" t="e">
            <v>#REF!</v>
          </cell>
        </row>
        <row r="2009">
          <cell r="C2009" t="str">
            <v>RLS</v>
          </cell>
          <cell r="I2009" t="e">
            <v>#REF!</v>
          </cell>
        </row>
        <row r="2010">
          <cell r="C2010" t="str">
            <v>DSK</v>
          </cell>
          <cell r="I2010" t="e">
            <v>#REF!</v>
          </cell>
        </row>
        <row r="2011">
          <cell r="C2011" t="str">
            <v>DSK</v>
          </cell>
          <cell r="I2011" t="e">
            <v>#REF!</v>
          </cell>
        </row>
        <row r="2012">
          <cell r="C2012" t="str">
            <v>LS</v>
          </cell>
          <cell r="I2012" t="e">
            <v>#REF!</v>
          </cell>
        </row>
        <row r="2013">
          <cell r="C2013" t="str">
            <v>LS</v>
          </cell>
          <cell r="I2013" t="e">
            <v>#REF!</v>
          </cell>
        </row>
        <row r="2014">
          <cell r="C2014" t="str">
            <v>LS</v>
          </cell>
          <cell r="I2014" t="e">
            <v>#REF!</v>
          </cell>
        </row>
        <row r="2015">
          <cell r="C2015" t="str">
            <v>LS</v>
          </cell>
          <cell r="I2015" t="e">
            <v>#REF!</v>
          </cell>
        </row>
        <row r="2016">
          <cell r="C2016" t="str">
            <v>LS</v>
          </cell>
          <cell r="I2016" t="e">
            <v>#REF!</v>
          </cell>
        </row>
        <row r="2017">
          <cell r="C2017" t="str">
            <v>LS</v>
          </cell>
          <cell r="I2017" t="e">
            <v>#REF!</v>
          </cell>
        </row>
        <row r="2018">
          <cell r="C2018" t="str">
            <v>LS</v>
          </cell>
          <cell r="I2018" t="e">
            <v>#REF!</v>
          </cell>
        </row>
        <row r="2019">
          <cell r="C2019" t="str">
            <v>LS</v>
          </cell>
          <cell r="I2019" t="e">
            <v>#REF!</v>
          </cell>
        </row>
        <row r="2020">
          <cell r="C2020" t="str">
            <v>LS</v>
          </cell>
          <cell r="I2020" t="e">
            <v>#REF!</v>
          </cell>
        </row>
        <row r="2021">
          <cell r="C2021" t="str">
            <v>LS</v>
          </cell>
          <cell r="I2021" t="e">
            <v>#REF!</v>
          </cell>
        </row>
        <row r="2022">
          <cell r="C2022" t="str">
            <v>LS</v>
          </cell>
          <cell r="I2022" t="e">
            <v>#REF!</v>
          </cell>
        </row>
        <row r="2023">
          <cell r="C2023" t="str">
            <v>LS</v>
          </cell>
          <cell r="I2023" t="e">
            <v>#REF!</v>
          </cell>
        </row>
        <row r="2024">
          <cell r="C2024" t="str">
            <v>LS</v>
          </cell>
          <cell r="I2024" t="e">
            <v>#REF!</v>
          </cell>
        </row>
        <row r="2025">
          <cell r="C2025" t="str">
            <v>LS</v>
          </cell>
          <cell r="I2025" t="e">
            <v>#REF!</v>
          </cell>
        </row>
        <row r="2026">
          <cell r="C2026" t="str">
            <v>LS</v>
          </cell>
          <cell r="I2026" t="e">
            <v>#REF!</v>
          </cell>
        </row>
        <row r="2027">
          <cell r="C2027" t="str">
            <v>LS</v>
          </cell>
          <cell r="I2027" t="e">
            <v>#REF!</v>
          </cell>
        </row>
        <row r="2028">
          <cell r="C2028" t="str">
            <v>LS</v>
          </cell>
          <cell r="I2028" t="e">
            <v>#REF!</v>
          </cell>
        </row>
        <row r="2029">
          <cell r="C2029" t="str">
            <v>LS</v>
          </cell>
          <cell r="I2029" t="e">
            <v>#REF!</v>
          </cell>
        </row>
        <row r="2030">
          <cell r="C2030" t="str">
            <v>LS</v>
          </cell>
          <cell r="I2030" t="e">
            <v>#REF!</v>
          </cell>
        </row>
        <row r="2031">
          <cell r="C2031" t="str">
            <v>LS</v>
          </cell>
          <cell r="I2031" t="e">
            <v>#REF!</v>
          </cell>
        </row>
        <row r="2032">
          <cell r="C2032" t="str">
            <v>LS</v>
          </cell>
          <cell r="I2032" t="e">
            <v>#REF!</v>
          </cell>
        </row>
        <row r="2033">
          <cell r="C2033" t="str">
            <v>LS</v>
          </cell>
          <cell r="I2033" t="e">
            <v>#REF!</v>
          </cell>
        </row>
        <row r="2034">
          <cell r="C2034" t="str">
            <v>LS</v>
          </cell>
          <cell r="I2034" t="e">
            <v>#REF!</v>
          </cell>
        </row>
        <row r="2035">
          <cell r="C2035" t="str">
            <v>LS</v>
          </cell>
          <cell r="I2035" t="e">
            <v>#REF!</v>
          </cell>
        </row>
        <row r="2036">
          <cell r="C2036" t="str">
            <v>LS</v>
          </cell>
          <cell r="I2036" t="e">
            <v>#REF!</v>
          </cell>
        </row>
        <row r="2037">
          <cell r="C2037" t="str">
            <v>LS</v>
          </cell>
          <cell r="I2037" t="e">
            <v>#REF!</v>
          </cell>
        </row>
        <row r="2038">
          <cell r="C2038" t="str">
            <v>LS</v>
          </cell>
          <cell r="I2038" t="e">
            <v>#REF!</v>
          </cell>
        </row>
        <row r="2039">
          <cell r="C2039" t="str">
            <v>LS</v>
          </cell>
          <cell r="I2039" t="e">
            <v>#REF!</v>
          </cell>
        </row>
        <row r="2040">
          <cell r="C2040" t="str">
            <v>LS</v>
          </cell>
          <cell r="I2040" t="e">
            <v>#REF!</v>
          </cell>
        </row>
        <row r="2041">
          <cell r="C2041" t="str">
            <v>LS</v>
          </cell>
          <cell r="I2041" t="e">
            <v>#REF!</v>
          </cell>
        </row>
        <row r="2042">
          <cell r="C2042" t="str">
            <v>LS</v>
          </cell>
          <cell r="I2042" t="e">
            <v>#REF!</v>
          </cell>
        </row>
        <row r="2043">
          <cell r="C2043" t="str">
            <v>LS</v>
          </cell>
          <cell r="I2043" t="e">
            <v>#REF!</v>
          </cell>
        </row>
        <row r="2044">
          <cell r="C2044" t="str">
            <v>LS</v>
          </cell>
          <cell r="I2044" t="e">
            <v>#REF!</v>
          </cell>
        </row>
        <row r="2045">
          <cell r="C2045" t="str">
            <v>LS</v>
          </cell>
          <cell r="I2045" t="e">
            <v>#REF!</v>
          </cell>
        </row>
        <row r="2046">
          <cell r="C2046" t="str">
            <v>LS</v>
          </cell>
          <cell r="I2046" t="e">
            <v>#REF!</v>
          </cell>
        </row>
        <row r="2047">
          <cell r="C2047" t="str">
            <v>LS</v>
          </cell>
          <cell r="I2047" t="e">
            <v>#REF!</v>
          </cell>
        </row>
        <row r="2048">
          <cell r="C2048" t="str">
            <v>LS</v>
          </cell>
          <cell r="I2048" t="e">
            <v>#REF!</v>
          </cell>
        </row>
        <row r="2049">
          <cell r="C2049" t="str">
            <v>LS</v>
          </cell>
          <cell r="I2049" t="e">
            <v>#REF!</v>
          </cell>
        </row>
        <row r="2050">
          <cell r="C2050" t="str">
            <v>LS</v>
          </cell>
          <cell r="I2050" t="e">
            <v>#REF!</v>
          </cell>
        </row>
        <row r="2051">
          <cell r="C2051" t="str">
            <v>LS</v>
          </cell>
          <cell r="I2051" t="e">
            <v>#REF!</v>
          </cell>
        </row>
        <row r="2052">
          <cell r="C2052" t="str">
            <v>LS</v>
          </cell>
          <cell r="I2052" t="e">
            <v>#REF!</v>
          </cell>
        </row>
        <row r="2053">
          <cell r="C2053" t="str">
            <v>LS</v>
          </cell>
          <cell r="I2053" t="e">
            <v>#REF!</v>
          </cell>
        </row>
        <row r="2054">
          <cell r="C2054" t="str">
            <v>LS</v>
          </cell>
          <cell r="I2054" t="e">
            <v>#REF!</v>
          </cell>
        </row>
        <row r="2055">
          <cell r="C2055" t="str">
            <v>LS</v>
          </cell>
          <cell r="I2055" t="e">
            <v>#REF!</v>
          </cell>
        </row>
        <row r="2056">
          <cell r="C2056" t="str">
            <v>LS</v>
          </cell>
          <cell r="I2056" t="e">
            <v>#REF!</v>
          </cell>
        </row>
        <row r="2057">
          <cell r="C2057" t="str">
            <v>LS</v>
          </cell>
          <cell r="I2057" t="e">
            <v>#REF!</v>
          </cell>
        </row>
        <row r="2058">
          <cell r="C2058" t="str">
            <v>LS</v>
          </cell>
          <cell r="I2058" t="e">
            <v>#REF!</v>
          </cell>
        </row>
        <row r="2059">
          <cell r="C2059" t="str">
            <v>LS</v>
          </cell>
          <cell r="I2059" t="e">
            <v>#REF!</v>
          </cell>
        </row>
        <row r="2060">
          <cell r="C2060" t="str">
            <v>LS</v>
          </cell>
          <cell r="I2060" t="e">
            <v>#REF!</v>
          </cell>
        </row>
        <row r="2061">
          <cell r="C2061" t="str">
            <v>LS</v>
          </cell>
          <cell r="I2061" t="e">
            <v>#REF!</v>
          </cell>
        </row>
        <row r="2062">
          <cell r="C2062" t="str">
            <v>LS</v>
          </cell>
          <cell r="I2062" t="e">
            <v>#REF!</v>
          </cell>
        </row>
        <row r="2063">
          <cell r="C2063" t="str">
            <v>LS</v>
          </cell>
          <cell r="I2063" t="e">
            <v>#REF!</v>
          </cell>
        </row>
        <row r="2064">
          <cell r="C2064" t="str">
            <v>LS</v>
          </cell>
          <cell r="I2064" t="e">
            <v>#REF!</v>
          </cell>
        </row>
        <row r="2065">
          <cell r="C2065" t="str">
            <v>LS</v>
          </cell>
          <cell r="I2065" t="e">
            <v>#REF!</v>
          </cell>
        </row>
        <row r="2066">
          <cell r="C2066" t="str">
            <v>LS</v>
          </cell>
          <cell r="I2066" t="e">
            <v>#REF!</v>
          </cell>
        </row>
        <row r="2067">
          <cell r="C2067" t="str">
            <v>LS</v>
          </cell>
          <cell r="I2067" t="e">
            <v>#REF!</v>
          </cell>
        </row>
        <row r="2068">
          <cell r="C2068" t="str">
            <v>RLS</v>
          </cell>
          <cell r="I2068" t="e">
            <v>#REF!</v>
          </cell>
        </row>
        <row r="2069">
          <cell r="C2069" t="str">
            <v>RLS</v>
          </cell>
          <cell r="I2069" t="e">
            <v>#REF!</v>
          </cell>
        </row>
        <row r="2070">
          <cell r="C2070" t="str">
            <v>RLS</v>
          </cell>
          <cell r="I2070" t="e">
            <v>#REF!</v>
          </cell>
        </row>
        <row r="2071">
          <cell r="C2071" t="str">
            <v>RLS</v>
          </cell>
          <cell r="I2071" t="e">
            <v>#REF!</v>
          </cell>
        </row>
        <row r="2072">
          <cell r="C2072" t="str">
            <v>RLS</v>
          </cell>
          <cell r="I2072" t="e">
            <v>#REF!</v>
          </cell>
        </row>
        <row r="2073">
          <cell r="C2073" t="str">
            <v>RLS</v>
          </cell>
          <cell r="I2073" t="e">
            <v>#REF!</v>
          </cell>
        </row>
        <row r="2074">
          <cell r="C2074" t="str">
            <v>RLS</v>
          </cell>
          <cell r="I2074" t="e">
            <v>#REF!</v>
          </cell>
        </row>
        <row r="2075">
          <cell r="C2075" t="str">
            <v>RLS</v>
          </cell>
          <cell r="I2075" t="e">
            <v>#REF!</v>
          </cell>
        </row>
        <row r="2076">
          <cell r="C2076" t="str">
            <v>RLS</v>
          </cell>
          <cell r="I2076" t="e">
            <v>#REF!</v>
          </cell>
        </row>
        <row r="2077">
          <cell r="C2077" t="str">
            <v>RLS</v>
          </cell>
          <cell r="I2077" t="e">
            <v>#REF!</v>
          </cell>
        </row>
        <row r="2078">
          <cell r="C2078" t="str">
            <v>RLS</v>
          </cell>
          <cell r="I2078" t="e">
            <v>#REF!</v>
          </cell>
        </row>
        <row r="2079">
          <cell r="C2079" t="str">
            <v>RLS</v>
          </cell>
          <cell r="I2079" t="e">
            <v>#REF!</v>
          </cell>
        </row>
        <row r="2080">
          <cell r="C2080" t="str">
            <v>RLS</v>
          </cell>
          <cell r="I2080" t="e">
            <v>#REF!</v>
          </cell>
        </row>
        <row r="2081">
          <cell r="C2081" t="str">
            <v>RLS</v>
          </cell>
          <cell r="I2081" t="e">
            <v>#REF!</v>
          </cell>
        </row>
        <row r="2082">
          <cell r="C2082" t="str">
            <v>RLS</v>
          </cell>
          <cell r="I2082" t="e">
            <v>#REF!</v>
          </cell>
        </row>
        <row r="2083">
          <cell r="C2083" t="str">
            <v>RLS</v>
          </cell>
          <cell r="I2083" t="e">
            <v>#REF!</v>
          </cell>
        </row>
        <row r="2084">
          <cell r="C2084" t="str">
            <v>RLS</v>
          </cell>
          <cell r="I2084" t="e">
            <v>#REF!</v>
          </cell>
        </row>
        <row r="2085">
          <cell r="C2085" t="str">
            <v>RLS</v>
          </cell>
          <cell r="I2085" t="e">
            <v>#REF!</v>
          </cell>
        </row>
        <row r="2086">
          <cell r="C2086" t="str">
            <v>RLS</v>
          </cell>
          <cell r="I2086" t="e">
            <v>#REF!</v>
          </cell>
        </row>
        <row r="2087">
          <cell r="C2087" t="str">
            <v>RLS</v>
          </cell>
          <cell r="I2087" t="e">
            <v>#REF!</v>
          </cell>
        </row>
        <row r="2088">
          <cell r="C2088" t="str">
            <v>RLS</v>
          </cell>
          <cell r="I2088" t="e">
            <v>#REF!</v>
          </cell>
        </row>
        <row r="2089">
          <cell r="C2089" t="str">
            <v>RLS</v>
          </cell>
          <cell r="I2089" t="e">
            <v>#REF!</v>
          </cell>
        </row>
        <row r="2090">
          <cell r="C2090" t="str">
            <v>RLS</v>
          </cell>
          <cell r="I2090" t="e">
            <v>#REF!</v>
          </cell>
        </row>
        <row r="2091">
          <cell r="C2091" t="str">
            <v>RLS</v>
          </cell>
          <cell r="I2091" t="e">
            <v>#REF!</v>
          </cell>
        </row>
        <row r="2092">
          <cell r="C2092" t="str">
            <v>RLS</v>
          </cell>
          <cell r="I2092" t="e">
            <v>#REF!</v>
          </cell>
        </row>
        <row r="2093">
          <cell r="C2093" t="str">
            <v>RLS</v>
          </cell>
          <cell r="I2093" t="e">
            <v>#REF!</v>
          </cell>
        </row>
        <row r="2094">
          <cell r="C2094" t="str">
            <v>RLS</v>
          </cell>
          <cell r="I2094" t="e">
            <v>#REF!</v>
          </cell>
        </row>
        <row r="2095">
          <cell r="C2095" t="str">
            <v>RLS</v>
          </cell>
          <cell r="I2095" t="e">
            <v>#REF!</v>
          </cell>
        </row>
        <row r="2096">
          <cell r="C2096" t="str">
            <v>RLS</v>
          </cell>
          <cell r="I2096" t="e">
            <v>#REF!</v>
          </cell>
        </row>
        <row r="2097">
          <cell r="C2097" t="str">
            <v>RLS</v>
          </cell>
          <cell r="I2097" t="e">
            <v>#REF!</v>
          </cell>
        </row>
        <row r="2098">
          <cell r="C2098" t="str">
            <v>RLS</v>
          </cell>
          <cell r="I2098" t="e">
            <v>#REF!</v>
          </cell>
        </row>
        <row r="2099">
          <cell r="C2099" t="str">
            <v>RLS</v>
          </cell>
          <cell r="I2099" t="e">
            <v>#REF!</v>
          </cell>
        </row>
        <row r="2100">
          <cell r="C2100" t="str">
            <v>RLS</v>
          </cell>
          <cell r="I2100" t="e">
            <v>#REF!</v>
          </cell>
        </row>
        <row r="2101">
          <cell r="C2101" t="str">
            <v>RLS</v>
          </cell>
          <cell r="I2101" t="e">
            <v>#REF!</v>
          </cell>
        </row>
        <row r="2102">
          <cell r="C2102" t="str">
            <v>RLS</v>
          </cell>
          <cell r="I2102" t="e">
            <v>#REF!</v>
          </cell>
        </row>
        <row r="2103">
          <cell r="C2103" t="str">
            <v>RLS</v>
          </cell>
          <cell r="I2103" t="e">
            <v>#REF!</v>
          </cell>
        </row>
        <row r="2104">
          <cell r="C2104" t="str">
            <v>RLS</v>
          </cell>
          <cell r="I2104" t="e">
            <v>#REF!</v>
          </cell>
        </row>
        <row r="2105">
          <cell r="C2105" t="str">
            <v>RLS</v>
          </cell>
          <cell r="I2105" t="e">
            <v>#REF!</v>
          </cell>
        </row>
        <row r="2106">
          <cell r="C2106" t="str">
            <v>RLS</v>
          </cell>
          <cell r="I2106" t="e">
            <v>#REF!</v>
          </cell>
        </row>
        <row r="2107">
          <cell r="C2107" t="str">
            <v>RLS</v>
          </cell>
          <cell r="I2107" t="e">
            <v>#REF!</v>
          </cell>
        </row>
        <row r="2108">
          <cell r="C2108" t="str">
            <v>RLS</v>
          </cell>
          <cell r="I2108" t="e">
            <v>#REF!</v>
          </cell>
        </row>
        <row r="2109">
          <cell r="C2109" t="str">
            <v>RLS</v>
          </cell>
          <cell r="I2109" t="e">
            <v>#REF!</v>
          </cell>
        </row>
        <row r="2110">
          <cell r="C2110" t="str">
            <v>RLS</v>
          </cell>
          <cell r="I2110" t="e">
            <v>#REF!</v>
          </cell>
        </row>
        <row r="2111">
          <cell r="C2111" t="str">
            <v>RLS</v>
          </cell>
          <cell r="I2111" t="e">
            <v>#REF!</v>
          </cell>
        </row>
        <row r="2112">
          <cell r="C2112" t="str">
            <v>RLS</v>
          </cell>
          <cell r="I2112" t="e">
            <v>#REF!</v>
          </cell>
        </row>
        <row r="2113">
          <cell r="C2113" t="str">
            <v>RLS</v>
          </cell>
          <cell r="I2113" t="e">
            <v>#REF!</v>
          </cell>
        </row>
        <row r="2114">
          <cell r="C2114" t="str">
            <v>RLS</v>
          </cell>
          <cell r="I2114" t="e">
            <v>#REF!</v>
          </cell>
        </row>
        <row r="2115">
          <cell r="C2115" t="str">
            <v>RLS</v>
          </cell>
          <cell r="I2115" t="e">
            <v>#REF!</v>
          </cell>
        </row>
        <row r="2116">
          <cell r="C2116" t="str">
            <v>RLS</v>
          </cell>
          <cell r="I2116" t="e">
            <v>#REF!</v>
          </cell>
        </row>
        <row r="2117">
          <cell r="C2117" t="str">
            <v>RLS</v>
          </cell>
          <cell r="I2117" t="e">
            <v>#REF!</v>
          </cell>
        </row>
        <row r="2118">
          <cell r="C2118" t="str">
            <v>RLS</v>
          </cell>
          <cell r="I2118" t="e">
            <v>#REF!</v>
          </cell>
        </row>
        <row r="2119">
          <cell r="C2119" t="str">
            <v>RLS</v>
          </cell>
          <cell r="I2119" t="e">
            <v>#REF!</v>
          </cell>
        </row>
        <row r="2120">
          <cell r="C2120" t="str">
            <v>RLS</v>
          </cell>
          <cell r="I2120" t="e">
            <v>#REF!</v>
          </cell>
        </row>
        <row r="2121">
          <cell r="C2121" t="str">
            <v>RLS</v>
          </cell>
          <cell r="I2121" t="e">
            <v>#REF!</v>
          </cell>
        </row>
        <row r="2122">
          <cell r="C2122" t="str">
            <v>RLS</v>
          </cell>
          <cell r="I2122" t="e">
            <v>#REF!</v>
          </cell>
        </row>
        <row r="2123">
          <cell r="C2123" t="str">
            <v>RLS</v>
          </cell>
          <cell r="I2123" t="e">
            <v>#REF!</v>
          </cell>
        </row>
        <row r="2124">
          <cell r="C2124" t="str">
            <v>RLS</v>
          </cell>
          <cell r="I2124" t="e">
            <v>#REF!</v>
          </cell>
        </row>
        <row r="2125">
          <cell r="C2125" t="str">
            <v>RLS</v>
          </cell>
          <cell r="I2125" t="e">
            <v>#REF!</v>
          </cell>
        </row>
        <row r="2126">
          <cell r="C2126" t="str">
            <v>RLS</v>
          </cell>
          <cell r="I2126" t="e">
            <v>#REF!</v>
          </cell>
        </row>
        <row r="2127">
          <cell r="C2127" t="str">
            <v>RLS</v>
          </cell>
          <cell r="I2127" t="e">
            <v>#REF!</v>
          </cell>
        </row>
        <row r="2128">
          <cell r="C2128" t="str">
            <v>RLS</v>
          </cell>
          <cell r="I2128" t="e">
            <v>#REF!</v>
          </cell>
        </row>
        <row r="2129">
          <cell r="C2129" t="str">
            <v>RLS</v>
          </cell>
          <cell r="I2129" t="e">
            <v>#REF!</v>
          </cell>
        </row>
        <row r="2130">
          <cell r="C2130" t="str">
            <v>RLS</v>
          </cell>
          <cell r="I2130" t="e">
            <v>#REF!</v>
          </cell>
        </row>
        <row r="2131">
          <cell r="C2131" t="str">
            <v>RLS</v>
          </cell>
          <cell r="I2131" t="e">
            <v>#REF!</v>
          </cell>
        </row>
        <row r="2132">
          <cell r="C2132" t="str">
            <v>RLS</v>
          </cell>
          <cell r="I2132" t="e">
            <v>#REF!</v>
          </cell>
        </row>
        <row r="2133">
          <cell r="C2133" t="str">
            <v>RLS</v>
          </cell>
          <cell r="I2133" t="e">
            <v>#REF!</v>
          </cell>
        </row>
        <row r="2134">
          <cell r="C2134" t="str">
            <v>RLS</v>
          </cell>
          <cell r="I2134" t="e">
            <v>#REF!</v>
          </cell>
        </row>
        <row r="2135">
          <cell r="C2135" t="str">
            <v>RLS</v>
          </cell>
          <cell r="I2135" t="e">
            <v>#REF!</v>
          </cell>
        </row>
        <row r="2136">
          <cell r="C2136" t="str">
            <v>RLS</v>
          </cell>
          <cell r="I2136" t="e">
            <v>#REF!</v>
          </cell>
        </row>
        <row r="2137">
          <cell r="C2137" t="str">
            <v>RLS</v>
          </cell>
          <cell r="I2137" t="e">
            <v>#REF!</v>
          </cell>
        </row>
        <row r="2138">
          <cell r="C2138" t="str">
            <v>RLS</v>
          </cell>
          <cell r="I2138" t="e">
            <v>#REF!</v>
          </cell>
        </row>
        <row r="2139">
          <cell r="C2139" t="str">
            <v>RLS</v>
          </cell>
          <cell r="I2139" t="e">
            <v>#REF!</v>
          </cell>
        </row>
        <row r="2140">
          <cell r="C2140" t="str">
            <v>RLS</v>
          </cell>
          <cell r="I2140" t="e">
            <v>#REF!</v>
          </cell>
        </row>
        <row r="2141">
          <cell r="C2141" t="str">
            <v>RLS</v>
          </cell>
          <cell r="I2141" t="e">
            <v>#REF!</v>
          </cell>
        </row>
        <row r="2142">
          <cell r="C2142" t="str">
            <v>RLS</v>
          </cell>
          <cell r="I2142" t="e">
            <v>#REF!</v>
          </cell>
        </row>
        <row r="2143">
          <cell r="C2143" t="str">
            <v>RLS</v>
          </cell>
          <cell r="I2143" t="e">
            <v>#REF!</v>
          </cell>
        </row>
        <row r="2144">
          <cell r="C2144" t="str">
            <v>RLS</v>
          </cell>
          <cell r="I2144" t="e">
            <v>#REF!</v>
          </cell>
        </row>
        <row r="2145">
          <cell r="C2145" t="str">
            <v>RLS</v>
          </cell>
          <cell r="I2145" t="e">
            <v>#REF!</v>
          </cell>
        </row>
        <row r="2146">
          <cell r="C2146" t="str">
            <v>RLS</v>
          </cell>
          <cell r="I2146" t="e">
            <v>#REF!</v>
          </cell>
        </row>
        <row r="2147">
          <cell r="C2147" t="str">
            <v>RLS</v>
          </cell>
          <cell r="I2147" t="e">
            <v>#REF!</v>
          </cell>
        </row>
        <row r="2148">
          <cell r="C2148" t="str">
            <v>RLS</v>
          </cell>
          <cell r="I2148" t="e">
            <v>#REF!</v>
          </cell>
        </row>
        <row r="2149">
          <cell r="C2149" t="str">
            <v>RLS</v>
          </cell>
          <cell r="I2149" t="e">
            <v>#REF!</v>
          </cell>
        </row>
        <row r="2150">
          <cell r="C2150" t="str">
            <v>RLS</v>
          </cell>
          <cell r="I2150" t="e">
            <v>#REF!</v>
          </cell>
        </row>
        <row r="2151">
          <cell r="C2151" t="str">
            <v>RLS</v>
          </cell>
          <cell r="I2151" t="e">
            <v>#REF!</v>
          </cell>
        </row>
        <row r="2152">
          <cell r="C2152" t="str">
            <v>RLS</v>
          </cell>
          <cell r="I2152" t="e">
            <v>#REF!</v>
          </cell>
        </row>
        <row r="2153">
          <cell r="C2153" t="str">
            <v>RLS</v>
          </cell>
          <cell r="I2153" t="e">
            <v>#REF!</v>
          </cell>
        </row>
        <row r="2154">
          <cell r="C2154" t="str">
            <v>RLS</v>
          </cell>
          <cell r="I2154" t="e">
            <v>#REF!</v>
          </cell>
        </row>
        <row r="2155">
          <cell r="C2155" t="str">
            <v>RLS</v>
          </cell>
          <cell r="I2155" t="e">
            <v>#REF!</v>
          </cell>
        </row>
        <row r="2156">
          <cell r="C2156" t="str">
            <v>RLS</v>
          </cell>
          <cell r="I2156" t="e">
            <v>#REF!</v>
          </cell>
        </row>
        <row r="2157">
          <cell r="C2157" t="str">
            <v>RLS</v>
          </cell>
          <cell r="I2157" t="e">
            <v>#REF!</v>
          </cell>
        </row>
        <row r="2158">
          <cell r="C2158" t="str">
            <v>RLS</v>
          </cell>
          <cell r="I2158" t="e">
            <v>#REF!</v>
          </cell>
        </row>
        <row r="2159">
          <cell r="C2159" t="str">
            <v>RLS</v>
          </cell>
          <cell r="I2159" t="e">
            <v>#REF!</v>
          </cell>
        </row>
        <row r="2160">
          <cell r="C2160" t="str">
            <v>RLS</v>
          </cell>
          <cell r="I2160" t="e">
            <v>#REF!</v>
          </cell>
        </row>
        <row r="2161">
          <cell r="C2161" t="str">
            <v>RLS</v>
          </cell>
          <cell r="I2161" t="e">
            <v>#REF!</v>
          </cell>
        </row>
        <row r="2162">
          <cell r="C2162" t="str">
            <v>RLS</v>
          </cell>
          <cell r="I2162" t="e">
            <v>#REF!</v>
          </cell>
        </row>
        <row r="2163">
          <cell r="C2163" t="str">
            <v>RLS</v>
          </cell>
          <cell r="I2163" t="e">
            <v>#REF!</v>
          </cell>
        </row>
        <row r="2164">
          <cell r="C2164" t="str">
            <v>RLS</v>
          </cell>
          <cell r="I2164" t="e">
            <v>#REF!</v>
          </cell>
        </row>
        <row r="2165">
          <cell r="C2165" t="str">
            <v>RLS</v>
          </cell>
          <cell r="I2165" t="e">
            <v>#REF!</v>
          </cell>
        </row>
        <row r="2166">
          <cell r="C2166" t="str">
            <v>RLS</v>
          </cell>
          <cell r="I2166" t="e">
            <v>#REF!</v>
          </cell>
        </row>
        <row r="2167">
          <cell r="C2167" t="str">
            <v>RLS</v>
          </cell>
          <cell r="I2167" t="e">
            <v>#REF!</v>
          </cell>
        </row>
        <row r="2168">
          <cell r="C2168" t="str">
            <v>RLS</v>
          </cell>
          <cell r="I2168" t="e">
            <v>#REF!</v>
          </cell>
        </row>
        <row r="2169">
          <cell r="C2169" t="str">
            <v>RLS</v>
          </cell>
          <cell r="I2169" t="e">
            <v>#REF!</v>
          </cell>
        </row>
        <row r="2170">
          <cell r="C2170" t="str">
            <v>RLS</v>
          </cell>
          <cell r="I2170" t="e">
            <v>#REF!</v>
          </cell>
        </row>
        <row r="2171">
          <cell r="C2171" t="str">
            <v>RLS</v>
          </cell>
          <cell r="I2171" t="e">
            <v>#REF!</v>
          </cell>
        </row>
        <row r="2172">
          <cell r="C2172" t="str">
            <v>RLS</v>
          </cell>
          <cell r="I2172" t="e">
            <v>#REF!</v>
          </cell>
        </row>
        <row r="2173">
          <cell r="C2173" t="str">
            <v>RLS</v>
          </cell>
          <cell r="I2173" t="e">
            <v>#REF!</v>
          </cell>
        </row>
        <row r="2174">
          <cell r="C2174" t="str">
            <v>RLS</v>
          </cell>
          <cell r="I2174" t="e">
            <v>#REF!</v>
          </cell>
        </row>
        <row r="2175">
          <cell r="C2175" t="str">
            <v>RLS</v>
          </cell>
          <cell r="I2175" t="e">
            <v>#REF!</v>
          </cell>
        </row>
        <row r="2176">
          <cell r="C2176" t="str">
            <v>RLS</v>
          </cell>
          <cell r="I2176" t="e">
            <v>#REF!</v>
          </cell>
        </row>
        <row r="2177">
          <cell r="C2177" t="str">
            <v>RLS</v>
          </cell>
          <cell r="I2177" t="e">
            <v>#REF!</v>
          </cell>
        </row>
        <row r="2178">
          <cell r="C2178" t="str">
            <v>RLS</v>
          </cell>
          <cell r="I2178" t="e">
            <v>#REF!</v>
          </cell>
        </row>
        <row r="2179">
          <cell r="C2179" t="str">
            <v>RLS</v>
          </cell>
          <cell r="I2179" t="e">
            <v>#REF!</v>
          </cell>
        </row>
        <row r="2180">
          <cell r="C2180" t="str">
            <v>RLS</v>
          </cell>
          <cell r="I2180" t="e">
            <v>#REF!</v>
          </cell>
        </row>
        <row r="2181">
          <cell r="C2181" t="str">
            <v>RLS</v>
          </cell>
          <cell r="I2181" t="e">
            <v>#REF!</v>
          </cell>
        </row>
        <row r="2182">
          <cell r="C2182" t="str">
            <v>RLS</v>
          </cell>
          <cell r="I2182" t="e">
            <v>#REF!</v>
          </cell>
        </row>
        <row r="2183">
          <cell r="C2183" t="str">
            <v>RLS</v>
          </cell>
          <cell r="I2183" t="e">
            <v>#REF!</v>
          </cell>
        </row>
        <row r="2184">
          <cell r="C2184" t="str">
            <v>RLS</v>
          </cell>
          <cell r="I2184" t="e">
            <v>#REF!</v>
          </cell>
        </row>
        <row r="2185">
          <cell r="C2185" t="str">
            <v>RLS</v>
          </cell>
          <cell r="I2185" t="e">
            <v>#REF!</v>
          </cell>
        </row>
        <row r="2186">
          <cell r="C2186" t="str">
            <v>RLS</v>
          </cell>
          <cell r="I2186" t="e">
            <v>#REF!</v>
          </cell>
        </row>
        <row r="2187">
          <cell r="C2187" t="str">
            <v>RLS</v>
          </cell>
          <cell r="I2187" t="e">
            <v>#REF!</v>
          </cell>
        </row>
        <row r="2188">
          <cell r="C2188" t="str">
            <v>RLS</v>
          </cell>
          <cell r="I2188" t="e">
            <v>#REF!</v>
          </cell>
        </row>
        <row r="2189">
          <cell r="C2189" t="str">
            <v>RLS</v>
          </cell>
          <cell r="I2189" t="e">
            <v>#REF!</v>
          </cell>
        </row>
        <row r="2190">
          <cell r="C2190" t="str">
            <v>RLS</v>
          </cell>
          <cell r="I2190" t="e">
            <v>#REF!</v>
          </cell>
        </row>
        <row r="2191">
          <cell r="C2191" t="str">
            <v>RLS</v>
          </cell>
          <cell r="I2191" t="e">
            <v>#REF!</v>
          </cell>
        </row>
        <row r="2192">
          <cell r="C2192" t="str">
            <v>RLS</v>
          </cell>
          <cell r="I2192" t="e">
            <v>#REF!</v>
          </cell>
        </row>
        <row r="2193">
          <cell r="C2193" t="str">
            <v>RLS</v>
          </cell>
          <cell r="I2193" t="e">
            <v>#REF!</v>
          </cell>
        </row>
        <row r="2194">
          <cell r="C2194" t="str">
            <v>RLS</v>
          </cell>
          <cell r="I2194" t="e">
            <v>#REF!</v>
          </cell>
        </row>
        <row r="2195">
          <cell r="C2195" t="str">
            <v>RLS</v>
          </cell>
          <cell r="I2195" t="e">
            <v>#REF!</v>
          </cell>
        </row>
        <row r="2196">
          <cell r="C2196" t="str">
            <v>RLS</v>
          </cell>
          <cell r="I2196" t="e">
            <v>#REF!</v>
          </cell>
        </row>
        <row r="2197">
          <cell r="C2197" t="str">
            <v>RLS</v>
          </cell>
          <cell r="I2197" t="e">
            <v>#REF!</v>
          </cell>
        </row>
        <row r="2198">
          <cell r="C2198" t="str">
            <v>RLS</v>
          </cell>
          <cell r="I2198" t="e">
            <v>#REF!</v>
          </cell>
        </row>
        <row r="2199">
          <cell r="C2199" t="str">
            <v>RLS</v>
          </cell>
          <cell r="I2199" t="e">
            <v>#REF!</v>
          </cell>
        </row>
        <row r="2200">
          <cell r="C2200" t="str">
            <v>RLS</v>
          </cell>
          <cell r="I2200" t="e">
            <v>#REF!</v>
          </cell>
        </row>
        <row r="2201">
          <cell r="C2201" t="str">
            <v>RLS</v>
          </cell>
          <cell r="I2201" t="e">
            <v>#REF!</v>
          </cell>
        </row>
        <row r="2202">
          <cell r="C2202" t="str">
            <v>RLS</v>
          </cell>
          <cell r="I2202" t="e">
            <v>#REF!</v>
          </cell>
        </row>
        <row r="2203">
          <cell r="C2203" t="str">
            <v>RLS</v>
          </cell>
          <cell r="I2203" t="e">
            <v>#REF!</v>
          </cell>
        </row>
        <row r="2204">
          <cell r="C2204" t="str">
            <v>RLS</v>
          </cell>
          <cell r="I2204" t="e">
            <v>#REF!</v>
          </cell>
        </row>
        <row r="2205">
          <cell r="C2205" t="str">
            <v>RLS</v>
          </cell>
          <cell r="I2205" t="e">
            <v>#REF!</v>
          </cell>
        </row>
        <row r="2206">
          <cell r="C2206" t="str">
            <v>RLS</v>
          </cell>
          <cell r="I2206" t="e">
            <v>#REF!</v>
          </cell>
        </row>
        <row r="2207">
          <cell r="C2207" t="str">
            <v>RLS</v>
          </cell>
          <cell r="I2207" t="e">
            <v>#REF!</v>
          </cell>
        </row>
        <row r="2208">
          <cell r="C2208" t="str">
            <v>RLS</v>
          </cell>
          <cell r="I2208" t="e">
            <v>#REF!</v>
          </cell>
        </row>
        <row r="2209">
          <cell r="C2209" t="str">
            <v>RLS</v>
          </cell>
          <cell r="I2209" t="e">
            <v>#REF!</v>
          </cell>
        </row>
        <row r="2210">
          <cell r="C2210" t="str">
            <v>RLS</v>
          </cell>
          <cell r="I2210" t="e">
            <v>#REF!</v>
          </cell>
        </row>
        <row r="2211">
          <cell r="C2211" t="str">
            <v>RLS</v>
          </cell>
          <cell r="I2211" t="e">
            <v>#REF!</v>
          </cell>
        </row>
        <row r="2212">
          <cell r="C2212" t="str">
            <v>RLS</v>
          </cell>
          <cell r="I2212" t="e">
            <v>#REF!</v>
          </cell>
        </row>
        <row r="2213">
          <cell r="C2213" t="str">
            <v>RLS</v>
          </cell>
          <cell r="I2213" t="e">
            <v>#REF!</v>
          </cell>
        </row>
        <row r="2214">
          <cell r="C2214" t="str">
            <v>RLS</v>
          </cell>
          <cell r="I2214" t="e">
            <v>#REF!</v>
          </cell>
        </row>
        <row r="2215">
          <cell r="C2215" t="str">
            <v>RLS</v>
          </cell>
          <cell r="I2215" t="e">
            <v>#REF!</v>
          </cell>
        </row>
        <row r="2216">
          <cell r="C2216" t="str">
            <v>RLS</v>
          </cell>
          <cell r="I2216" t="e">
            <v>#REF!</v>
          </cell>
        </row>
        <row r="2217">
          <cell r="C2217" t="str">
            <v>RLS</v>
          </cell>
          <cell r="I2217" t="e">
            <v>#REF!</v>
          </cell>
        </row>
        <row r="2218">
          <cell r="C2218" t="str">
            <v>RLS</v>
          </cell>
          <cell r="I2218" t="e">
            <v>#REF!</v>
          </cell>
        </row>
        <row r="2219">
          <cell r="C2219" t="str">
            <v>RLS</v>
          </cell>
          <cell r="I2219" t="e">
            <v>#REF!</v>
          </cell>
        </row>
        <row r="2220">
          <cell r="C2220" t="str">
            <v>RLS</v>
          </cell>
          <cell r="I2220" t="e">
            <v>#REF!</v>
          </cell>
        </row>
        <row r="2221">
          <cell r="C2221" t="str">
            <v>RLS</v>
          </cell>
          <cell r="I2221" t="e">
            <v>#REF!</v>
          </cell>
        </row>
        <row r="2222">
          <cell r="C2222" t="str">
            <v>RLS</v>
          </cell>
          <cell r="I2222" t="e">
            <v>#REF!</v>
          </cell>
        </row>
        <row r="2223">
          <cell r="C2223" t="str">
            <v>RLS</v>
          </cell>
          <cell r="I2223" t="e">
            <v>#REF!</v>
          </cell>
        </row>
        <row r="2224">
          <cell r="C2224" t="str">
            <v>RLS</v>
          </cell>
          <cell r="I2224" t="e">
            <v>#REF!</v>
          </cell>
        </row>
        <row r="2225">
          <cell r="C2225" t="str">
            <v>RLS</v>
          </cell>
          <cell r="I2225" t="e">
            <v>#REF!</v>
          </cell>
        </row>
        <row r="2226">
          <cell r="C2226" t="str">
            <v>RLS</v>
          </cell>
          <cell r="I2226" t="e">
            <v>#REF!</v>
          </cell>
        </row>
        <row r="2227">
          <cell r="C2227" t="str">
            <v>RLS</v>
          </cell>
          <cell r="I2227" t="e">
            <v>#REF!</v>
          </cell>
        </row>
        <row r="2228">
          <cell r="C2228" t="str">
            <v>RLS</v>
          </cell>
          <cell r="I2228" t="e">
            <v>#REF!</v>
          </cell>
        </row>
        <row r="2229">
          <cell r="C2229" t="str">
            <v>RLS</v>
          </cell>
          <cell r="I2229" t="e">
            <v>#REF!</v>
          </cell>
        </row>
        <row r="2230">
          <cell r="C2230" t="str">
            <v>RLS</v>
          </cell>
          <cell r="I2230" t="e">
            <v>#REF!</v>
          </cell>
        </row>
        <row r="2231">
          <cell r="C2231" t="str">
            <v>RLS</v>
          </cell>
          <cell r="I2231" t="e">
            <v>#REF!</v>
          </cell>
        </row>
        <row r="2232">
          <cell r="C2232" t="str">
            <v>RLS</v>
          </cell>
          <cell r="I2232" t="e">
            <v>#REF!</v>
          </cell>
        </row>
        <row r="2233">
          <cell r="C2233" t="str">
            <v>RLS</v>
          </cell>
          <cell r="I2233" t="e">
            <v>#REF!</v>
          </cell>
        </row>
        <row r="2234">
          <cell r="C2234" t="str">
            <v>RLS</v>
          </cell>
          <cell r="I2234" t="e">
            <v>#REF!</v>
          </cell>
        </row>
        <row r="2235">
          <cell r="C2235" t="str">
            <v>RLS</v>
          </cell>
          <cell r="I2235" t="e">
            <v>#REF!</v>
          </cell>
        </row>
        <row r="2236">
          <cell r="C2236" t="str">
            <v>RLS</v>
          </cell>
          <cell r="I2236" t="e">
            <v>#REF!</v>
          </cell>
        </row>
        <row r="2237">
          <cell r="C2237" t="str">
            <v>RLS</v>
          </cell>
          <cell r="I2237" t="e">
            <v>#REF!</v>
          </cell>
        </row>
        <row r="2238">
          <cell r="C2238" t="str">
            <v>RLS</v>
          </cell>
          <cell r="I2238" t="e">
            <v>#REF!</v>
          </cell>
        </row>
        <row r="2239">
          <cell r="C2239" t="str">
            <v>RLS</v>
          </cell>
          <cell r="I2239" t="e">
            <v>#REF!</v>
          </cell>
        </row>
        <row r="2240">
          <cell r="C2240" t="str">
            <v>RLS</v>
          </cell>
          <cell r="I2240" t="e">
            <v>#REF!</v>
          </cell>
        </row>
        <row r="2241">
          <cell r="C2241" t="str">
            <v>RLS</v>
          </cell>
          <cell r="I2241" t="e">
            <v>#REF!</v>
          </cell>
        </row>
        <row r="2242">
          <cell r="C2242" t="str">
            <v>RLS</v>
          </cell>
          <cell r="I2242" t="e">
            <v>#REF!</v>
          </cell>
        </row>
        <row r="2243">
          <cell r="C2243" t="str">
            <v>RLS</v>
          </cell>
          <cell r="I2243" t="e">
            <v>#REF!</v>
          </cell>
        </row>
        <row r="2244">
          <cell r="C2244" t="str">
            <v>RLS</v>
          </cell>
          <cell r="I2244" t="e">
            <v>#REF!</v>
          </cell>
        </row>
        <row r="2245">
          <cell r="C2245" t="str">
            <v>RLS</v>
          </cell>
          <cell r="I2245" t="e">
            <v>#REF!</v>
          </cell>
        </row>
        <row r="2246">
          <cell r="C2246" t="str">
            <v>RLS</v>
          </cell>
          <cell r="I2246" t="e">
            <v>#REF!</v>
          </cell>
        </row>
        <row r="2247">
          <cell r="C2247" t="str">
            <v>RLS</v>
          </cell>
          <cell r="I2247" t="e">
            <v>#REF!</v>
          </cell>
        </row>
        <row r="2248">
          <cell r="C2248" t="str">
            <v>RLS</v>
          </cell>
          <cell r="I2248" t="e">
            <v>#REF!</v>
          </cell>
        </row>
        <row r="2249">
          <cell r="C2249" t="str">
            <v>RLS</v>
          </cell>
          <cell r="I2249" t="e">
            <v>#REF!</v>
          </cell>
        </row>
        <row r="2250">
          <cell r="C2250" t="str">
            <v>RLS</v>
          </cell>
          <cell r="I2250" t="e">
            <v>#REF!</v>
          </cell>
        </row>
        <row r="2251">
          <cell r="C2251" t="str">
            <v>RLS</v>
          </cell>
          <cell r="I2251" t="e">
            <v>#REF!</v>
          </cell>
        </row>
        <row r="2252">
          <cell r="C2252" t="str">
            <v>RLS</v>
          </cell>
          <cell r="I2252" t="e">
            <v>#REF!</v>
          </cell>
        </row>
        <row r="2253">
          <cell r="C2253" t="str">
            <v>RLS</v>
          </cell>
          <cell r="I2253" t="e">
            <v>#REF!</v>
          </cell>
        </row>
        <row r="2254">
          <cell r="C2254" t="str">
            <v>RLS</v>
          </cell>
          <cell r="I2254" t="e">
            <v>#REF!</v>
          </cell>
        </row>
        <row r="2255">
          <cell r="C2255" t="str">
            <v>RLS</v>
          </cell>
          <cell r="I2255" t="e">
            <v>#REF!</v>
          </cell>
        </row>
        <row r="2256">
          <cell r="C2256" t="str">
            <v>RLS</v>
          </cell>
          <cell r="I2256" t="e">
            <v>#REF!</v>
          </cell>
        </row>
        <row r="2257">
          <cell r="C2257" t="str">
            <v>RLS</v>
          </cell>
          <cell r="I2257" t="e">
            <v>#REF!</v>
          </cell>
        </row>
        <row r="2258">
          <cell r="C2258" t="str">
            <v>RLS</v>
          </cell>
          <cell r="I2258" t="e">
            <v>#REF!</v>
          </cell>
        </row>
        <row r="2259">
          <cell r="C2259" t="str">
            <v>RLS</v>
          </cell>
          <cell r="I2259" t="e">
            <v>#REF!</v>
          </cell>
        </row>
        <row r="2260">
          <cell r="C2260" t="str">
            <v>RLS</v>
          </cell>
          <cell r="I2260" t="e">
            <v>#REF!</v>
          </cell>
        </row>
        <row r="2261">
          <cell r="C2261" t="str">
            <v>RLS</v>
          </cell>
          <cell r="I2261" t="e">
            <v>#REF!</v>
          </cell>
        </row>
        <row r="2262">
          <cell r="C2262" t="str">
            <v>RLS</v>
          </cell>
          <cell r="I2262" t="e">
            <v>#REF!</v>
          </cell>
        </row>
        <row r="2263">
          <cell r="C2263" t="str">
            <v>RLS</v>
          </cell>
          <cell r="I2263" t="e">
            <v>#REF!</v>
          </cell>
        </row>
        <row r="2264">
          <cell r="C2264" t="str">
            <v>RLS</v>
          </cell>
          <cell r="I2264" t="e">
            <v>#REF!</v>
          </cell>
        </row>
        <row r="2265">
          <cell r="C2265" t="str">
            <v>RLS</v>
          </cell>
          <cell r="I2265" t="e">
            <v>#REF!</v>
          </cell>
        </row>
        <row r="2266">
          <cell r="C2266" t="str">
            <v>RLS</v>
          </cell>
          <cell r="I2266" t="e">
            <v>#REF!</v>
          </cell>
        </row>
        <row r="2267">
          <cell r="C2267" t="str">
            <v>RLS</v>
          </cell>
          <cell r="I2267" t="e">
            <v>#REF!</v>
          </cell>
        </row>
        <row r="2268">
          <cell r="C2268" t="str">
            <v>DSK</v>
          </cell>
          <cell r="I2268" t="e">
            <v>#REF!</v>
          </cell>
        </row>
        <row r="2269">
          <cell r="C2269" t="str">
            <v>DSK</v>
          </cell>
          <cell r="I2269" t="e">
            <v>#REF!</v>
          </cell>
        </row>
        <row r="2270">
          <cell r="C2270" t="str">
            <v>LS</v>
          </cell>
          <cell r="I2270" t="e">
            <v>#REF!</v>
          </cell>
        </row>
        <row r="2271">
          <cell r="C2271" t="str">
            <v>LS</v>
          </cell>
          <cell r="I2271" t="e">
            <v>#REF!</v>
          </cell>
        </row>
        <row r="2272">
          <cell r="C2272" t="str">
            <v>LS</v>
          </cell>
          <cell r="I2272" t="e">
            <v>#REF!</v>
          </cell>
        </row>
        <row r="2273">
          <cell r="C2273" t="str">
            <v>LS</v>
          </cell>
          <cell r="I2273" t="e">
            <v>#REF!</v>
          </cell>
        </row>
        <row r="2274">
          <cell r="C2274" t="str">
            <v>LS</v>
          </cell>
          <cell r="I2274" t="e">
            <v>#REF!</v>
          </cell>
        </row>
        <row r="2275">
          <cell r="C2275" t="str">
            <v>LS</v>
          </cell>
          <cell r="I2275" t="e">
            <v>#REF!</v>
          </cell>
        </row>
        <row r="2276">
          <cell r="C2276" t="str">
            <v>LS</v>
          </cell>
          <cell r="I2276" t="e">
            <v>#REF!</v>
          </cell>
        </row>
        <row r="2277">
          <cell r="C2277" t="str">
            <v>LS</v>
          </cell>
          <cell r="I2277" t="e">
            <v>#REF!</v>
          </cell>
        </row>
        <row r="2278">
          <cell r="C2278" t="str">
            <v>LS</v>
          </cell>
          <cell r="I2278" t="e">
            <v>#REF!</v>
          </cell>
        </row>
        <row r="2279">
          <cell r="C2279" t="str">
            <v>LS</v>
          </cell>
          <cell r="I2279" t="e">
            <v>#REF!</v>
          </cell>
        </row>
        <row r="2280">
          <cell r="C2280" t="str">
            <v>LS</v>
          </cell>
          <cell r="I2280" t="e">
            <v>#REF!</v>
          </cell>
        </row>
        <row r="2281">
          <cell r="C2281" t="str">
            <v>LS</v>
          </cell>
          <cell r="I2281" t="e">
            <v>#REF!</v>
          </cell>
        </row>
        <row r="2282">
          <cell r="C2282" t="str">
            <v>LS</v>
          </cell>
          <cell r="I2282" t="e">
            <v>#REF!</v>
          </cell>
        </row>
        <row r="2283">
          <cell r="C2283" t="str">
            <v>LS</v>
          </cell>
          <cell r="I2283" t="e">
            <v>#REF!</v>
          </cell>
        </row>
        <row r="2284">
          <cell r="C2284" t="str">
            <v>LS</v>
          </cell>
          <cell r="I2284" t="e">
            <v>#REF!</v>
          </cell>
        </row>
        <row r="2285">
          <cell r="C2285" t="str">
            <v>LS</v>
          </cell>
          <cell r="I2285" t="e">
            <v>#REF!</v>
          </cell>
        </row>
        <row r="2286">
          <cell r="C2286" t="str">
            <v>LS</v>
          </cell>
          <cell r="I2286" t="e">
            <v>#REF!</v>
          </cell>
        </row>
        <row r="2287">
          <cell r="C2287" t="str">
            <v>LS</v>
          </cell>
          <cell r="I2287" t="e">
            <v>#REF!</v>
          </cell>
        </row>
        <row r="2288">
          <cell r="C2288" t="str">
            <v>LS</v>
          </cell>
          <cell r="I2288" t="e">
            <v>#REF!</v>
          </cell>
        </row>
        <row r="2289">
          <cell r="C2289" t="str">
            <v>LS</v>
          </cell>
          <cell r="I2289" t="e">
            <v>#REF!</v>
          </cell>
        </row>
        <row r="2290">
          <cell r="C2290" t="str">
            <v>LS</v>
          </cell>
          <cell r="I2290" t="e">
            <v>#REF!</v>
          </cell>
        </row>
        <row r="2291">
          <cell r="C2291" t="str">
            <v>LS</v>
          </cell>
          <cell r="I2291" t="e">
            <v>#REF!</v>
          </cell>
        </row>
        <row r="2292">
          <cell r="C2292" t="str">
            <v>LS</v>
          </cell>
          <cell r="I2292" t="e">
            <v>#REF!</v>
          </cell>
        </row>
        <row r="2293">
          <cell r="C2293" t="str">
            <v>LS</v>
          </cell>
          <cell r="I2293" t="e">
            <v>#REF!</v>
          </cell>
        </row>
        <row r="2294">
          <cell r="C2294" t="str">
            <v>LS</v>
          </cell>
          <cell r="I2294" t="e">
            <v>#REF!</v>
          </cell>
        </row>
        <row r="2295">
          <cell r="C2295" t="str">
            <v>LS</v>
          </cell>
          <cell r="I2295" t="e">
            <v>#REF!</v>
          </cell>
        </row>
        <row r="2296">
          <cell r="C2296" t="str">
            <v>LS</v>
          </cell>
          <cell r="I2296" t="e">
            <v>#REF!</v>
          </cell>
        </row>
        <row r="2297">
          <cell r="C2297" t="str">
            <v>LS</v>
          </cell>
          <cell r="I2297" t="e">
            <v>#REF!</v>
          </cell>
        </row>
        <row r="2298">
          <cell r="C2298" t="str">
            <v>LS</v>
          </cell>
          <cell r="I2298" t="e">
            <v>#REF!</v>
          </cell>
        </row>
        <row r="2299">
          <cell r="C2299" t="str">
            <v>LS</v>
          </cell>
          <cell r="I2299" t="e">
            <v>#REF!</v>
          </cell>
        </row>
        <row r="2300">
          <cell r="C2300" t="str">
            <v>LS</v>
          </cell>
          <cell r="I2300" t="e">
            <v>#REF!</v>
          </cell>
        </row>
        <row r="2301">
          <cell r="C2301" t="str">
            <v>LS</v>
          </cell>
          <cell r="I2301" t="e">
            <v>#REF!</v>
          </cell>
        </row>
        <row r="2302">
          <cell r="C2302" t="str">
            <v>LS</v>
          </cell>
          <cell r="I2302" t="e">
            <v>#REF!</v>
          </cell>
        </row>
        <row r="2303">
          <cell r="C2303" t="str">
            <v>LS</v>
          </cell>
          <cell r="I2303" t="e">
            <v>#REF!</v>
          </cell>
        </row>
        <row r="2304">
          <cell r="C2304" t="str">
            <v>LS</v>
          </cell>
          <cell r="I2304" t="e">
            <v>#REF!</v>
          </cell>
        </row>
        <row r="2305">
          <cell r="C2305" t="str">
            <v>LS</v>
          </cell>
          <cell r="I2305" t="e">
            <v>#REF!</v>
          </cell>
        </row>
        <row r="2306">
          <cell r="C2306" t="str">
            <v>LS</v>
          </cell>
          <cell r="I2306" t="e">
            <v>#REF!</v>
          </cell>
        </row>
        <row r="2307">
          <cell r="C2307" t="str">
            <v>LS</v>
          </cell>
          <cell r="I2307" t="e">
            <v>#REF!</v>
          </cell>
        </row>
        <row r="2308">
          <cell r="C2308" t="str">
            <v>LS</v>
          </cell>
          <cell r="I2308" t="e">
            <v>#REF!</v>
          </cell>
        </row>
        <row r="2309">
          <cell r="C2309" t="str">
            <v>LS</v>
          </cell>
          <cell r="I2309" t="e">
            <v>#REF!</v>
          </cell>
        </row>
        <row r="2310">
          <cell r="C2310" t="str">
            <v>LS</v>
          </cell>
          <cell r="I2310" t="e">
            <v>#REF!</v>
          </cell>
        </row>
        <row r="2311">
          <cell r="C2311" t="str">
            <v>LS</v>
          </cell>
          <cell r="I2311" t="e">
            <v>#REF!</v>
          </cell>
        </row>
        <row r="2312">
          <cell r="C2312" t="str">
            <v>LS</v>
          </cell>
          <cell r="I2312" t="e">
            <v>#REF!</v>
          </cell>
        </row>
        <row r="2313">
          <cell r="C2313" t="str">
            <v>LS</v>
          </cell>
          <cell r="I2313" t="e">
            <v>#REF!</v>
          </cell>
        </row>
        <row r="2314">
          <cell r="C2314" t="str">
            <v>LS</v>
          </cell>
          <cell r="I2314" t="e">
            <v>#REF!</v>
          </cell>
        </row>
        <row r="2315">
          <cell r="C2315" t="str">
            <v>LS</v>
          </cell>
          <cell r="I2315" t="e">
            <v>#REF!</v>
          </cell>
        </row>
        <row r="2316">
          <cell r="C2316" t="str">
            <v>LS</v>
          </cell>
          <cell r="I2316" t="e">
            <v>#REF!</v>
          </cell>
        </row>
        <row r="2317">
          <cell r="C2317" t="str">
            <v>LS</v>
          </cell>
          <cell r="I2317" t="e">
            <v>#REF!</v>
          </cell>
        </row>
        <row r="2318">
          <cell r="C2318" t="str">
            <v>LS</v>
          </cell>
          <cell r="I2318" t="e">
            <v>#REF!</v>
          </cell>
        </row>
        <row r="2319">
          <cell r="C2319" t="str">
            <v>LS</v>
          </cell>
          <cell r="I2319" t="e">
            <v>#REF!</v>
          </cell>
        </row>
        <row r="2320">
          <cell r="C2320" t="str">
            <v>LS</v>
          </cell>
          <cell r="I2320" t="e">
            <v>#REF!</v>
          </cell>
        </row>
        <row r="2321">
          <cell r="C2321" t="str">
            <v>LS</v>
          </cell>
          <cell r="I2321" t="e">
            <v>#REF!</v>
          </cell>
        </row>
        <row r="2322">
          <cell r="C2322" t="str">
            <v>LS</v>
          </cell>
          <cell r="I2322" t="e">
            <v>#REF!</v>
          </cell>
        </row>
        <row r="2323">
          <cell r="C2323" t="str">
            <v>LS</v>
          </cell>
          <cell r="I2323" t="e">
            <v>#REF!</v>
          </cell>
        </row>
        <row r="2324">
          <cell r="C2324" t="str">
            <v>LS</v>
          </cell>
          <cell r="I2324" t="e">
            <v>#REF!</v>
          </cell>
        </row>
        <row r="2325">
          <cell r="C2325" t="str">
            <v>LS</v>
          </cell>
          <cell r="I2325" t="e">
            <v>#REF!</v>
          </cell>
        </row>
        <row r="2326">
          <cell r="C2326" t="str">
            <v>RLS</v>
          </cell>
          <cell r="I2326" t="e">
            <v>#REF!</v>
          </cell>
        </row>
        <row r="2327">
          <cell r="C2327" t="str">
            <v>RLS</v>
          </cell>
          <cell r="I2327" t="e">
            <v>#REF!</v>
          </cell>
        </row>
        <row r="2328">
          <cell r="C2328" t="str">
            <v>RLS</v>
          </cell>
          <cell r="I2328" t="e">
            <v>#REF!</v>
          </cell>
        </row>
        <row r="2329">
          <cell r="C2329" t="str">
            <v>RLS</v>
          </cell>
          <cell r="I2329" t="e">
            <v>#REF!</v>
          </cell>
        </row>
        <row r="2330">
          <cell r="C2330" t="str">
            <v>RLS</v>
          </cell>
          <cell r="I2330" t="e">
            <v>#REF!</v>
          </cell>
        </row>
        <row r="2331">
          <cell r="C2331" t="str">
            <v>RLS</v>
          </cell>
          <cell r="I2331" t="e">
            <v>#REF!</v>
          </cell>
        </row>
        <row r="2332">
          <cell r="C2332" t="str">
            <v>RLS</v>
          </cell>
          <cell r="I2332" t="e">
            <v>#REF!</v>
          </cell>
        </row>
        <row r="2333">
          <cell r="C2333" t="str">
            <v>RLS</v>
          </cell>
          <cell r="I2333" t="e">
            <v>#REF!</v>
          </cell>
        </row>
        <row r="2334">
          <cell r="C2334" t="str">
            <v>RLS</v>
          </cell>
          <cell r="I2334" t="e">
            <v>#REF!</v>
          </cell>
        </row>
        <row r="2335">
          <cell r="C2335" t="str">
            <v>RLS</v>
          </cell>
          <cell r="I2335" t="e">
            <v>#REF!</v>
          </cell>
        </row>
        <row r="2336">
          <cell r="C2336" t="str">
            <v>RLS</v>
          </cell>
          <cell r="I2336" t="e">
            <v>#REF!</v>
          </cell>
        </row>
        <row r="2337">
          <cell r="C2337" t="str">
            <v>RLS</v>
          </cell>
          <cell r="I2337" t="e">
            <v>#REF!</v>
          </cell>
        </row>
        <row r="2338">
          <cell r="C2338" t="str">
            <v>RLS</v>
          </cell>
          <cell r="I2338" t="e">
            <v>#REF!</v>
          </cell>
        </row>
        <row r="2339">
          <cell r="C2339" t="str">
            <v>RLS</v>
          </cell>
          <cell r="I2339" t="e">
            <v>#REF!</v>
          </cell>
        </row>
        <row r="2340">
          <cell r="C2340" t="str">
            <v>RLS</v>
          </cell>
          <cell r="I2340" t="e">
            <v>#REF!</v>
          </cell>
        </row>
        <row r="2341">
          <cell r="C2341" t="str">
            <v>RLS</v>
          </cell>
          <cell r="I2341" t="e">
            <v>#REF!</v>
          </cell>
        </row>
        <row r="2342">
          <cell r="C2342" t="str">
            <v>RLS</v>
          </cell>
          <cell r="I2342" t="e">
            <v>#REF!</v>
          </cell>
        </row>
        <row r="2343">
          <cell r="C2343" t="str">
            <v>RLS</v>
          </cell>
          <cell r="I2343" t="e">
            <v>#REF!</v>
          </cell>
        </row>
        <row r="2344">
          <cell r="C2344" t="str">
            <v>RLS</v>
          </cell>
          <cell r="I2344" t="e">
            <v>#REF!</v>
          </cell>
        </row>
        <row r="2345">
          <cell r="C2345" t="str">
            <v>RLS</v>
          </cell>
          <cell r="I2345" t="e">
            <v>#REF!</v>
          </cell>
        </row>
        <row r="2346">
          <cell r="C2346" t="str">
            <v>RLS</v>
          </cell>
          <cell r="I2346" t="e">
            <v>#REF!</v>
          </cell>
        </row>
        <row r="2347">
          <cell r="C2347" t="str">
            <v>RLS</v>
          </cell>
          <cell r="I2347" t="e">
            <v>#REF!</v>
          </cell>
        </row>
        <row r="2348">
          <cell r="C2348" t="str">
            <v>RLS</v>
          </cell>
          <cell r="I2348" t="e">
            <v>#REF!</v>
          </cell>
        </row>
        <row r="2349">
          <cell r="C2349" t="str">
            <v>RLS</v>
          </cell>
          <cell r="I2349" t="e">
            <v>#REF!</v>
          </cell>
        </row>
        <row r="2350">
          <cell r="C2350" t="str">
            <v>RLS</v>
          </cell>
          <cell r="I2350" t="e">
            <v>#REF!</v>
          </cell>
        </row>
        <row r="2351">
          <cell r="C2351" t="str">
            <v>RLS</v>
          </cell>
          <cell r="I2351" t="e">
            <v>#REF!</v>
          </cell>
        </row>
        <row r="2352">
          <cell r="C2352" t="str">
            <v>RLS</v>
          </cell>
          <cell r="I2352" t="e">
            <v>#REF!</v>
          </cell>
        </row>
        <row r="2353">
          <cell r="C2353" t="str">
            <v>RLS</v>
          </cell>
          <cell r="I2353" t="e">
            <v>#REF!</v>
          </cell>
        </row>
        <row r="2354">
          <cell r="C2354" t="str">
            <v>RLS</v>
          </cell>
          <cell r="I2354" t="e">
            <v>#REF!</v>
          </cell>
        </row>
        <row r="2355">
          <cell r="C2355" t="str">
            <v>RLS</v>
          </cell>
          <cell r="I2355" t="e">
            <v>#REF!</v>
          </cell>
        </row>
        <row r="2356">
          <cell r="C2356" t="str">
            <v>RLS</v>
          </cell>
          <cell r="I2356" t="e">
            <v>#REF!</v>
          </cell>
        </row>
        <row r="2357">
          <cell r="C2357" t="str">
            <v>RLS</v>
          </cell>
          <cell r="I2357" t="e">
            <v>#REF!</v>
          </cell>
        </row>
        <row r="2358">
          <cell r="C2358" t="str">
            <v>RLS</v>
          </cell>
          <cell r="I2358" t="e">
            <v>#REF!</v>
          </cell>
        </row>
        <row r="2359">
          <cell r="C2359" t="str">
            <v>RLS</v>
          </cell>
          <cell r="I2359" t="e">
            <v>#REF!</v>
          </cell>
        </row>
        <row r="2360">
          <cell r="C2360" t="str">
            <v>RLS</v>
          </cell>
          <cell r="I2360" t="e">
            <v>#REF!</v>
          </cell>
        </row>
        <row r="2361">
          <cell r="C2361" t="str">
            <v>RLS</v>
          </cell>
          <cell r="I2361" t="e">
            <v>#REF!</v>
          </cell>
        </row>
        <row r="2362">
          <cell r="C2362" t="str">
            <v>RLS</v>
          </cell>
          <cell r="I2362" t="e">
            <v>#REF!</v>
          </cell>
        </row>
        <row r="2363">
          <cell r="C2363" t="str">
            <v>RLS</v>
          </cell>
          <cell r="I2363" t="e">
            <v>#REF!</v>
          </cell>
        </row>
        <row r="2364">
          <cell r="C2364" t="str">
            <v>RLS</v>
          </cell>
          <cell r="I2364" t="e">
            <v>#REF!</v>
          </cell>
        </row>
        <row r="2365">
          <cell r="C2365" t="str">
            <v>RLS</v>
          </cell>
          <cell r="I2365" t="e">
            <v>#REF!</v>
          </cell>
        </row>
        <row r="2366">
          <cell r="C2366" t="str">
            <v>RLS</v>
          </cell>
          <cell r="I2366" t="e">
            <v>#REF!</v>
          </cell>
        </row>
        <row r="2367">
          <cell r="C2367" t="str">
            <v>RLS</v>
          </cell>
          <cell r="I2367" t="e">
            <v>#REF!</v>
          </cell>
        </row>
        <row r="2368">
          <cell r="C2368" t="str">
            <v>RLS</v>
          </cell>
          <cell r="I2368" t="e">
            <v>#REF!</v>
          </cell>
        </row>
        <row r="2369">
          <cell r="C2369" t="str">
            <v>RLS</v>
          </cell>
          <cell r="I2369" t="e">
            <v>#REF!</v>
          </cell>
        </row>
        <row r="2370">
          <cell r="C2370" t="str">
            <v>RLS</v>
          </cell>
          <cell r="I2370" t="e">
            <v>#REF!</v>
          </cell>
        </row>
        <row r="2371">
          <cell r="C2371" t="str">
            <v>RLS</v>
          </cell>
          <cell r="I2371" t="e">
            <v>#REF!</v>
          </cell>
        </row>
        <row r="2372">
          <cell r="C2372" t="str">
            <v>RLS</v>
          </cell>
          <cell r="I2372" t="e">
            <v>#REF!</v>
          </cell>
        </row>
        <row r="2373">
          <cell r="C2373" t="str">
            <v>RLS</v>
          </cell>
          <cell r="I2373" t="e">
            <v>#REF!</v>
          </cell>
        </row>
        <row r="2374">
          <cell r="C2374" t="str">
            <v>RLS</v>
          </cell>
          <cell r="I2374" t="e">
            <v>#REF!</v>
          </cell>
        </row>
        <row r="2375">
          <cell r="C2375" t="str">
            <v>RLS</v>
          </cell>
          <cell r="I2375" t="e">
            <v>#REF!</v>
          </cell>
        </row>
        <row r="2376">
          <cell r="C2376" t="str">
            <v>RLS</v>
          </cell>
          <cell r="I2376" t="e">
            <v>#REF!</v>
          </cell>
        </row>
        <row r="2377">
          <cell r="C2377" t="str">
            <v>RLS</v>
          </cell>
          <cell r="I2377" t="e">
            <v>#REF!</v>
          </cell>
        </row>
        <row r="2378">
          <cell r="C2378" t="str">
            <v>RLS</v>
          </cell>
          <cell r="I2378" t="e">
            <v>#REF!</v>
          </cell>
        </row>
        <row r="2379">
          <cell r="C2379" t="str">
            <v>RLS</v>
          </cell>
          <cell r="I2379" t="e">
            <v>#REF!</v>
          </cell>
        </row>
        <row r="2380">
          <cell r="C2380" t="str">
            <v>RLS</v>
          </cell>
          <cell r="I2380" t="e">
            <v>#REF!</v>
          </cell>
        </row>
        <row r="2381">
          <cell r="C2381" t="str">
            <v>RLS</v>
          </cell>
          <cell r="I2381" t="e">
            <v>#REF!</v>
          </cell>
        </row>
        <row r="2382">
          <cell r="C2382" t="str">
            <v>RLS</v>
          </cell>
          <cell r="I2382" t="e">
            <v>#REF!</v>
          </cell>
        </row>
        <row r="2383">
          <cell r="C2383" t="str">
            <v>RLS</v>
          </cell>
          <cell r="I2383" t="e">
            <v>#REF!</v>
          </cell>
        </row>
        <row r="2384">
          <cell r="C2384" t="str">
            <v>RLS</v>
          </cell>
          <cell r="I2384" t="e">
            <v>#REF!</v>
          </cell>
        </row>
        <row r="2385">
          <cell r="C2385" t="str">
            <v>RLS</v>
          </cell>
          <cell r="I2385" t="e">
            <v>#REF!</v>
          </cell>
        </row>
        <row r="2386">
          <cell r="C2386" t="str">
            <v>RLS</v>
          </cell>
          <cell r="I2386" t="e">
            <v>#REF!</v>
          </cell>
        </row>
        <row r="2387">
          <cell r="C2387" t="str">
            <v>RLS</v>
          </cell>
          <cell r="I2387" t="e">
            <v>#REF!</v>
          </cell>
        </row>
        <row r="2388">
          <cell r="C2388" t="str">
            <v>RLS</v>
          </cell>
          <cell r="I2388" t="e">
            <v>#REF!</v>
          </cell>
        </row>
        <row r="2389">
          <cell r="C2389" t="str">
            <v>RLS</v>
          </cell>
          <cell r="I2389" t="e">
            <v>#REF!</v>
          </cell>
        </row>
        <row r="2390">
          <cell r="C2390" t="str">
            <v>RLS</v>
          </cell>
          <cell r="I2390" t="e">
            <v>#REF!</v>
          </cell>
        </row>
        <row r="2391">
          <cell r="C2391" t="str">
            <v>RLS</v>
          </cell>
          <cell r="I2391" t="e">
            <v>#REF!</v>
          </cell>
        </row>
        <row r="2392">
          <cell r="C2392" t="str">
            <v>RLS</v>
          </cell>
          <cell r="I2392" t="e">
            <v>#REF!</v>
          </cell>
        </row>
        <row r="2393">
          <cell r="C2393" t="str">
            <v>RLS</v>
          </cell>
          <cell r="I2393" t="e">
            <v>#REF!</v>
          </cell>
        </row>
        <row r="2394">
          <cell r="C2394" t="str">
            <v>RLS</v>
          </cell>
          <cell r="I2394" t="e">
            <v>#REF!</v>
          </cell>
        </row>
        <row r="2395">
          <cell r="C2395" t="str">
            <v>RLS</v>
          </cell>
          <cell r="I2395" t="e">
            <v>#REF!</v>
          </cell>
        </row>
        <row r="2396">
          <cell r="C2396" t="str">
            <v>RLS</v>
          </cell>
          <cell r="I2396" t="e">
            <v>#REF!</v>
          </cell>
        </row>
        <row r="2397">
          <cell r="C2397" t="str">
            <v>RLS</v>
          </cell>
          <cell r="I2397" t="e">
            <v>#REF!</v>
          </cell>
        </row>
        <row r="2398">
          <cell r="C2398" t="str">
            <v>RLS</v>
          </cell>
          <cell r="I2398" t="e">
            <v>#REF!</v>
          </cell>
        </row>
        <row r="2399">
          <cell r="C2399" t="str">
            <v>RLS</v>
          </cell>
          <cell r="I2399" t="e">
            <v>#REF!</v>
          </cell>
        </row>
        <row r="2400">
          <cell r="C2400" t="str">
            <v>RLS</v>
          </cell>
          <cell r="I2400" t="e">
            <v>#REF!</v>
          </cell>
        </row>
        <row r="2401">
          <cell r="C2401" t="str">
            <v>RLS</v>
          </cell>
          <cell r="I2401" t="e">
            <v>#REF!</v>
          </cell>
        </row>
        <row r="2402">
          <cell r="C2402" t="str">
            <v>RLS</v>
          </cell>
          <cell r="I2402" t="e">
            <v>#REF!</v>
          </cell>
        </row>
        <row r="2403">
          <cell r="C2403" t="str">
            <v>RLS</v>
          </cell>
          <cell r="I2403" t="e">
            <v>#REF!</v>
          </cell>
        </row>
        <row r="2404">
          <cell r="C2404" t="str">
            <v>RLS</v>
          </cell>
          <cell r="I2404" t="e">
            <v>#REF!</v>
          </cell>
        </row>
        <row r="2405">
          <cell r="C2405" t="str">
            <v>RLS</v>
          </cell>
          <cell r="I2405" t="e">
            <v>#REF!</v>
          </cell>
        </row>
        <row r="2406">
          <cell r="C2406" t="str">
            <v>RLS</v>
          </cell>
          <cell r="I2406" t="e">
            <v>#REF!</v>
          </cell>
        </row>
        <row r="2407">
          <cell r="C2407" t="str">
            <v>RLS</v>
          </cell>
          <cell r="I2407" t="e">
            <v>#REF!</v>
          </cell>
        </row>
        <row r="2408">
          <cell r="C2408" t="str">
            <v>RLS</v>
          </cell>
          <cell r="I2408" t="e">
            <v>#REF!</v>
          </cell>
        </row>
        <row r="2409">
          <cell r="C2409" t="str">
            <v>RLS</v>
          </cell>
          <cell r="I2409" t="e">
            <v>#REF!</v>
          </cell>
        </row>
        <row r="2410">
          <cell r="C2410" t="str">
            <v>RLS</v>
          </cell>
          <cell r="I2410" t="e">
            <v>#REF!</v>
          </cell>
        </row>
        <row r="2411">
          <cell r="C2411" t="str">
            <v>RLS</v>
          </cell>
          <cell r="I2411" t="e">
            <v>#REF!</v>
          </cell>
        </row>
        <row r="2412">
          <cell r="C2412" t="str">
            <v>RLS</v>
          </cell>
          <cell r="I2412" t="e">
            <v>#REF!</v>
          </cell>
        </row>
        <row r="2413">
          <cell r="C2413" t="str">
            <v>RLS</v>
          </cell>
          <cell r="I2413" t="e">
            <v>#REF!</v>
          </cell>
        </row>
        <row r="2414">
          <cell r="C2414" t="str">
            <v>RLS</v>
          </cell>
          <cell r="I2414" t="e">
            <v>#REF!</v>
          </cell>
        </row>
        <row r="2415">
          <cell r="C2415" t="str">
            <v>RLS</v>
          </cell>
          <cell r="I2415" t="e">
            <v>#REF!</v>
          </cell>
        </row>
        <row r="2416">
          <cell r="C2416" t="str">
            <v>RLS</v>
          </cell>
          <cell r="I2416" t="e">
            <v>#REF!</v>
          </cell>
        </row>
        <row r="2417">
          <cell r="C2417" t="str">
            <v>RLS</v>
          </cell>
          <cell r="I2417" t="e">
            <v>#REF!</v>
          </cell>
        </row>
        <row r="2418">
          <cell r="C2418" t="str">
            <v>RLS</v>
          </cell>
          <cell r="I2418" t="e">
            <v>#REF!</v>
          </cell>
        </row>
        <row r="2419">
          <cell r="C2419" t="str">
            <v>RLS</v>
          </cell>
          <cell r="I2419" t="e">
            <v>#REF!</v>
          </cell>
        </row>
        <row r="2420">
          <cell r="C2420" t="str">
            <v>RLS</v>
          </cell>
          <cell r="I2420" t="e">
            <v>#REF!</v>
          </cell>
        </row>
        <row r="2421">
          <cell r="C2421" t="str">
            <v>RLS</v>
          </cell>
          <cell r="I2421" t="e">
            <v>#REF!</v>
          </cell>
        </row>
        <row r="2422">
          <cell r="C2422" t="str">
            <v>RLS</v>
          </cell>
          <cell r="I2422" t="e">
            <v>#REF!</v>
          </cell>
        </row>
        <row r="2423">
          <cell r="C2423" t="str">
            <v>RLS</v>
          </cell>
          <cell r="I2423" t="e">
            <v>#REF!</v>
          </cell>
        </row>
        <row r="2424">
          <cell r="C2424" t="str">
            <v>RLS</v>
          </cell>
          <cell r="I2424" t="e">
            <v>#REF!</v>
          </cell>
        </row>
        <row r="2425">
          <cell r="C2425" t="str">
            <v>RLS</v>
          </cell>
          <cell r="I2425" t="e">
            <v>#REF!</v>
          </cell>
        </row>
        <row r="2426">
          <cell r="C2426" t="str">
            <v>RLS</v>
          </cell>
          <cell r="I2426" t="e">
            <v>#REF!</v>
          </cell>
        </row>
        <row r="2427">
          <cell r="C2427" t="str">
            <v>RLS</v>
          </cell>
          <cell r="I2427" t="e">
            <v>#REF!</v>
          </cell>
        </row>
        <row r="2428">
          <cell r="C2428" t="str">
            <v>RLS</v>
          </cell>
          <cell r="I2428" t="e">
            <v>#REF!</v>
          </cell>
        </row>
        <row r="2429">
          <cell r="C2429" t="str">
            <v>RLS</v>
          </cell>
          <cell r="I2429" t="e">
            <v>#REF!</v>
          </cell>
        </row>
        <row r="2430">
          <cell r="C2430" t="str">
            <v>RLS</v>
          </cell>
          <cell r="I2430" t="e">
            <v>#REF!</v>
          </cell>
        </row>
        <row r="2431">
          <cell r="C2431" t="str">
            <v>RLS</v>
          </cell>
          <cell r="I2431" t="e">
            <v>#REF!</v>
          </cell>
        </row>
        <row r="2432">
          <cell r="C2432" t="str">
            <v>RLS</v>
          </cell>
          <cell r="I2432" t="e">
            <v>#REF!</v>
          </cell>
        </row>
        <row r="2433">
          <cell r="C2433" t="str">
            <v>RLS</v>
          </cell>
          <cell r="I2433" t="e">
            <v>#REF!</v>
          </cell>
        </row>
        <row r="2434">
          <cell r="C2434" t="str">
            <v>RLS</v>
          </cell>
          <cell r="I2434" t="e">
            <v>#REF!</v>
          </cell>
        </row>
        <row r="2435">
          <cell r="C2435" t="str">
            <v>RLS</v>
          </cell>
          <cell r="I2435" t="e">
            <v>#REF!</v>
          </cell>
        </row>
        <row r="2436">
          <cell r="C2436" t="str">
            <v>RLS</v>
          </cell>
          <cell r="I2436" t="e">
            <v>#REF!</v>
          </cell>
        </row>
        <row r="2437">
          <cell r="C2437" t="str">
            <v>RLS</v>
          </cell>
          <cell r="I2437" t="e">
            <v>#REF!</v>
          </cell>
        </row>
        <row r="2438">
          <cell r="C2438" t="str">
            <v>RLS</v>
          </cell>
          <cell r="I2438" t="e">
            <v>#REF!</v>
          </cell>
        </row>
        <row r="2439">
          <cell r="C2439" t="str">
            <v>RLS</v>
          </cell>
          <cell r="I2439" t="e">
            <v>#REF!</v>
          </cell>
        </row>
        <row r="2440">
          <cell r="C2440" t="str">
            <v>RLS</v>
          </cell>
          <cell r="I2440" t="e">
            <v>#REF!</v>
          </cell>
        </row>
        <row r="2441">
          <cell r="C2441" t="str">
            <v>RLS</v>
          </cell>
          <cell r="I2441" t="e">
            <v>#REF!</v>
          </cell>
        </row>
        <row r="2442">
          <cell r="C2442" t="str">
            <v>RLS</v>
          </cell>
          <cell r="I2442" t="e">
            <v>#REF!</v>
          </cell>
        </row>
        <row r="2443">
          <cell r="C2443" t="str">
            <v>RLS</v>
          </cell>
          <cell r="I2443" t="e">
            <v>#REF!</v>
          </cell>
        </row>
        <row r="2444">
          <cell r="C2444" t="str">
            <v>RLS</v>
          </cell>
          <cell r="I2444" t="e">
            <v>#REF!</v>
          </cell>
        </row>
        <row r="2445">
          <cell r="C2445" t="str">
            <v>RLS</v>
          </cell>
          <cell r="I2445" t="e">
            <v>#REF!</v>
          </cell>
        </row>
        <row r="2446">
          <cell r="C2446" t="str">
            <v>RLS</v>
          </cell>
          <cell r="I2446" t="e">
            <v>#REF!</v>
          </cell>
        </row>
        <row r="2447">
          <cell r="C2447" t="str">
            <v>RLS</v>
          </cell>
          <cell r="I2447" t="e">
            <v>#REF!</v>
          </cell>
        </row>
        <row r="2448">
          <cell r="C2448" t="str">
            <v>RLS</v>
          </cell>
          <cell r="I2448" t="e">
            <v>#REF!</v>
          </cell>
        </row>
        <row r="2449">
          <cell r="C2449" t="str">
            <v>RLS</v>
          </cell>
          <cell r="I2449" t="e">
            <v>#REF!</v>
          </cell>
        </row>
        <row r="2450">
          <cell r="C2450" t="str">
            <v>RLS</v>
          </cell>
          <cell r="I2450" t="e">
            <v>#REF!</v>
          </cell>
        </row>
        <row r="2451">
          <cell r="C2451" t="str">
            <v>RLS</v>
          </cell>
          <cell r="I2451" t="e">
            <v>#REF!</v>
          </cell>
        </row>
        <row r="2452">
          <cell r="C2452" t="str">
            <v>RLS</v>
          </cell>
          <cell r="I2452" t="e">
            <v>#REF!</v>
          </cell>
        </row>
        <row r="2453">
          <cell r="C2453" t="str">
            <v>RLS</v>
          </cell>
          <cell r="I2453" t="e">
            <v>#REF!</v>
          </cell>
        </row>
        <row r="2454">
          <cell r="C2454" t="str">
            <v>RLS</v>
          </cell>
          <cell r="I2454" t="e">
            <v>#REF!</v>
          </cell>
        </row>
        <row r="2455">
          <cell r="C2455" t="str">
            <v>RLS</v>
          </cell>
          <cell r="I2455" t="e">
            <v>#REF!</v>
          </cell>
        </row>
        <row r="2456">
          <cell r="C2456" t="str">
            <v>RLS</v>
          </cell>
          <cell r="I2456" t="e">
            <v>#REF!</v>
          </cell>
        </row>
        <row r="2457">
          <cell r="C2457" t="str">
            <v>RLS</v>
          </cell>
          <cell r="I2457" t="e">
            <v>#REF!</v>
          </cell>
        </row>
        <row r="2458">
          <cell r="C2458" t="str">
            <v>RLS</v>
          </cell>
          <cell r="I2458" t="e">
            <v>#REF!</v>
          </cell>
        </row>
        <row r="2459">
          <cell r="C2459" t="str">
            <v>RLS</v>
          </cell>
          <cell r="I2459" t="e">
            <v>#REF!</v>
          </cell>
        </row>
        <row r="2460">
          <cell r="C2460" t="str">
            <v>RLS</v>
          </cell>
          <cell r="I2460" t="e">
            <v>#REF!</v>
          </cell>
        </row>
        <row r="2461">
          <cell r="C2461" t="str">
            <v>RLS</v>
          </cell>
          <cell r="I2461" t="e">
            <v>#REF!</v>
          </cell>
        </row>
        <row r="2462">
          <cell r="C2462" t="str">
            <v>RLS</v>
          </cell>
          <cell r="I2462" t="e">
            <v>#REF!</v>
          </cell>
        </row>
        <row r="2463">
          <cell r="C2463" t="str">
            <v>RLS</v>
          </cell>
          <cell r="I2463" t="e">
            <v>#REF!</v>
          </cell>
        </row>
        <row r="2464">
          <cell r="C2464" t="str">
            <v>RLS</v>
          </cell>
          <cell r="I2464" t="e">
            <v>#REF!</v>
          </cell>
        </row>
        <row r="2465">
          <cell r="C2465" t="str">
            <v>RLS</v>
          </cell>
          <cell r="I2465" t="e">
            <v>#REF!</v>
          </cell>
        </row>
        <row r="2466">
          <cell r="C2466" t="str">
            <v>RLS</v>
          </cell>
          <cell r="I2466" t="e">
            <v>#REF!</v>
          </cell>
        </row>
        <row r="2467">
          <cell r="C2467" t="str">
            <v>RLS</v>
          </cell>
          <cell r="I2467" t="e">
            <v>#REF!</v>
          </cell>
        </row>
        <row r="2468">
          <cell r="C2468" t="str">
            <v>RLS</v>
          </cell>
          <cell r="I2468" t="e">
            <v>#REF!</v>
          </cell>
        </row>
        <row r="2469">
          <cell r="C2469" t="str">
            <v>RLS</v>
          </cell>
          <cell r="I2469" t="e">
            <v>#REF!</v>
          </cell>
        </row>
        <row r="2470">
          <cell r="C2470" t="str">
            <v>RLS</v>
          </cell>
          <cell r="I2470" t="e">
            <v>#REF!</v>
          </cell>
        </row>
        <row r="2471">
          <cell r="C2471" t="str">
            <v>RLS</v>
          </cell>
          <cell r="I2471" t="e">
            <v>#REF!</v>
          </cell>
        </row>
        <row r="2472">
          <cell r="C2472" t="str">
            <v>RLS</v>
          </cell>
          <cell r="I2472" t="e">
            <v>#REF!</v>
          </cell>
        </row>
        <row r="2473">
          <cell r="C2473" t="str">
            <v>RLS</v>
          </cell>
          <cell r="I2473" t="e">
            <v>#REF!</v>
          </cell>
        </row>
        <row r="2474">
          <cell r="C2474" t="str">
            <v>RLS</v>
          </cell>
          <cell r="I2474" t="e">
            <v>#REF!</v>
          </cell>
        </row>
        <row r="2475">
          <cell r="C2475" t="str">
            <v>RLS</v>
          </cell>
          <cell r="I2475" t="e">
            <v>#REF!</v>
          </cell>
        </row>
        <row r="2476">
          <cell r="C2476" t="str">
            <v>RLS</v>
          </cell>
          <cell r="I2476" t="e">
            <v>#REF!</v>
          </cell>
        </row>
        <row r="2477">
          <cell r="C2477" t="str">
            <v>RLS</v>
          </cell>
          <cell r="I2477" t="e">
            <v>#REF!</v>
          </cell>
        </row>
        <row r="2478">
          <cell r="C2478" t="str">
            <v>RLS</v>
          </cell>
          <cell r="I2478" t="e">
            <v>#REF!</v>
          </cell>
        </row>
        <row r="2479">
          <cell r="C2479" t="str">
            <v>RLS</v>
          </cell>
          <cell r="I2479" t="e">
            <v>#REF!</v>
          </cell>
        </row>
        <row r="2480">
          <cell r="C2480" t="str">
            <v>RLS</v>
          </cell>
          <cell r="I2480" t="e">
            <v>#REF!</v>
          </cell>
        </row>
        <row r="2481">
          <cell r="C2481" t="str">
            <v>RLS</v>
          </cell>
          <cell r="I2481" t="e">
            <v>#REF!</v>
          </cell>
        </row>
        <row r="2482">
          <cell r="C2482" t="str">
            <v>RLS</v>
          </cell>
          <cell r="I2482" t="e">
            <v>#REF!</v>
          </cell>
        </row>
        <row r="2483">
          <cell r="C2483" t="str">
            <v>RLS</v>
          </cell>
          <cell r="I2483" t="e">
            <v>#REF!</v>
          </cell>
        </row>
        <row r="2484">
          <cell r="C2484" t="str">
            <v>RLS</v>
          </cell>
          <cell r="I2484" t="e">
            <v>#REF!</v>
          </cell>
        </row>
        <row r="2485">
          <cell r="C2485" t="str">
            <v>RLS</v>
          </cell>
          <cell r="I2485" t="e">
            <v>#REF!</v>
          </cell>
        </row>
        <row r="2486">
          <cell r="C2486" t="str">
            <v>RLS</v>
          </cell>
          <cell r="I2486" t="e">
            <v>#REF!</v>
          </cell>
        </row>
        <row r="2487">
          <cell r="C2487" t="str">
            <v>RLS</v>
          </cell>
          <cell r="I2487" t="e">
            <v>#REF!</v>
          </cell>
        </row>
        <row r="2488">
          <cell r="C2488" t="str">
            <v>RLS</v>
          </cell>
          <cell r="I2488" t="e">
            <v>#REF!</v>
          </cell>
        </row>
        <row r="2489">
          <cell r="C2489" t="str">
            <v>RLS</v>
          </cell>
          <cell r="I2489" t="e">
            <v>#REF!</v>
          </cell>
        </row>
        <row r="2490">
          <cell r="C2490" t="str">
            <v>RLS</v>
          </cell>
          <cell r="I2490" t="e">
            <v>#REF!</v>
          </cell>
        </row>
        <row r="2491">
          <cell r="C2491" t="str">
            <v>RLS</v>
          </cell>
          <cell r="I2491" t="e">
            <v>#REF!</v>
          </cell>
        </row>
        <row r="2492">
          <cell r="C2492" t="str">
            <v>RLS</v>
          </cell>
          <cell r="I2492" t="e">
            <v>#REF!</v>
          </cell>
        </row>
        <row r="2493">
          <cell r="C2493" t="str">
            <v>RLS</v>
          </cell>
          <cell r="I2493" t="e">
            <v>#REF!</v>
          </cell>
        </row>
        <row r="2494">
          <cell r="C2494" t="str">
            <v>RLS</v>
          </cell>
          <cell r="I2494" t="e">
            <v>#REF!</v>
          </cell>
        </row>
        <row r="2495">
          <cell r="C2495" t="str">
            <v>RLS</v>
          </cell>
          <cell r="I2495" t="e">
            <v>#REF!</v>
          </cell>
        </row>
        <row r="2496">
          <cell r="C2496" t="str">
            <v>RLS</v>
          </cell>
          <cell r="I2496" t="e">
            <v>#REF!</v>
          </cell>
        </row>
        <row r="2497">
          <cell r="C2497" t="str">
            <v>RLS</v>
          </cell>
          <cell r="I2497" t="e">
            <v>#REF!</v>
          </cell>
        </row>
        <row r="2498">
          <cell r="C2498" t="str">
            <v>RLS</v>
          </cell>
          <cell r="I2498" t="e">
            <v>#REF!</v>
          </cell>
        </row>
        <row r="2499">
          <cell r="C2499" t="str">
            <v>RLS</v>
          </cell>
          <cell r="I2499" t="e">
            <v>#REF!</v>
          </cell>
        </row>
        <row r="2500">
          <cell r="C2500" t="str">
            <v>RLS</v>
          </cell>
          <cell r="I2500" t="e">
            <v>#REF!</v>
          </cell>
        </row>
        <row r="2501">
          <cell r="C2501" t="str">
            <v>RLS</v>
          </cell>
          <cell r="I2501" t="e">
            <v>#REF!</v>
          </cell>
        </row>
        <row r="2502">
          <cell r="C2502" t="str">
            <v>RLS</v>
          </cell>
          <cell r="I2502" t="e">
            <v>#REF!</v>
          </cell>
        </row>
        <row r="2503">
          <cell r="C2503" t="str">
            <v>RLS</v>
          </cell>
          <cell r="I2503" t="e">
            <v>#REF!</v>
          </cell>
        </row>
        <row r="2504">
          <cell r="C2504" t="str">
            <v>RLS</v>
          </cell>
          <cell r="I2504" t="e">
            <v>#REF!</v>
          </cell>
        </row>
        <row r="2505">
          <cell r="C2505" t="str">
            <v>RLS</v>
          </cell>
          <cell r="I2505" t="e">
            <v>#REF!</v>
          </cell>
        </row>
        <row r="2506">
          <cell r="C2506" t="str">
            <v>RLS</v>
          </cell>
          <cell r="I2506" t="e">
            <v>#REF!</v>
          </cell>
        </row>
        <row r="2507">
          <cell r="C2507" t="str">
            <v>RLS</v>
          </cell>
          <cell r="I2507" t="e">
            <v>#REF!</v>
          </cell>
        </row>
        <row r="2508">
          <cell r="C2508" t="str">
            <v>RLS</v>
          </cell>
          <cell r="I2508" t="e">
            <v>#REF!</v>
          </cell>
        </row>
        <row r="2509">
          <cell r="C2509" t="str">
            <v>RLS</v>
          </cell>
          <cell r="I2509" t="e">
            <v>#REF!</v>
          </cell>
        </row>
        <row r="2510">
          <cell r="C2510" t="str">
            <v>RLS</v>
          </cell>
          <cell r="I2510" t="e">
            <v>#REF!</v>
          </cell>
        </row>
        <row r="2511">
          <cell r="C2511" t="str">
            <v>RLS</v>
          </cell>
          <cell r="I2511" t="e">
            <v>#REF!</v>
          </cell>
        </row>
        <row r="2512">
          <cell r="C2512" t="str">
            <v>RLS</v>
          </cell>
          <cell r="I2512" t="e">
            <v>#REF!</v>
          </cell>
        </row>
        <row r="2513">
          <cell r="C2513" t="str">
            <v>RLS</v>
          </cell>
          <cell r="I2513" t="e">
            <v>#REF!</v>
          </cell>
        </row>
        <row r="2514">
          <cell r="C2514" t="str">
            <v>RLS</v>
          </cell>
          <cell r="I2514" t="e">
            <v>#REF!</v>
          </cell>
        </row>
        <row r="2515">
          <cell r="C2515" t="str">
            <v>RLS</v>
          </cell>
          <cell r="I2515" t="e">
            <v>#REF!</v>
          </cell>
        </row>
        <row r="2516">
          <cell r="C2516" t="str">
            <v>RLS</v>
          </cell>
          <cell r="I2516" t="e">
            <v>#REF!</v>
          </cell>
        </row>
        <row r="2517">
          <cell r="C2517" t="str">
            <v>RLS</v>
          </cell>
          <cell r="I2517" t="e">
            <v>#REF!</v>
          </cell>
        </row>
        <row r="2518">
          <cell r="C2518" t="str">
            <v>RLS</v>
          </cell>
          <cell r="I2518" t="e">
            <v>#REF!</v>
          </cell>
        </row>
        <row r="2519">
          <cell r="C2519" t="str">
            <v>RLS</v>
          </cell>
          <cell r="I2519" t="e">
            <v>#REF!</v>
          </cell>
        </row>
        <row r="2520">
          <cell r="C2520" t="str">
            <v>RLS</v>
          </cell>
          <cell r="I2520" t="e">
            <v>#REF!</v>
          </cell>
        </row>
        <row r="2521">
          <cell r="C2521" t="str">
            <v>RLS</v>
          </cell>
          <cell r="I2521" t="e">
            <v>#REF!</v>
          </cell>
        </row>
        <row r="2522">
          <cell r="C2522" t="str">
            <v>RLS</v>
          </cell>
          <cell r="I2522" t="e">
            <v>#REF!</v>
          </cell>
        </row>
        <row r="2523">
          <cell r="C2523" t="str">
            <v>RLS</v>
          </cell>
          <cell r="I2523" t="e">
            <v>#REF!</v>
          </cell>
        </row>
        <row r="2524">
          <cell r="C2524" t="str">
            <v>RLS</v>
          </cell>
          <cell r="I2524" t="e">
            <v>#REF!</v>
          </cell>
        </row>
        <row r="2525">
          <cell r="C2525" t="str">
            <v>RLS</v>
          </cell>
          <cell r="I2525" t="e">
            <v>#REF!</v>
          </cell>
        </row>
        <row r="2526">
          <cell r="C2526" t="str">
            <v>DSK</v>
          </cell>
          <cell r="I2526" t="e">
            <v>#REF!</v>
          </cell>
        </row>
        <row r="2527">
          <cell r="C2527" t="str">
            <v>DSK</v>
          </cell>
          <cell r="I2527" t="e">
            <v>#REF!</v>
          </cell>
        </row>
        <row r="2528">
          <cell r="C2528" t="str">
            <v>LS</v>
          </cell>
          <cell r="I2528" t="e">
            <v>#REF!</v>
          </cell>
        </row>
        <row r="2529">
          <cell r="C2529" t="str">
            <v>LS</v>
          </cell>
          <cell r="I2529" t="e">
            <v>#REF!</v>
          </cell>
        </row>
        <row r="2530">
          <cell r="C2530" t="str">
            <v>LS</v>
          </cell>
          <cell r="I2530" t="e">
            <v>#REF!</v>
          </cell>
        </row>
        <row r="2531">
          <cell r="C2531" t="str">
            <v>LS</v>
          </cell>
          <cell r="I2531" t="e">
            <v>#REF!</v>
          </cell>
        </row>
        <row r="2532">
          <cell r="C2532" t="str">
            <v>LS</v>
          </cell>
          <cell r="I2532" t="e">
            <v>#REF!</v>
          </cell>
        </row>
        <row r="2533">
          <cell r="C2533" t="str">
            <v>LS</v>
          </cell>
          <cell r="I2533" t="e">
            <v>#REF!</v>
          </cell>
        </row>
        <row r="2534">
          <cell r="C2534" t="str">
            <v>LS</v>
          </cell>
          <cell r="I2534" t="e">
            <v>#REF!</v>
          </cell>
        </row>
        <row r="2535">
          <cell r="C2535" t="str">
            <v>LS</v>
          </cell>
          <cell r="I2535" t="e">
            <v>#REF!</v>
          </cell>
        </row>
        <row r="2536">
          <cell r="C2536" t="str">
            <v>LS</v>
          </cell>
          <cell r="I2536" t="e">
            <v>#REF!</v>
          </cell>
        </row>
        <row r="2537">
          <cell r="C2537" t="str">
            <v>LS</v>
          </cell>
          <cell r="I2537" t="e">
            <v>#REF!</v>
          </cell>
        </row>
        <row r="2538">
          <cell r="C2538" t="str">
            <v>LS</v>
          </cell>
          <cell r="I2538" t="e">
            <v>#REF!</v>
          </cell>
        </row>
        <row r="2539">
          <cell r="C2539" t="str">
            <v>LS</v>
          </cell>
          <cell r="I2539" t="e">
            <v>#REF!</v>
          </cell>
        </row>
        <row r="2540">
          <cell r="C2540" t="str">
            <v>LS</v>
          </cell>
          <cell r="I2540" t="e">
            <v>#REF!</v>
          </cell>
        </row>
        <row r="2541">
          <cell r="C2541" t="str">
            <v>LS</v>
          </cell>
          <cell r="I2541" t="e">
            <v>#REF!</v>
          </cell>
        </row>
        <row r="2542">
          <cell r="C2542" t="str">
            <v>LS</v>
          </cell>
          <cell r="I2542" t="e">
            <v>#REF!</v>
          </cell>
        </row>
        <row r="2543">
          <cell r="C2543" t="str">
            <v>LS</v>
          </cell>
          <cell r="I2543" t="e">
            <v>#REF!</v>
          </cell>
        </row>
        <row r="2544">
          <cell r="C2544" t="str">
            <v>LS</v>
          </cell>
          <cell r="I2544" t="e">
            <v>#REF!</v>
          </cell>
        </row>
        <row r="2545">
          <cell r="C2545" t="str">
            <v>LS</v>
          </cell>
          <cell r="I2545" t="e">
            <v>#REF!</v>
          </cell>
        </row>
        <row r="2546">
          <cell r="C2546" t="str">
            <v>LS</v>
          </cell>
          <cell r="I2546" t="e">
            <v>#REF!</v>
          </cell>
        </row>
        <row r="2547">
          <cell r="C2547" t="str">
            <v>LS</v>
          </cell>
          <cell r="I2547" t="e">
            <v>#REF!</v>
          </cell>
        </row>
        <row r="2548">
          <cell r="C2548" t="str">
            <v>LS</v>
          </cell>
          <cell r="I2548" t="e">
            <v>#REF!</v>
          </cell>
        </row>
        <row r="2549">
          <cell r="C2549" t="str">
            <v>LS</v>
          </cell>
          <cell r="I2549" t="e">
            <v>#REF!</v>
          </cell>
        </row>
        <row r="2550">
          <cell r="C2550" t="str">
            <v>LS</v>
          </cell>
          <cell r="I2550" t="e">
            <v>#REF!</v>
          </cell>
        </row>
        <row r="2551">
          <cell r="C2551" t="str">
            <v>LS</v>
          </cell>
          <cell r="I2551" t="e">
            <v>#REF!</v>
          </cell>
        </row>
        <row r="2552">
          <cell r="C2552" t="str">
            <v>LS</v>
          </cell>
          <cell r="I2552" t="e">
            <v>#REF!</v>
          </cell>
        </row>
        <row r="2553">
          <cell r="C2553" t="str">
            <v>LS</v>
          </cell>
          <cell r="I2553" t="e">
            <v>#REF!</v>
          </cell>
        </row>
        <row r="2554">
          <cell r="C2554" t="str">
            <v>LS</v>
          </cell>
          <cell r="I2554" t="e">
            <v>#REF!</v>
          </cell>
        </row>
        <row r="2555">
          <cell r="C2555" t="str">
            <v>LS</v>
          </cell>
          <cell r="I2555" t="e">
            <v>#REF!</v>
          </cell>
        </row>
        <row r="2556">
          <cell r="C2556" t="str">
            <v>LS</v>
          </cell>
          <cell r="I2556" t="e">
            <v>#REF!</v>
          </cell>
        </row>
        <row r="2557">
          <cell r="C2557" t="str">
            <v>LS</v>
          </cell>
          <cell r="I2557" t="e">
            <v>#REF!</v>
          </cell>
        </row>
        <row r="2558">
          <cell r="C2558" t="str">
            <v>LS</v>
          </cell>
          <cell r="I2558" t="e">
            <v>#REF!</v>
          </cell>
        </row>
        <row r="2559">
          <cell r="C2559" t="str">
            <v>LS</v>
          </cell>
          <cell r="I2559" t="e">
            <v>#REF!</v>
          </cell>
        </row>
        <row r="2560">
          <cell r="C2560" t="str">
            <v>LS</v>
          </cell>
          <cell r="I2560" t="e">
            <v>#REF!</v>
          </cell>
        </row>
        <row r="2561">
          <cell r="C2561" t="str">
            <v>LS</v>
          </cell>
          <cell r="I2561" t="e">
            <v>#REF!</v>
          </cell>
        </row>
        <row r="2562">
          <cell r="C2562" t="str">
            <v>LS</v>
          </cell>
          <cell r="I2562" t="e">
            <v>#REF!</v>
          </cell>
        </row>
        <row r="2563">
          <cell r="C2563" t="str">
            <v>LS</v>
          </cell>
          <cell r="I2563" t="e">
            <v>#REF!</v>
          </cell>
        </row>
        <row r="2564">
          <cell r="C2564" t="str">
            <v>LS</v>
          </cell>
          <cell r="I2564" t="e">
            <v>#REF!</v>
          </cell>
        </row>
        <row r="2565">
          <cell r="C2565" t="str">
            <v>LS</v>
          </cell>
          <cell r="I2565" t="e">
            <v>#REF!</v>
          </cell>
        </row>
        <row r="2566">
          <cell r="C2566" t="str">
            <v>LS</v>
          </cell>
          <cell r="I2566" t="e">
            <v>#REF!</v>
          </cell>
        </row>
        <row r="2567">
          <cell r="C2567" t="str">
            <v>LS</v>
          </cell>
          <cell r="I2567" t="e">
            <v>#REF!</v>
          </cell>
        </row>
        <row r="2568">
          <cell r="C2568" t="str">
            <v>LS</v>
          </cell>
          <cell r="I2568" t="e">
            <v>#REF!</v>
          </cell>
        </row>
        <row r="2569">
          <cell r="C2569" t="str">
            <v>LS</v>
          </cell>
          <cell r="I2569" t="e">
            <v>#REF!</v>
          </cell>
        </row>
        <row r="2570">
          <cell r="C2570" t="str">
            <v>LS</v>
          </cell>
          <cell r="I2570" t="e">
            <v>#REF!</v>
          </cell>
        </row>
        <row r="2571">
          <cell r="C2571" t="str">
            <v>LS</v>
          </cell>
          <cell r="I2571" t="e">
            <v>#REF!</v>
          </cell>
        </row>
        <row r="2572">
          <cell r="C2572" t="str">
            <v>LS</v>
          </cell>
          <cell r="I2572" t="e">
            <v>#REF!</v>
          </cell>
        </row>
        <row r="2573">
          <cell r="C2573" t="str">
            <v>LS</v>
          </cell>
          <cell r="I2573" t="e">
            <v>#REF!</v>
          </cell>
        </row>
        <row r="2574">
          <cell r="C2574" t="str">
            <v>LS</v>
          </cell>
          <cell r="I2574" t="e">
            <v>#REF!</v>
          </cell>
        </row>
        <row r="2575">
          <cell r="C2575" t="str">
            <v>LS</v>
          </cell>
          <cell r="I2575" t="e">
            <v>#REF!</v>
          </cell>
        </row>
        <row r="2576">
          <cell r="C2576" t="str">
            <v>LS</v>
          </cell>
          <cell r="I2576" t="e">
            <v>#REF!</v>
          </cell>
        </row>
        <row r="2577">
          <cell r="C2577" t="str">
            <v>LS</v>
          </cell>
          <cell r="I2577" t="e">
            <v>#REF!</v>
          </cell>
        </row>
        <row r="2578">
          <cell r="C2578" t="str">
            <v>LS</v>
          </cell>
          <cell r="I2578" t="e">
            <v>#REF!</v>
          </cell>
        </row>
        <row r="2579">
          <cell r="C2579" t="str">
            <v>LS</v>
          </cell>
          <cell r="I2579" t="e">
            <v>#REF!</v>
          </cell>
        </row>
        <row r="2580">
          <cell r="C2580" t="str">
            <v>LS</v>
          </cell>
          <cell r="I2580" t="e">
            <v>#REF!</v>
          </cell>
        </row>
        <row r="2581">
          <cell r="C2581" t="str">
            <v>LS</v>
          </cell>
          <cell r="I2581" t="e">
            <v>#REF!</v>
          </cell>
        </row>
        <row r="2582">
          <cell r="C2582" t="str">
            <v>LS</v>
          </cell>
          <cell r="I2582" t="e">
            <v>#REF!</v>
          </cell>
        </row>
        <row r="2583">
          <cell r="C2583" t="str">
            <v>LS</v>
          </cell>
          <cell r="I2583" t="e">
            <v>#REF!</v>
          </cell>
        </row>
        <row r="2584">
          <cell r="C2584" t="str">
            <v>RLS</v>
          </cell>
          <cell r="I2584" t="e">
            <v>#REF!</v>
          </cell>
        </row>
        <row r="2585">
          <cell r="C2585" t="str">
            <v>RLS</v>
          </cell>
          <cell r="I2585" t="e">
            <v>#REF!</v>
          </cell>
        </row>
        <row r="2586">
          <cell r="C2586" t="str">
            <v>RLS</v>
          </cell>
          <cell r="I2586" t="e">
            <v>#REF!</v>
          </cell>
        </row>
        <row r="2587">
          <cell r="C2587" t="str">
            <v>RLS</v>
          </cell>
          <cell r="I2587" t="e">
            <v>#REF!</v>
          </cell>
        </row>
        <row r="2588">
          <cell r="C2588" t="str">
            <v>RLS</v>
          </cell>
          <cell r="I2588" t="e">
            <v>#REF!</v>
          </cell>
        </row>
        <row r="2589">
          <cell r="C2589" t="str">
            <v>RLS</v>
          </cell>
          <cell r="I2589" t="e">
            <v>#REF!</v>
          </cell>
        </row>
        <row r="2590">
          <cell r="C2590" t="str">
            <v>RLS</v>
          </cell>
          <cell r="I2590" t="e">
            <v>#REF!</v>
          </cell>
        </row>
        <row r="2591">
          <cell r="C2591" t="str">
            <v>RLS</v>
          </cell>
          <cell r="I2591" t="e">
            <v>#REF!</v>
          </cell>
        </row>
        <row r="2592">
          <cell r="C2592" t="str">
            <v>RLS</v>
          </cell>
          <cell r="I2592" t="e">
            <v>#REF!</v>
          </cell>
        </row>
        <row r="2593">
          <cell r="C2593" t="str">
            <v>RLS</v>
          </cell>
          <cell r="I2593" t="e">
            <v>#REF!</v>
          </cell>
        </row>
        <row r="2594">
          <cell r="C2594" t="str">
            <v>RLS</v>
          </cell>
          <cell r="I2594" t="e">
            <v>#REF!</v>
          </cell>
        </row>
        <row r="2595">
          <cell r="C2595" t="str">
            <v>RLS</v>
          </cell>
          <cell r="I2595" t="e">
            <v>#REF!</v>
          </cell>
        </row>
        <row r="2596">
          <cell r="C2596" t="str">
            <v>RLS</v>
          </cell>
          <cell r="I2596" t="e">
            <v>#REF!</v>
          </cell>
        </row>
        <row r="2597">
          <cell r="C2597" t="str">
            <v>RLS</v>
          </cell>
          <cell r="I2597" t="e">
            <v>#REF!</v>
          </cell>
        </row>
        <row r="2598">
          <cell r="C2598" t="str">
            <v>RLS</v>
          </cell>
          <cell r="I2598" t="e">
            <v>#REF!</v>
          </cell>
        </row>
        <row r="2599">
          <cell r="C2599" t="str">
            <v>RLS</v>
          </cell>
          <cell r="I2599" t="e">
            <v>#REF!</v>
          </cell>
        </row>
        <row r="2600">
          <cell r="C2600" t="str">
            <v>RLS</v>
          </cell>
          <cell r="I2600" t="e">
            <v>#REF!</v>
          </cell>
        </row>
        <row r="2601">
          <cell r="C2601" t="str">
            <v>RLS</v>
          </cell>
          <cell r="I2601" t="e">
            <v>#REF!</v>
          </cell>
        </row>
        <row r="2602">
          <cell r="C2602" t="str">
            <v>RLS</v>
          </cell>
          <cell r="I2602" t="e">
            <v>#REF!</v>
          </cell>
        </row>
        <row r="2603">
          <cell r="C2603" t="str">
            <v>RLS</v>
          </cell>
          <cell r="I2603" t="e">
            <v>#REF!</v>
          </cell>
        </row>
        <row r="2604">
          <cell r="C2604" t="str">
            <v>RLS</v>
          </cell>
          <cell r="I2604" t="e">
            <v>#REF!</v>
          </cell>
        </row>
        <row r="2605">
          <cell r="C2605" t="str">
            <v>RLS</v>
          </cell>
          <cell r="I2605" t="e">
            <v>#REF!</v>
          </cell>
        </row>
        <row r="2606">
          <cell r="C2606" t="str">
            <v>RLS</v>
          </cell>
          <cell r="I2606" t="e">
            <v>#REF!</v>
          </cell>
        </row>
        <row r="2607">
          <cell r="C2607" t="str">
            <v>RLS</v>
          </cell>
          <cell r="I2607" t="e">
            <v>#REF!</v>
          </cell>
        </row>
        <row r="2608">
          <cell r="C2608" t="str">
            <v>RLS</v>
          </cell>
          <cell r="I2608" t="e">
            <v>#REF!</v>
          </cell>
        </row>
        <row r="2609">
          <cell r="C2609" t="str">
            <v>RLS</v>
          </cell>
          <cell r="I2609" t="e">
            <v>#REF!</v>
          </cell>
        </row>
        <row r="2610">
          <cell r="C2610" t="str">
            <v>RLS</v>
          </cell>
          <cell r="I2610" t="e">
            <v>#REF!</v>
          </cell>
        </row>
        <row r="2611">
          <cell r="C2611" t="str">
            <v>RLS</v>
          </cell>
          <cell r="I2611" t="e">
            <v>#REF!</v>
          </cell>
        </row>
        <row r="2612">
          <cell r="C2612" t="str">
            <v>RLS</v>
          </cell>
          <cell r="I2612" t="e">
            <v>#REF!</v>
          </cell>
        </row>
        <row r="2613">
          <cell r="C2613" t="str">
            <v>RLS</v>
          </cell>
          <cell r="I2613" t="e">
            <v>#REF!</v>
          </cell>
        </row>
        <row r="2614">
          <cell r="C2614" t="str">
            <v>RLS</v>
          </cell>
          <cell r="I2614" t="e">
            <v>#REF!</v>
          </cell>
        </row>
        <row r="2615">
          <cell r="C2615" t="str">
            <v>RLS</v>
          </cell>
          <cell r="I2615" t="e">
            <v>#REF!</v>
          </cell>
        </row>
        <row r="2616">
          <cell r="C2616" t="str">
            <v>RLS</v>
          </cell>
          <cell r="I2616" t="e">
            <v>#REF!</v>
          </cell>
        </row>
        <row r="2617">
          <cell r="C2617" t="str">
            <v>RLS</v>
          </cell>
          <cell r="I2617" t="e">
            <v>#REF!</v>
          </cell>
        </row>
        <row r="2618">
          <cell r="C2618" t="str">
            <v>RLS</v>
          </cell>
          <cell r="I2618" t="e">
            <v>#REF!</v>
          </cell>
        </row>
        <row r="2619">
          <cell r="C2619" t="str">
            <v>RLS</v>
          </cell>
          <cell r="I2619" t="e">
            <v>#REF!</v>
          </cell>
        </row>
        <row r="2620">
          <cell r="C2620" t="str">
            <v>RLS</v>
          </cell>
          <cell r="I2620" t="e">
            <v>#REF!</v>
          </cell>
        </row>
        <row r="2621">
          <cell r="C2621" t="str">
            <v>RLS</v>
          </cell>
          <cell r="I2621" t="e">
            <v>#REF!</v>
          </cell>
        </row>
        <row r="2622">
          <cell r="C2622" t="str">
            <v>RLS</v>
          </cell>
          <cell r="I2622" t="e">
            <v>#REF!</v>
          </cell>
        </row>
        <row r="2623">
          <cell r="C2623" t="str">
            <v>RLS</v>
          </cell>
          <cell r="I2623" t="e">
            <v>#REF!</v>
          </cell>
        </row>
        <row r="2624">
          <cell r="C2624" t="str">
            <v>RLS</v>
          </cell>
          <cell r="I2624" t="e">
            <v>#REF!</v>
          </cell>
        </row>
        <row r="2625">
          <cell r="C2625" t="str">
            <v>RLS</v>
          </cell>
          <cell r="I2625" t="e">
            <v>#REF!</v>
          </cell>
        </row>
        <row r="2626">
          <cell r="C2626" t="str">
            <v>RLS</v>
          </cell>
          <cell r="I2626" t="e">
            <v>#REF!</v>
          </cell>
        </row>
        <row r="2627">
          <cell r="C2627" t="str">
            <v>RLS</v>
          </cell>
          <cell r="I2627" t="e">
            <v>#REF!</v>
          </cell>
        </row>
        <row r="2628">
          <cell r="C2628" t="str">
            <v>RLS</v>
          </cell>
          <cell r="I2628" t="e">
            <v>#REF!</v>
          </cell>
        </row>
        <row r="2629">
          <cell r="C2629" t="str">
            <v>RLS</v>
          </cell>
          <cell r="I2629" t="e">
            <v>#REF!</v>
          </cell>
        </row>
        <row r="2630">
          <cell r="C2630" t="str">
            <v>RLS</v>
          </cell>
          <cell r="I2630" t="e">
            <v>#REF!</v>
          </cell>
        </row>
        <row r="2631">
          <cell r="C2631" t="str">
            <v>RLS</v>
          </cell>
          <cell r="I2631" t="e">
            <v>#REF!</v>
          </cell>
        </row>
        <row r="2632">
          <cell r="C2632" t="str">
            <v>RLS</v>
          </cell>
          <cell r="I2632" t="e">
            <v>#REF!</v>
          </cell>
        </row>
        <row r="2633">
          <cell r="C2633" t="str">
            <v>RLS</v>
          </cell>
          <cell r="I2633" t="e">
            <v>#REF!</v>
          </cell>
        </row>
        <row r="2634">
          <cell r="C2634" t="str">
            <v>RLS</v>
          </cell>
          <cell r="I2634" t="e">
            <v>#REF!</v>
          </cell>
        </row>
        <row r="2635">
          <cell r="C2635" t="str">
            <v>RLS</v>
          </cell>
          <cell r="I2635" t="e">
            <v>#REF!</v>
          </cell>
        </row>
        <row r="2636">
          <cell r="C2636" t="str">
            <v>RLS</v>
          </cell>
          <cell r="I2636" t="e">
            <v>#REF!</v>
          </cell>
        </row>
        <row r="2637">
          <cell r="C2637" t="str">
            <v>RLS</v>
          </cell>
          <cell r="I2637" t="e">
            <v>#REF!</v>
          </cell>
        </row>
        <row r="2638">
          <cell r="C2638" t="str">
            <v>RLS</v>
          </cell>
          <cell r="I2638" t="e">
            <v>#REF!</v>
          </cell>
        </row>
        <row r="2639">
          <cell r="C2639" t="str">
            <v>RLS</v>
          </cell>
          <cell r="I2639" t="e">
            <v>#REF!</v>
          </cell>
        </row>
        <row r="2640">
          <cell r="C2640" t="str">
            <v>RLS</v>
          </cell>
          <cell r="I2640" t="e">
            <v>#REF!</v>
          </cell>
        </row>
        <row r="2641">
          <cell r="C2641" t="str">
            <v>RLS</v>
          </cell>
          <cell r="I2641" t="e">
            <v>#REF!</v>
          </cell>
        </row>
        <row r="2642">
          <cell r="C2642" t="str">
            <v>RLS</v>
          </cell>
          <cell r="I2642" t="e">
            <v>#REF!</v>
          </cell>
        </row>
        <row r="2643">
          <cell r="C2643" t="str">
            <v>RLS</v>
          </cell>
          <cell r="I2643" t="e">
            <v>#REF!</v>
          </cell>
        </row>
        <row r="2644">
          <cell r="C2644" t="str">
            <v>RLS</v>
          </cell>
          <cell r="I2644" t="e">
            <v>#REF!</v>
          </cell>
        </row>
        <row r="2645">
          <cell r="C2645" t="str">
            <v>RLS</v>
          </cell>
          <cell r="I2645" t="e">
            <v>#REF!</v>
          </cell>
        </row>
        <row r="2646">
          <cell r="C2646" t="str">
            <v>RLS</v>
          </cell>
          <cell r="I2646" t="e">
            <v>#REF!</v>
          </cell>
        </row>
        <row r="2647">
          <cell r="C2647" t="str">
            <v>RLS</v>
          </cell>
          <cell r="I2647" t="e">
            <v>#REF!</v>
          </cell>
        </row>
        <row r="2648">
          <cell r="C2648" t="str">
            <v>RLS</v>
          </cell>
          <cell r="I2648" t="e">
            <v>#REF!</v>
          </cell>
        </row>
        <row r="2649">
          <cell r="C2649" t="str">
            <v>RLS</v>
          </cell>
          <cell r="I2649" t="e">
            <v>#REF!</v>
          </cell>
        </row>
        <row r="2650">
          <cell r="C2650" t="str">
            <v>RLS</v>
          </cell>
          <cell r="I2650" t="e">
            <v>#REF!</v>
          </cell>
        </row>
        <row r="2651">
          <cell r="C2651" t="str">
            <v>RLS</v>
          </cell>
          <cell r="I2651" t="e">
            <v>#REF!</v>
          </cell>
        </row>
        <row r="2652">
          <cell r="C2652" t="str">
            <v>RLS</v>
          </cell>
          <cell r="I2652" t="e">
            <v>#REF!</v>
          </cell>
        </row>
        <row r="2653">
          <cell r="C2653" t="str">
            <v>RLS</v>
          </cell>
          <cell r="I2653" t="e">
            <v>#REF!</v>
          </cell>
        </row>
        <row r="2654">
          <cell r="C2654" t="str">
            <v>RLS</v>
          </cell>
          <cell r="I2654" t="e">
            <v>#REF!</v>
          </cell>
        </row>
        <row r="2655">
          <cell r="C2655" t="str">
            <v>RLS</v>
          </cell>
          <cell r="I2655" t="e">
            <v>#REF!</v>
          </cell>
        </row>
        <row r="2656">
          <cell r="C2656" t="str">
            <v>RLS</v>
          </cell>
          <cell r="I2656" t="e">
            <v>#REF!</v>
          </cell>
        </row>
        <row r="2657">
          <cell r="C2657" t="str">
            <v>RLS</v>
          </cell>
          <cell r="I2657" t="e">
            <v>#REF!</v>
          </cell>
        </row>
        <row r="2658">
          <cell r="C2658" t="str">
            <v>RLS</v>
          </cell>
          <cell r="I2658" t="e">
            <v>#REF!</v>
          </cell>
        </row>
        <row r="2659">
          <cell r="C2659" t="str">
            <v>RLS</v>
          </cell>
          <cell r="I2659" t="e">
            <v>#REF!</v>
          </cell>
        </row>
        <row r="2660">
          <cell r="C2660" t="str">
            <v>RLS</v>
          </cell>
          <cell r="I2660" t="e">
            <v>#REF!</v>
          </cell>
        </row>
        <row r="2661">
          <cell r="C2661" t="str">
            <v>RLS</v>
          </cell>
          <cell r="I2661" t="e">
            <v>#REF!</v>
          </cell>
        </row>
        <row r="2662">
          <cell r="C2662" t="str">
            <v>RLS</v>
          </cell>
          <cell r="I2662" t="e">
            <v>#REF!</v>
          </cell>
        </row>
        <row r="2663">
          <cell r="C2663" t="str">
            <v>RLS</v>
          </cell>
          <cell r="I2663" t="e">
            <v>#REF!</v>
          </cell>
        </row>
        <row r="2664">
          <cell r="C2664" t="str">
            <v>RLS</v>
          </cell>
          <cell r="I2664" t="e">
            <v>#REF!</v>
          </cell>
        </row>
        <row r="2665">
          <cell r="C2665" t="str">
            <v>RLS</v>
          </cell>
          <cell r="I2665" t="e">
            <v>#REF!</v>
          </cell>
        </row>
        <row r="2666">
          <cell r="C2666" t="str">
            <v>RLS</v>
          </cell>
          <cell r="I2666" t="e">
            <v>#REF!</v>
          </cell>
        </row>
        <row r="2667">
          <cell r="C2667" t="str">
            <v>RLS</v>
          </cell>
          <cell r="I2667" t="e">
            <v>#REF!</v>
          </cell>
        </row>
        <row r="2668">
          <cell r="C2668" t="str">
            <v>RLS</v>
          </cell>
          <cell r="I2668" t="e">
            <v>#REF!</v>
          </cell>
        </row>
        <row r="2669">
          <cell r="C2669" t="str">
            <v>RLS</v>
          </cell>
          <cell r="I2669" t="e">
            <v>#REF!</v>
          </cell>
        </row>
        <row r="2670">
          <cell r="C2670" t="str">
            <v>RLS</v>
          </cell>
          <cell r="I2670" t="e">
            <v>#REF!</v>
          </cell>
        </row>
        <row r="2671">
          <cell r="C2671" t="str">
            <v>RLS</v>
          </cell>
          <cell r="I2671" t="e">
            <v>#REF!</v>
          </cell>
        </row>
        <row r="2672">
          <cell r="C2672" t="str">
            <v>RLS</v>
          </cell>
          <cell r="I2672" t="e">
            <v>#REF!</v>
          </cell>
        </row>
        <row r="2673">
          <cell r="C2673" t="str">
            <v>RLS</v>
          </cell>
          <cell r="I2673" t="e">
            <v>#REF!</v>
          </cell>
        </row>
        <row r="2674">
          <cell r="C2674" t="str">
            <v>RLS</v>
          </cell>
          <cell r="I2674" t="e">
            <v>#REF!</v>
          </cell>
        </row>
        <row r="2675">
          <cell r="C2675" t="str">
            <v>RLS</v>
          </cell>
          <cell r="I2675" t="e">
            <v>#REF!</v>
          </cell>
        </row>
        <row r="2676">
          <cell r="C2676" t="str">
            <v>RLS</v>
          </cell>
          <cell r="I2676" t="e">
            <v>#REF!</v>
          </cell>
        </row>
        <row r="2677">
          <cell r="C2677" t="str">
            <v>RLS</v>
          </cell>
          <cell r="I2677" t="e">
            <v>#REF!</v>
          </cell>
        </row>
        <row r="2678">
          <cell r="C2678" t="str">
            <v>RLS</v>
          </cell>
          <cell r="I2678" t="e">
            <v>#REF!</v>
          </cell>
        </row>
        <row r="2679">
          <cell r="C2679" t="str">
            <v>RLS</v>
          </cell>
          <cell r="I2679" t="e">
            <v>#REF!</v>
          </cell>
        </row>
        <row r="2680">
          <cell r="C2680" t="str">
            <v>RLS</v>
          </cell>
          <cell r="I2680" t="e">
            <v>#REF!</v>
          </cell>
        </row>
        <row r="2681">
          <cell r="C2681" t="str">
            <v>RLS</v>
          </cell>
          <cell r="I2681" t="e">
            <v>#REF!</v>
          </cell>
        </row>
        <row r="2682">
          <cell r="C2682" t="str">
            <v>RLS</v>
          </cell>
          <cell r="I2682" t="e">
            <v>#REF!</v>
          </cell>
        </row>
        <row r="2683">
          <cell r="C2683" t="str">
            <v>RLS</v>
          </cell>
          <cell r="I2683" t="e">
            <v>#REF!</v>
          </cell>
        </row>
        <row r="2684">
          <cell r="C2684" t="str">
            <v>RLS</v>
          </cell>
          <cell r="I2684" t="e">
            <v>#REF!</v>
          </cell>
        </row>
        <row r="2685">
          <cell r="C2685" t="str">
            <v>RLS</v>
          </cell>
          <cell r="I2685" t="e">
            <v>#REF!</v>
          </cell>
        </row>
        <row r="2686">
          <cell r="C2686" t="str">
            <v>RLS</v>
          </cell>
          <cell r="I2686" t="e">
            <v>#REF!</v>
          </cell>
        </row>
        <row r="2687">
          <cell r="C2687" t="str">
            <v>RLS</v>
          </cell>
          <cell r="I2687" t="e">
            <v>#REF!</v>
          </cell>
        </row>
        <row r="2688">
          <cell r="C2688" t="str">
            <v>RLS</v>
          </cell>
          <cell r="I2688" t="e">
            <v>#REF!</v>
          </cell>
        </row>
        <row r="2689">
          <cell r="C2689" t="str">
            <v>RLS</v>
          </cell>
          <cell r="I2689" t="e">
            <v>#REF!</v>
          </cell>
        </row>
        <row r="2690">
          <cell r="C2690" t="str">
            <v>RLS</v>
          </cell>
          <cell r="I2690" t="e">
            <v>#REF!</v>
          </cell>
        </row>
        <row r="2691">
          <cell r="C2691" t="str">
            <v>RLS</v>
          </cell>
          <cell r="I2691" t="e">
            <v>#REF!</v>
          </cell>
        </row>
        <row r="2692">
          <cell r="C2692" t="str">
            <v>RLS</v>
          </cell>
          <cell r="I2692" t="e">
            <v>#REF!</v>
          </cell>
        </row>
        <row r="2693">
          <cell r="C2693" t="str">
            <v>RLS</v>
          </cell>
          <cell r="I2693" t="e">
            <v>#REF!</v>
          </cell>
        </row>
        <row r="2694">
          <cell r="C2694" t="str">
            <v>RLS</v>
          </cell>
          <cell r="I2694" t="e">
            <v>#REF!</v>
          </cell>
        </row>
        <row r="2695">
          <cell r="C2695" t="str">
            <v>RLS</v>
          </cell>
          <cell r="I2695" t="e">
            <v>#REF!</v>
          </cell>
        </row>
        <row r="2696">
          <cell r="C2696" t="str">
            <v>RLS</v>
          </cell>
          <cell r="I2696" t="e">
            <v>#REF!</v>
          </cell>
        </row>
        <row r="2697">
          <cell r="C2697" t="str">
            <v>RLS</v>
          </cell>
          <cell r="I2697" t="e">
            <v>#REF!</v>
          </cell>
        </row>
        <row r="2698">
          <cell r="C2698" t="str">
            <v>RLS</v>
          </cell>
          <cell r="I2698" t="e">
            <v>#REF!</v>
          </cell>
        </row>
        <row r="2699">
          <cell r="C2699" t="str">
            <v>RLS</v>
          </cell>
          <cell r="I2699" t="e">
            <v>#REF!</v>
          </cell>
        </row>
        <row r="2700">
          <cell r="C2700" t="str">
            <v>RLS</v>
          </cell>
          <cell r="I2700" t="e">
            <v>#REF!</v>
          </cell>
        </row>
        <row r="2701">
          <cell r="C2701" t="str">
            <v>RLS</v>
          </cell>
          <cell r="I2701" t="e">
            <v>#REF!</v>
          </cell>
        </row>
        <row r="2702">
          <cell r="C2702" t="str">
            <v>RLS</v>
          </cell>
          <cell r="I2702" t="e">
            <v>#REF!</v>
          </cell>
        </row>
        <row r="2703">
          <cell r="C2703" t="str">
            <v>RLS</v>
          </cell>
          <cell r="I2703" t="e">
            <v>#REF!</v>
          </cell>
        </row>
        <row r="2704">
          <cell r="C2704" t="str">
            <v>RLS</v>
          </cell>
          <cell r="I2704" t="e">
            <v>#REF!</v>
          </cell>
        </row>
        <row r="2705">
          <cell r="C2705" t="str">
            <v>RLS</v>
          </cell>
          <cell r="I2705" t="e">
            <v>#REF!</v>
          </cell>
        </row>
        <row r="2706">
          <cell r="C2706" t="str">
            <v>RLS</v>
          </cell>
          <cell r="I2706" t="e">
            <v>#REF!</v>
          </cell>
        </row>
        <row r="2707">
          <cell r="C2707" t="str">
            <v>RLS</v>
          </cell>
          <cell r="I2707" t="e">
            <v>#REF!</v>
          </cell>
        </row>
        <row r="2708">
          <cell r="C2708" t="str">
            <v>RLS</v>
          </cell>
          <cell r="I2708" t="e">
            <v>#REF!</v>
          </cell>
        </row>
        <row r="2709">
          <cell r="C2709" t="str">
            <v>RLS</v>
          </cell>
          <cell r="I2709" t="e">
            <v>#REF!</v>
          </cell>
        </row>
        <row r="2710">
          <cell r="C2710" t="str">
            <v>RLS</v>
          </cell>
          <cell r="I2710" t="e">
            <v>#REF!</v>
          </cell>
        </row>
        <row r="2711">
          <cell r="C2711" t="str">
            <v>RLS</v>
          </cell>
          <cell r="I2711" t="e">
            <v>#REF!</v>
          </cell>
        </row>
        <row r="2712">
          <cell r="C2712" t="str">
            <v>RLS</v>
          </cell>
          <cell r="I2712" t="e">
            <v>#REF!</v>
          </cell>
        </row>
        <row r="2713">
          <cell r="C2713" t="str">
            <v>RLS</v>
          </cell>
          <cell r="I2713" t="e">
            <v>#REF!</v>
          </cell>
        </row>
        <row r="2714">
          <cell r="C2714" t="str">
            <v>RLS</v>
          </cell>
          <cell r="I2714" t="e">
            <v>#REF!</v>
          </cell>
        </row>
        <row r="2715">
          <cell r="C2715" t="str">
            <v>RLS</v>
          </cell>
          <cell r="I2715" t="e">
            <v>#REF!</v>
          </cell>
        </row>
        <row r="2716">
          <cell r="C2716" t="str">
            <v>RLS</v>
          </cell>
          <cell r="I2716" t="e">
            <v>#REF!</v>
          </cell>
        </row>
        <row r="2717">
          <cell r="C2717" t="str">
            <v>RLS</v>
          </cell>
          <cell r="I2717" t="e">
            <v>#REF!</v>
          </cell>
        </row>
        <row r="2718">
          <cell r="C2718" t="str">
            <v>RLS</v>
          </cell>
          <cell r="I2718" t="e">
            <v>#REF!</v>
          </cell>
        </row>
        <row r="2719">
          <cell r="C2719" t="str">
            <v>RLS</v>
          </cell>
          <cell r="I2719" t="e">
            <v>#REF!</v>
          </cell>
        </row>
        <row r="2720">
          <cell r="C2720" t="str">
            <v>RLS</v>
          </cell>
          <cell r="I2720" t="e">
            <v>#REF!</v>
          </cell>
        </row>
        <row r="2721">
          <cell r="C2721" t="str">
            <v>RLS</v>
          </cell>
          <cell r="I2721" t="e">
            <v>#REF!</v>
          </cell>
        </row>
        <row r="2722">
          <cell r="C2722" t="str">
            <v>RLS</v>
          </cell>
          <cell r="I2722" t="e">
            <v>#REF!</v>
          </cell>
        </row>
        <row r="2723">
          <cell r="C2723" t="str">
            <v>RLS</v>
          </cell>
          <cell r="I2723" t="e">
            <v>#REF!</v>
          </cell>
        </row>
        <row r="2724">
          <cell r="C2724" t="str">
            <v>RLS</v>
          </cell>
          <cell r="I2724" t="e">
            <v>#REF!</v>
          </cell>
        </row>
        <row r="2725">
          <cell r="C2725" t="str">
            <v>RLS</v>
          </cell>
          <cell r="I2725" t="e">
            <v>#REF!</v>
          </cell>
        </row>
        <row r="2726">
          <cell r="C2726" t="str">
            <v>RLS</v>
          </cell>
          <cell r="I2726" t="e">
            <v>#REF!</v>
          </cell>
        </row>
        <row r="2727">
          <cell r="C2727" t="str">
            <v>RLS</v>
          </cell>
          <cell r="I2727" t="e">
            <v>#REF!</v>
          </cell>
        </row>
        <row r="2728">
          <cell r="C2728" t="str">
            <v>RLS</v>
          </cell>
          <cell r="I2728" t="e">
            <v>#REF!</v>
          </cell>
        </row>
        <row r="2729">
          <cell r="C2729" t="str">
            <v>RLS</v>
          </cell>
          <cell r="I2729" t="e">
            <v>#REF!</v>
          </cell>
        </row>
        <row r="2730">
          <cell r="C2730" t="str">
            <v>RLS</v>
          </cell>
          <cell r="I2730" t="e">
            <v>#REF!</v>
          </cell>
        </row>
        <row r="2731">
          <cell r="C2731" t="str">
            <v>RLS</v>
          </cell>
          <cell r="I2731" t="e">
            <v>#REF!</v>
          </cell>
        </row>
        <row r="2732">
          <cell r="C2732" t="str">
            <v>RLS</v>
          </cell>
          <cell r="I2732" t="e">
            <v>#REF!</v>
          </cell>
        </row>
        <row r="2733">
          <cell r="C2733" t="str">
            <v>RLS</v>
          </cell>
          <cell r="I2733" t="e">
            <v>#REF!</v>
          </cell>
        </row>
        <row r="2734">
          <cell r="C2734" t="str">
            <v>RLS</v>
          </cell>
          <cell r="I2734" t="e">
            <v>#REF!</v>
          </cell>
        </row>
        <row r="2735">
          <cell r="C2735" t="str">
            <v>RLS</v>
          </cell>
          <cell r="I2735" t="e">
            <v>#REF!</v>
          </cell>
        </row>
        <row r="2736">
          <cell r="C2736" t="str">
            <v>RLS</v>
          </cell>
          <cell r="I2736" t="e">
            <v>#REF!</v>
          </cell>
        </row>
        <row r="2737">
          <cell r="C2737" t="str">
            <v>RLS</v>
          </cell>
          <cell r="I2737" t="e">
            <v>#REF!</v>
          </cell>
        </row>
        <row r="2738">
          <cell r="C2738" t="str">
            <v>RLS</v>
          </cell>
          <cell r="I2738" t="e">
            <v>#REF!</v>
          </cell>
        </row>
        <row r="2739">
          <cell r="C2739" t="str">
            <v>RLS</v>
          </cell>
          <cell r="I2739" t="e">
            <v>#REF!</v>
          </cell>
        </row>
        <row r="2740">
          <cell r="C2740" t="str">
            <v>RLS</v>
          </cell>
          <cell r="I2740" t="e">
            <v>#REF!</v>
          </cell>
        </row>
        <row r="2741">
          <cell r="C2741" t="str">
            <v>RLS</v>
          </cell>
          <cell r="I2741" t="e">
            <v>#REF!</v>
          </cell>
        </row>
        <row r="2742">
          <cell r="C2742" t="str">
            <v>RLS</v>
          </cell>
          <cell r="I2742" t="e">
            <v>#REF!</v>
          </cell>
        </row>
        <row r="2743">
          <cell r="C2743" t="str">
            <v>RLS</v>
          </cell>
          <cell r="I2743" t="e">
            <v>#REF!</v>
          </cell>
        </row>
        <row r="2744">
          <cell r="C2744" t="str">
            <v>RLS</v>
          </cell>
          <cell r="I2744" t="e">
            <v>#REF!</v>
          </cell>
        </row>
        <row r="2745">
          <cell r="C2745" t="str">
            <v>RLS</v>
          </cell>
          <cell r="I2745" t="e">
            <v>#REF!</v>
          </cell>
        </row>
        <row r="2746">
          <cell r="C2746" t="str">
            <v>RLS</v>
          </cell>
          <cell r="I2746" t="e">
            <v>#REF!</v>
          </cell>
        </row>
        <row r="2747">
          <cell r="C2747" t="str">
            <v>RLS</v>
          </cell>
          <cell r="I2747" t="e">
            <v>#REF!</v>
          </cell>
        </row>
        <row r="2748">
          <cell r="C2748" t="str">
            <v>RLS</v>
          </cell>
          <cell r="I2748" t="e">
            <v>#REF!</v>
          </cell>
        </row>
        <row r="2749">
          <cell r="C2749" t="str">
            <v>RLS</v>
          </cell>
          <cell r="I2749" t="e">
            <v>#REF!</v>
          </cell>
        </row>
        <row r="2750">
          <cell r="C2750" t="str">
            <v>RLS</v>
          </cell>
          <cell r="I2750" t="e">
            <v>#REF!</v>
          </cell>
        </row>
        <row r="2751">
          <cell r="C2751" t="str">
            <v>RLS</v>
          </cell>
          <cell r="I2751" t="e">
            <v>#REF!</v>
          </cell>
        </row>
        <row r="2752">
          <cell r="C2752" t="str">
            <v>RLS</v>
          </cell>
          <cell r="I2752" t="e">
            <v>#REF!</v>
          </cell>
        </row>
        <row r="2753">
          <cell r="C2753" t="str">
            <v>RLS</v>
          </cell>
          <cell r="I2753" t="e">
            <v>#REF!</v>
          </cell>
        </row>
        <row r="2754">
          <cell r="C2754" t="str">
            <v>RLS</v>
          </cell>
          <cell r="I2754" t="e">
            <v>#REF!</v>
          </cell>
        </row>
        <row r="2755">
          <cell r="C2755" t="str">
            <v>RLS</v>
          </cell>
          <cell r="I2755" t="e">
            <v>#REF!</v>
          </cell>
        </row>
        <row r="2756">
          <cell r="C2756" t="str">
            <v>RLS</v>
          </cell>
          <cell r="I2756" t="e">
            <v>#REF!</v>
          </cell>
        </row>
        <row r="2757">
          <cell r="C2757" t="str">
            <v>RLS</v>
          </cell>
          <cell r="I2757" t="e">
            <v>#REF!</v>
          </cell>
        </row>
        <row r="2758">
          <cell r="C2758" t="str">
            <v>RLS</v>
          </cell>
          <cell r="I2758" t="e">
            <v>#REF!</v>
          </cell>
        </row>
        <row r="2759">
          <cell r="C2759" t="str">
            <v>RLS</v>
          </cell>
          <cell r="I2759" t="e">
            <v>#REF!</v>
          </cell>
        </row>
        <row r="2760">
          <cell r="C2760" t="str">
            <v>RLS</v>
          </cell>
          <cell r="I2760" t="e">
            <v>#REF!</v>
          </cell>
        </row>
        <row r="2761">
          <cell r="C2761" t="str">
            <v>RLS</v>
          </cell>
          <cell r="I2761" t="e">
            <v>#REF!</v>
          </cell>
        </row>
        <row r="2762">
          <cell r="C2762" t="str">
            <v>RLS</v>
          </cell>
          <cell r="I2762" t="e">
            <v>#REF!</v>
          </cell>
        </row>
        <row r="2763">
          <cell r="C2763" t="str">
            <v>RLS</v>
          </cell>
          <cell r="I2763" t="e">
            <v>#REF!</v>
          </cell>
        </row>
        <row r="2764">
          <cell r="C2764" t="str">
            <v>RLS</v>
          </cell>
          <cell r="I2764" t="e">
            <v>#REF!</v>
          </cell>
        </row>
        <row r="2765">
          <cell r="C2765" t="str">
            <v>RLS</v>
          </cell>
          <cell r="I2765" t="e">
            <v>#REF!</v>
          </cell>
        </row>
        <row r="2766">
          <cell r="C2766" t="str">
            <v>RLS</v>
          </cell>
          <cell r="I2766" t="e">
            <v>#REF!</v>
          </cell>
        </row>
        <row r="2767">
          <cell r="C2767" t="str">
            <v>RLS</v>
          </cell>
          <cell r="I2767" t="e">
            <v>#REF!</v>
          </cell>
        </row>
        <row r="2768">
          <cell r="C2768" t="str">
            <v>RLS</v>
          </cell>
          <cell r="I2768" t="e">
            <v>#REF!</v>
          </cell>
        </row>
        <row r="2769">
          <cell r="C2769" t="str">
            <v>RLS</v>
          </cell>
          <cell r="I2769" t="e">
            <v>#REF!</v>
          </cell>
        </row>
        <row r="2770">
          <cell r="C2770" t="str">
            <v>RLS</v>
          </cell>
          <cell r="I2770" t="e">
            <v>#REF!</v>
          </cell>
        </row>
        <row r="2771">
          <cell r="C2771" t="str">
            <v>RLS</v>
          </cell>
          <cell r="I2771" t="e">
            <v>#REF!</v>
          </cell>
        </row>
        <row r="2772">
          <cell r="C2772" t="str">
            <v>RLS</v>
          </cell>
          <cell r="I2772" t="e">
            <v>#REF!</v>
          </cell>
        </row>
        <row r="2773">
          <cell r="C2773" t="str">
            <v>RLS</v>
          </cell>
          <cell r="I2773" t="e">
            <v>#REF!</v>
          </cell>
        </row>
        <row r="2774">
          <cell r="C2774" t="str">
            <v>RLS</v>
          </cell>
          <cell r="I2774" t="e">
            <v>#REF!</v>
          </cell>
        </row>
        <row r="2775">
          <cell r="C2775" t="str">
            <v>RLS</v>
          </cell>
          <cell r="I2775" t="e">
            <v>#REF!</v>
          </cell>
        </row>
        <row r="2776">
          <cell r="C2776" t="str">
            <v>RLS</v>
          </cell>
          <cell r="I2776" t="e">
            <v>#REF!</v>
          </cell>
        </row>
        <row r="2777">
          <cell r="C2777" t="str">
            <v>RLS</v>
          </cell>
          <cell r="I2777" t="e">
            <v>#REF!</v>
          </cell>
        </row>
        <row r="2778">
          <cell r="C2778" t="str">
            <v>RLS</v>
          </cell>
          <cell r="I2778" t="e">
            <v>#REF!</v>
          </cell>
        </row>
        <row r="2779">
          <cell r="C2779" t="str">
            <v>RLS</v>
          </cell>
          <cell r="I2779" t="e">
            <v>#REF!</v>
          </cell>
        </row>
        <row r="2780">
          <cell r="C2780" t="str">
            <v>RLS</v>
          </cell>
          <cell r="I2780" t="e">
            <v>#REF!</v>
          </cell>
        </row>
        <row r="2781">
          <cell r="C2781" t="str">
            <v>RLS</v>
          </cell>
          <cell r="I2781" t="e">
            <v>#REF!</v>
          </cell>
        </row>
        <row r="2782">
          <cell r="C2782" t="str">
            <v>RLS</v>
          </cell>
          <cell r="I2782" t="e">
            <v>#REF!</v>
          </cell>
        </row>
        <row r="2783">
          <cell r="C2783" t="str">
            <v>RLS</v>
          </cell>
          <cell r="I2783" t="e">
            <v>#REF!</v>
          </cell>
        </row>
        <row r="2784">
          <cell r="C2784" t="str">
            <v>DSK</v>
          </cell>
          <cell r="I2784" t="e">
            <v>#REF!</v>
          </cell>
        </row>
        <row r="2785">
          <cell r="C2785" t="str">
            <v>DSK</v>
          </cell>
          <cell r="I2785" t="e">
            <v>#REF!</v>
          </cell>
        </row>
        <row r="2786">
          <cell r="C2786" t="str">
            <v>LS</v>
          </cell>
          <cell r="I2786" t="e">
            <v>#REF!</v>
          </cell>
        </row>
        <row r="2787">
          <cell r="C2787" t="str">
            <v>LS</v>
          </cell>
          <cell r="I2787" t="e">
            <v>#REF!</v>
          </cell>
        </row>
        <row r="2788">
          <cell r="C2788" t="str">
            <v>LS</v>
          </cell>
          <cell r="I2788" t="e">
            <v>#REF!</v>
          </cell>
        </row>
        <row r="2789">
          <cell r="C2789" t="str">
            <v>LS</v>
          </cell>
          <cell r="I2789" t="e">
            <v>#REF!</v>
          </cell>
        </row>
        <row r="2790">
          <cell r="C2790" t="str">
            <v>LS</v>
          </cell>
          <cell r="I2790" t="e">
            <v>#REF!</v>
          </cell>
        </row>
        <row r="2791">
          <cell r="C2791" t="str">
            <v>LS</v>
          </cell>
          <cell r="I2791" t="e">
            <v>#REF!</v>
          </cell>
        </row>
        <row r="2792">
          <cell r="C2792" t="str">
            <v>LS</v>
          </cell>
          <cell r="I2792" t="e">
            <v>#REF!</v>
          </cell>
        </row>
        <row r="2793">
          <cell r="C2793" t="str">
            <v>LS</v>
          </cell>
          <cell r="I2793" t="e">
            <v>#REF!</v>
          </cell>
        </row>
        <row r="2794">
          <cell r="C2794" t="str">
            <v>LS</v>
          </cell>
          <cell r="I2794" t="e">
            <v>#REF!</v>
          </cell>
        </row>
        <row r="2795">
          <cell r="C2795" t="str">
            <v>LS</v>
          </cell>
          <cell r="I2795" t="e">
            <v>#REF!</v>
          </cell>
        </row>
        <row r="2796">
          <cell r="C2796" t="str">
            <v>LS</v>
          </cell>
          <cell r="I2796" t="e">
            <v>#REF!</v>
          </cell>
        </row>
        <row r="2797">
          <cell r="C2797" t="str">
            <v>LS</v>
          </cell>
          <cell r="I2797" t="e">
            <v>#REF!</v>
          </cell>
        </row>
        <row r="2798">
          <cell r="C2798" t="str">
            <v>LS</v>
          </cell>
          <cell r="I2798" t="e">
            <v>#REF!</v>
          </cell>
        </row>
        <row r="2799">
          <cell r="C2799" t="str">
            <v>LS</v>
          </cell>
          <cell r="I2799" t="e">
            <v>#REF!</v>
          </cell>
        </row>
        <row r="2800">
          <cell r="C2800" t="str">
            <v>LS</v>
          </cell>
          <cell r="I2800" t="e">
            <v>#REF!</v>
          </cell>
        </row>
        <row r="2801">
          <cell r="C2801" t="str">
            <v>LS</v>
          </cell>
          <cell r="I2801" t="e">
            <v>#REF!</v>
          </cell>
        </row>
        <row r="2802">
          <cell r="C2802" t="str">
            <v>LS</v>
          </cell>
          <cell r="I2802" t="e">
            <v>#REF!</v>
          </cell>
        </row>
        <row r="2803">
          <cell r="C2803" t="str">
            <v>LS</v>
          </cell>
          <cell r="I2803" t="e">
            <v>#REF!</v>
          </cell>
        </row>
        <row r="2804">
          <cell r="C2804" t="str">
            <v>LS</v>
          </cell>
          <cell r="I2804" t="e">
            <v>#REF!</v>
          </cell>
        </row>
        <row r="2805">
          <cell r="C2805" t="str">
            <v>LS</v>
          </cell>
          <cell r="I2805" t="e">
            <v>#REF!</v>
          </cell>
        </row>
        <row r="2806">
          <cell r="C2806" t="str">
            <v>LS</v>
          </cell>
          <cell r="I2806" t="e">
            <v>#REF!</v>
          </cell>
        </row>
        <row r="2807">
          <cell r="C2807" t="str">
            <v>LS</v>
          </cell>
          <cell r="I2807" t="e">
            <v>#REF!</v>
          </cell>
        </row>
        <row r="2808">
          <cell r="C2808" t="str">
            <v>LS</v>
          </cell>
          <cell r="I2808" t="e">
            <v>#REF!</v>
          </cell>
        </row>
        <row r="2809">
          <cell r="C2809" t="str">
            <v>LS</v>
          </cell>
          <cell r="I2809" t="e">
            <v>#REF!</v>
          </cell>
        </row>
        <row r="2810">
          <cell r="C2810" t="str">
            <v>LS</v>
          </cell>
          <cell r="I2810" t="e">
            <v>#REF!</v>
          </cell>
        </row>
        <row r="2811">
          <cell r="C2811" t="str">
            <v>LS</v>
          </cell>
          <cell r="I2811" t="e">
            <v>#REF!</v>
          </cell>
        </row>
        <row r="2812">
          <cell r="C2812" t="str">
            <v>LS</v>
          </cell>
          <cell r="I2812" t="e">
            <v>#REF!</v>
          </cell>
        </row>
        <row r="2813">
          <cell r="C2813" t="str">
            <v>LS</v>
          </cell>
          <cell r="I2813" t="e">
            <v>#REF!</v>
          </cell>
        </row>
        <row r="2814">
          <cell r="C2814" t="str">
            <v>LS</v>
          </cell>
          <cell r="I2814" t="e">
            <v>#REF!</v>
          </cell>
        </row>
        <row r="2815">
          <cell r="C2815" t="str">
            <v>LS</v>
          </cell>
          <cell r="I2815" t="e">
            <v>#REF!</v>
          </cell>
        </row>
        <row r="2816">
          <cell r="C2816" t="str">
            <v>LS</v>
          </cell>
          <cell r="I2816" t="e">
            <v>#REF!</v>
          </cell>
        </row>
        <row r="2817">
          <cell r="C2817" t="str">
            <v>LS</v>
          </cell>
          <cell r="I2817" t="e">
            <v>#REF!</v>
          </cell>
        </row>
        <row r="2818">
          <cell r="C2818" t="str">
            <v>LS</v>
          </cell>
          <cell r="I2818" t="e">
            <v>#REF!</v>
          </cell>
        </row>
        <row r="2819">
          <cell r="C2819" t="str">
            <v>LS</v>
          </cell>
          <cell r="I2819" t="e">
            <v>#REF!</v>
          </cell>
        </row>
        <row r="2820">
          <cell r="C2820" t="str">
            <v>LS</v>
          </cell>
          <cell r="I2820" t="e">
            <v>#REF!</v>
          </cell>
        </row>
        <row r="2821">
          <cell r="C2821" t="str">
            <v>LS</v>
          </cell>
          <cell r="I2821" t="e">
            <v>#REF!</v>
          </cell>
        </row>
        <row r="2822">
          <cell r="C2822" t="str">
            <v>LS</v>
          </cell>
          <cell r="I2822" t="e">
            <v>#REF!</v>
          </cell>
        </row>
        <row r="2823">
          <cell r="C2823" t="str">
            <v>LS</v>
          </cell>
          <cell r="I2823" t="e">
            <v>#REF!</v>
          </cell>
        </row>
        <row r="2824">
          <cell r="C2824" t="str">
            <v>LS</v>
          </cell>
          <cell r="I2824" t="e">
            <v>#REF!</v>
          </cell>
        </row>
        <row r="2825">
          <cell r="C2825" t="str">
            <v>LS</v>
          </cell>
          <cell r="I2825" t="e">
            <v>#REF!</v>
          </cell>
        </row>
        <row r="2826">
          <cell r="C2826" t="str">
            <v>LS</v>
          </cell>
          <cell r="I2826" t="e">
            <v>#REF!</v>
          </cell>
        </row>
        <row r="2827">
          <cell r="C2827" t="str">
            <v>LS</v>
          </cell>
          <cell r="I2827" t="e">
            <v>#REF!</v>
          </cell>
        </row>
        <row r="2828">
          <cell r="C2828" t="str">
            <v>LS</v>
          </cell>
          <cell r="I2828" t="e">
            <v>#REF!</v>
          </cell>
        </row>
        <row r="2829">
          <cell r="C2829" t="str">
            <v>LS</v>
          </cell>
          <cell r="I2829" t="e">
            <v>#REF!</v>
          </cell>
        </row>
        <row r="2830">
          <cell r="C2830" t="str">
            <v>LS</v>
          </cell>
          <cell r="I2830" t="e">
            <v>#REF!</v>
          </cell>
        </row>
        <row r="2831">
          <cell r="C2831" t="str">
            <v>LS</v>
          </cell>
          <cell r="I2831" t="e">
            <v>#REF!</v>
          </cell>
        </row>
        <row r="2832">
          <cell r="C2832" t="str">
            <v>LS</v>
          </cell>
          <cell r="I2832" t="e">
            <v>#REF!</v>
          </cell>
        </row>
        <row r="2833">
          <cell r="C2833" t="str">
            <v>LS</v>
          </cell>
          <cell r="I2833" t="e">
            <v>#REF!</v>
          </cell>
        </row>
        <row r="2834">
          <cell r="C2834" t="str">
            <v>LS</v>
          </cell>
          <cell r="I2834" t="e">
            <v>#REF!</v>
          </cell>
        </row>
        <row r="2835">
          <cell r="C2835" t="str">
            <v>LS</v>
          </cell>
          <cell r="I2835" t="e">
            <v>#REF!</v>
          </cell>
        </row>
        <row r="2836">
          <cell r="C2836" t="str">
            <v>LS</v>
          </cell>
          <cell r="I2836" t="e">
            <v>#REF!</v>
          </cell>
        </row>
        <row r="2837">
          <cell r="C2837" t="str">
            <v>LS</v>
          </cell>
          <cell r="I2837" t="e">
            <v>#REF!</v>
          </cell>
        </row>
        <row r="2838">
          <cell r="C2838" t="str">
            <v>LS</v>
          </cell>
          <cell r="I2838" t="e">
            <v>#REF!</v>
          </cell>
        </row>
        <row r="2839">
          <cell r="C2839" t="str">
            <v>LS</v>
          </cell>
          <cell r="I2839" t="e">
            <v>#REF!</v>
          </cell>
        </row>
        <row r="2840">
          <cell r="C2840" t="str">
            <v>LS</v>
          </cell>
          <cell r="I2840" t="e">
            <v>#REF!</v>
          </cell>
        </row>
        <row r="2841">
          <cell r="C2841" t="str">
            <v>LS</v>
          </cell>
          <cell r="I2841" t="e">
            <v>#REF!</v>
          </cell>
        </row>
        <row r="2842">
          <cell r="C2842" t="str">
            <v>RLS</v>
          </cell>
          <cell r="I2842" t="e">
            <v>#REF!</v>
          </cell>
        </row>
        <row r="2843">
          <cell r="C2843" t="str">
            <v>RLS</v>
          </cell>
          <cell r="I2843" t="e">
            <v>#REF!</v>
          </cell>
        </row>
        <row r="2844">
          <cell r="C2844" t="str">
            <v>RLS</v>
          </cell>
          <cell r="I2844" t="e">
            <v>#REF!</v>
          </cell>
        </row>
        <row r="2845">
          <cell r="C2845" t="str">
            <v>RLS</v>
          </cell>
          <cell r="I2845" t="e">
            <v>#REF!</v>
          </cell>
        </row>
        <row r="2846">
          <cell r="C2846" t="str">
            <v>RLS</v>
          </cell>
          <cell r="I2846" t="e">
            <v>#REF!</v>
          </cell>
        </row>
        <row r="2847">
          <cell r="C2847" t="str">
            <v>RLS</v>
          </cell>
          <cell r="I2847" t="e">
            <v>#REF!</v>
          </cell>
        </row>
        <row r="2848">
          <cell r="C2848" t="str">
            <v>RLS</v>
          </cell>
          <cell r="I2848" t="e">
            <v>#REF!</v>
          </cell>
        </row>
        <row r="2849">
          <cell r="C2849" t="str">
            <v>RLS</v>
          </cell>
          <cell r="I2849" t="e">
            <v>#REF!</v>
          </cell>
        </row>
        <row r="2850">
          <cell r="C2850" t="str">
            <v>RLS</v>
          </cell>
          <cell r="I2850" t="e">
            <v>#REF!</v>
          </cell>
        </row>
        <row r="2851">
          <cell r="C2851" t="str">
            <v>RLS</v>
          </cell>
          <cell r="I2851" t="e">
            <v>#REF!</v>
          </cell>
        </row>
        <row r="2852">
          <cell r="C2852" t="str">
            <v>RLS</v>
          </cell>
          <cell r="I2852" t="e">
            <v>#REF!</v>
          </cell>
        </row>
        <row r="2853">
          <cell r="C2853" t="str">
            <v>RLS</v>
          </cell>
          <cell r="I2853" t="e">
            <v>#REF!</v>
          </cell>
        </row>
        <row r="2854">
          <cell r="C2854" t="str">
            <v>RLS</v>
          </cell>
          <cell r="I2854" t="e">
            <v>#REF!</v>
          </cell>
        </row>
        <row r="2855">
          <cell r="C2855" t="str">
            <v>RLS</v>
          </cell>
          <cell r="I2855" t="e">
            <v>#REF!</v>
          </cell>
        </row>
        <row r="2856">
          <cell r="C2856" t="str">
            <v>RLS</v>
          </cell>
          <cell r="I2856" t="e">
            <v>#REF!</v>
          </cell>
        </row>
        <row r="2857">
          <cell r="C2857" t="str">
            <v>RLS</v>
          </cell>
          <cell r="I2857" t="e">
            <v>#REF!</v>
          </cell>
        </row>
        <row r="2858">
          <cell r="C2858" t="str">
            <v>RLS</v>
          </cell>
          <cell r="I2858" t="e">
            <v>#REF!</v>
          </cell>
        </row>
        <row r="2859">
          <cell r="C2859" t="str">
            <v>RLS</v>
          </cell>
          <cell r="I2859" t="e">
            <v>#REF!</v>
          </cell>
        </row>
        <row r="2860">
          <cell r="C2860" t="str">
            <v>RLS</v>
          </cell>
          <cell r="I2860" t="e">
            <v>#REF!</v>
          </cell>
        </row>
        <row r="2861">
          <cell r="C2861" t="str">
            <v>RLS</v>
          </cell>
          <cell r="I2861" t="e">
            <v>#REF!</v>
          </cell>
        </row>
        <row r="2862">
          <cell r="C2862" t="str">
            <v>RLS</v>
          </cell>
          <cell r="I2862" t="e">
            <v>#REF!</v>
          </cell>
        </row>
        <row r="2863">
          <cell r="C2863" t="str">
            <v>RLS</v>
          </cell>
          <cell r="I2863" t="e">
            <v>#REF!</v>
          </cell>
        </row>
        <row r="2864">
          <cell r="C2864" t="str">
            <v>RLS</v>
          </cell>
          <cell r="I2864" t="e">
            <v>#REF!</v>
          </cell>
        </row>
        <row r="2865">
          <cell r="C2865" t="str">
            <v>RLS</v>
          </cell>
          <cell r="I2865" t="e">
            <v>#REF!</v>
          </cell>
        </row>
        <row r="2866">
          <cell r="C2866" t="str">
            <v>RLS</v>
          </cell>
          <cell r="I2866" t="e">
            <v>#REF!</v>
          </cell>
        </row>
        <row r="2867">
          <cell r="C2867" t="str">
            <v>RLS</v>
          </cell>
          <cell r="I2867" t="e">
            <v>#REF!</v>
          </cell>
        </row>
        <row r="2868">
          <cell r="C2868" t="str">
            <v>RLS</v>
          </cell>
          <cell r="I2868" t="e">
            <v>#REF!</v>
          </cell>
        </row>
        <row r="2869">
          <cell r="C2869" t="str">
            <v>RLS</v>
          </cell>
          <cell r="I2869" t="e">
            <v>#REF!</v>
          </cell>
        </row>
        <row r="2870">
          <cell r="C2870" t="str">
            <v>RLS</v>
          </cell>
          <cell r="I2870" t="e">
            <v>#REF!</v>
          </cell>
        </row>
        <row r="2871">
          <cell r="C2871" t="str">
            <v>RLS</v>
          </cell>
          <cell r="I2871" t="e">
            <v>#REF!</v>
          </cell>
        </row>
        <row r="2872">
          <cell r="C2872" t="str">
            <v>RLS</v>
          </cell>
          <cell r="I2872" t="e">
            <v>#REF!</v>
          </cell>
        </row>
        <row r="2873">
          <cell r="C2873" t="str">
            <v>RLS</v>
          </cell>
          <cell r="I2873" t="e">
            <v>#REF!</v>
          </cell>
        </row>
        <row r="2874">
          <cell r="C2874" t="str">
            <v>RLS</v>
          </cell>
          <cell r="I2874" t="e">
            <v>#REF!</v>
          </cell>
        </row>
        <row r="2875">
          <cell r="C2875" t="str">
            <v>RLS</v>
          </cell>
          <cell r="I2875" t="e">
            <v>#REF!</v>
          </cell>
        </row>
        <row r="2876">
          <cell r="C2876" t="str">
            <v>RLS</v>
          </cell>
          <cell r="I2876" t="e">
            <v>#REF!</v>
          </cell>
        </row>
        <row r="2877">
          <cell r="C2877" t="str">
            <v>RLS</v>
          </cell>
          <cell r="I2877" t="e">
            <v>#REF!</v>
          </cell>
        </row>
        <row r="2878">
          <cell r="C2878" t="str">
            <v>RLS</v>
          </cell>
          <cell r="I2878" t="e">
            <v>#REF!</v>
          </cell>
        </row>
        <row r="2879">
          <cell r="C2879" t="str">
            <v>RLS</v>
          </cell>
          <cell r="I2879" t="e">
            <v>#REF!</v>
          </cell>
        </row>
        <row r="2880">
          <cell r="C2880" t="str">
            <v>RLS</v>
          </cell>
          <cell r="I2880" t="e">
            <v>#REF!</v>
          </cell>
        </row>
        <row r="2881">
          <cell r="C2881" t="str">
            <v>RLS</v>
          </cell>
          <cell r="I2881" t="e">
            <v>#REF!</v>
          </cell>
        </row>
        <row r="2882">
          <cell r="C2882" t="str">
            <v>RLS</v>
          </cell>
          <cell r="I2882" t="e">
            <v>#REF!</v>
          </cell>
        </row>
        <row r="2883">
          <cell r="C2883" t="str">
            <v>RLS</v>
          </cell>
          <cell r="I2883" t="e">
            <v>#REF!</v>
          </cell>
        </row>
        <row r="2884">
          <cell r="C2884" t="str">
            <v>RLS</v>
          </cell>
          <cell r="I2884" t="e">
            <v>#REF!</v>
          </cell>
        </row>
        <row r="2885">
          <cell r="C2885" t="str">
            <v>RLS</v>
          </cell>
          <cell r="I2885" t="e">
            <v>#REF!</v>
          </cell>
        </row>
        <row r="2886">
          <cell r="C2886" t="str">
            <v>RLS</v>
          </cell>
          <cell r="I2886" t="e">
            <v>#REF!</v>
          </cell>
        </row>
        <row r="2887">
          <cell r="C2887" t="str">
            <v>RLS</v>
          </cell>
          <cell r="I2887" t="e">
            <v>#REF!</v>
          </cell>
        </row>
        <row r="2888">
          <cell r="C2888" t="str">
            <v>RLS</v>
          </cell>
          <cell r="I2888" t="e">
            <v>#REF!</v>
          </cell>
        </row>
        <row r="2889">
          <cell r="C2889" t="str">
            <v>RLS</v>
          </cell>
          <cell r="I2889" t="e">
            <v>#REF!</v>
          </cell>
        </row>
        <row r="2890">
          <cell r="C2890" t="str">
            <v>RLS</v>
          </cell>
          <cell r="I2890" t="e">
            <v>#REF!</v>
          </cell>
        </row>
        <row r="2891">
          <cell r="C2891" t="str">
            <v>RLS</v>
          </cell>
          <cell r="I2891" t="e">
            <v>#REF!</v>
          </cell>
        </row>
        <row r="2892">
          <cell r="C2892" t="str">
            <v>RLS</v>
          </cell>
          <cell r="I2892" t="e">
            <v>#REF!</v>
          </cell>
        </row>
        <row r="2893">
          <cell r="C2893" t="str">
            <v>RLS</v>
          </cell>
          <cell r="I2893" t="e">
            <v>#REF!</v>
          </cell>
        </row>
        <row r="2894">
          <cell r="C2894" t="str">
            <v>RLS</v>
          </cell>
          <cell r="I2894" t="e">
            <v>#REF!</v>
          </cell>
        </row>
        <row r="2895">
          <cell r="C2895" t="str">
            <v>RLS</v>
          </cell>
          <cell r="I2895" t="e">
            <v>#REF!</v>
          </cell>
        </row>
        <row r="2896">
          <cell r="C2896" t="str">
            <v>RLS</v>
          </cell>
          <cell r="I2896" t="e">
            <v>#REF!</v>
          </cell>
        </row>
        <row r="2897">
          <cell r="C2897" t="str">
            <v>RLS</v>
          </cell>
          <cell r="I2897" t="e">
            <v>#REF!</v>
          </cell>
        </row>
        <row r="2898">
          <cell r="C2898" t="str">
            <v>RLS</v>
          </cell>
          <cell r="I2898" t="e">
            <v>#REF!</v>
          </cell>
        </row>
        <row r="2899">
          <cell r="C2899" t="str">
            <v>RLS</v>
          </cell>
          <cell r="I2899" t="e">
            <v>#REF!</v>
          </cell>
        </row>
        <row r="2900">
          <cell r="C2900" t="str">
            <v>RLS</v>
          </cell>
          <cell r="I2900" t="e">
            <v>#REF!</v>
          </cell>
        </row>
        <row r="2901">
          <cell r="C2901" t="str">
            <v>RLS</v>
          </cell>
          <cell r="I2901" t="e">
            <v>#REF!</v>
          </cell>
        </row>
        <row r="2902">
          <cell r="C2902" t="str">
            <v>RLS</v>
          </cell>
          <cell r="I2902" t="e">
            <v>#REF!</v>
          </cell>
        </row>
        <row r="2903">
          <cell r="C2903" t="str">
            <v>RLS</v>
          </cell>
          <cell r="I2903" t="e">
            <v>#REF!</v>
          </cell>
        </row>
        <row r="2904">
          <cell r="C2904" t="str">
            <v>RLS</v>
          </cell>
          <cell r="I2904" t="e">
            <v>#REF!</v>
          </cell>
        </row>
        <row r="2905">
          <cell r="C2905" t="str">
            <v>RLS</v>
          </cell>
          <cell r="I2905" t="e">
            <v>#REF!</v>
          </cell>
        </row>
        <row r="2906">
          <cell r="C2906" t="str">
            <v>RLS</v>
          </cell>
          <cell r="I2906" t="e">
            <v>#REF!</v>
          </cell>
        </row>
        <row r="2907">
          <cell r="C2907" t="str">
            <v>RLS</v>
          </cell>
          <cell r="I2907" t="e">
            <v>#REF!</v>
          </cell>
        </row>
        <row r="2908">
          <cell r="C2908" t="str">
            <v>RLS</v>
          </cell>
          <cell r="I2908" t="e">
            <v>#REF!</v>
          </cell>
        </row>
        <row r="2909">
          <cell r="C2909" t="str">
            <v>RLS</v>
          </cell>
          <cell r="I2909" t="e">
            <v>#REF!</v>
          </cell>
        </row>
        <row r="2910">
          <cell r="C2910" t="str">
            <v>RLS</v>
          </cell>
          <cell r="I2910" t="e">
            <v>#REF!</v>
          </cell>
        </row>
        <row r="2911">
          <cell r="C2911" t="str">
            <v>RLS</v>
          </cell>
          <cell r="I2911" t="e">
            <v>#REF!</v>
          </cell>
        </row>
        <row r="2912">
          <cell r="C2912" t="str">
            <v>RLS</v>
          </cell>
          <cell r="I2912" t="e">
            <v>#REF!</v>
          </cell>
        </row>
        <row r="2913">
          <cell r="C2913" t="str">
            <v>RLS</v>
          </cell>
          <cell r="I2913" t="e">
            <v>#REF!</v>
          </cell>
        </row>
        <row r="2914">
          <cell r="C2914" t="str">
            <v>RLS</v>
          </cell>
          <cell r="I2914" t="e">
            <v>#REF!</v>
          </cell>
        </row>
        <row r="2915">
          <cell r="C2915" t="str">
            <v>RLS</v>
          </cell>
          <cell r="I2915" t="e">
            <v>#REF!</v>
          </cell>
        </row>
        <row r="2916">
          <cell r="C2916" t="str">
            <v>RLS</v>
          </cell>
          <cell r="I2916" t="e">
            <v>#REF!</v>
          </cell>
        </row>
        <row r="2917">
          <cell r="C2917" t="str">
            <v>RLS</v>
          </cell>
          <cell r="I2917" t="e">
            <v>#REF!</v>
          </cell>
        </row>
        <row r="2918">
          <cell r="C2918" t="str">
            <v>RLS</v>
          </cell>
          <cell r="I2918" t="e">
            <v>#REF!</v>
          </cell>
        </row>
        <row r="2919">
          <cell r="C2919" t="str">
            <v>RLS</v>
          </cell>
          <cell r="I2919" t="e">
            <v>#REF!</v>
          </cell>
        </row>
        <row r="2920">
          <cell r="C2920" t="str">
            <v>RLS</v>
          </cell>
          <cell r="I2920" t="e">
            <v>#REF!</v>
          </cell>
        </row>
        <row r="2921">
          <cell r="C2921" t="str">
            <v>RLS</v>
          </cell>
          <cell r="I2921" t="e">
            <v>#REF!</v>
          </cell>
        </row>
        <row r="2922">
          <cell r="C2922" t="str">
            <v>RLS</v>
          </cell>
          <cell r="I2922" t="e">
            <v>#REF!</v>
          </cell>
        </row>
        <row r="2923">
          <cell r="C2923" t="str">
            <v>RLS</v>
          </cell>
          <cell r="I2923" t="e">
            <v>#REF!</v>
          </cell>
        </row>
        <row r="2924">
          <cell r="C2924" t="str">
            <v>RLS</v>
          </cell>
          <cell r="I2924" t="e">
            <v>#REF!</v>
          </cell>
        </row>
        <row r="2925">
          <cell r="C2925" t="str">
            <v>RLS</v>
          </cell>
          <cell r="I2925" t="e">
            <v>#REF!</v>
          </cell>
        </row>
        <row r="2926">
          <cell r="C2926" t="str">
            <v>RLS</v>
          </cell>
          <cell r="I2926" t="e">
            <v>#REF!</v>
          </cell>
        </row>
        <row r="2927">
          <cell r="C2927" t="str">
            <v>RLS</v>
          </cell>
          <cell r="I2927" t="e">
            <v>#REF!</v>
          </cell>
        </row>
        <row r="2928">
          <cell r="C2928" t="str">
            <v>RLS</v>
          </cell>
          <cell r="I2928" t="e">
            <v>#REF!</v>
          </cell>
        </row>
        <row r="2929">
          <cell r="C2929" t="str">
            <v>RLS</v>
          </cell>
          <cell r="I2929" t="e">
            <v>#REF!</v>
          </cell>
        </row>
        <row r="2930">
          <cell r="C2930" t="str">
            <v>RLS</v>
          </cell>
          <cell r="I2930" t="e">
            <v>#REF!</v>
          </cell>
        </row>
        <row r="2931">
          <cell r="C2931" t="str">
            <v>RLS</v>
          </cell>
          <cell r="I2931" t="e">
            <v>#REF!</v>
          </cell>
        </row>
        <row r="2932">
          <cell r="C2932" t="str">
            <v>RLS</v>
          </cell>
          <cell r="I2932" t="e">
            <v>#REF!</v>
          </cell>
        </row>
        <row r="2933">
          <cell r="C2933" t="str">
            <v>RLS</v>
          </cell>
          <cell r="I2933" t="e">
            <v>#REF!</v>
          </cell>
        </row>
        <row r="2934">
          <cell r="C2934" t="str">
            <v>RLS</v>
          </cell>
          <cell r="I2934" t="e">
            <v>#REF!</v>
          </cell>
        </row>
        <row r="2935">
          <cell r="C2935" t="str">
            <v>RLS</v>
          </cell>
          <cell r="I2935" t="e">
            <v>#REF!</v>
          </cell>
        </row>
        <row r="2936">
          <cell r="C2936" t="str">
            <v>RLS</v>
          </cell>
          <cell r="I2936" t="e">
            <v>#REF!</v>
          </cell>
        </row>
        <row r="2937">
          <cell r="C2937" t="str">
            <v>RLS</v>
          </cell>
          <cell r="I2937" t="e">
            <v>#REF!</v>
          </cell>
        </row>
        <row r="2938">
          <cell r="C2938" t="str">
            <v>RLS</v>
          </cell>
          <cell r="I2938" t="e">
            <v>#REF!</v>
          </cell>
        </row>
        <row r="2939">
          <cell r="C2939" t="str">
            <v>RLS</v>
          </cell>
          <cell r="I2939" t="e">
            <v>#REF!</v>
          </cell>
        </row>
        <row r="2940">
          <cell r="C2940" t="str">
            <v>RLS</v>
          </cell>
          <cell r="I2940" t="e">
            <v>#REF!</v>
          </cell>
        </row>
        <row r="2941">
          <cell r="C2941" t="str">
            <v>RLS</v>
          </cell>
          <cell r="I2941" t="e">
            <v>#REF!</v>
          </cell>
        </row>
        <row r="2942">
          <cell r="C2942" t="str">
            <v>RLS</v>
          </cell>
          <cell r="I2942" t="e">
            <v>#REF!</v>
          </cell>
        </row>
        <row r="2943">
          <cell r="C2943" t="str">
            <v>RLS</v>
          </cell>
          <cell r="I2943" t="e">
            <v>#REF!</v>
          </cell>
        </row>
        <row r="2944">
          <cell r="C2944" t="str">
            <v>RLS</v>
          </cell>
          <cell r="I2944" t="e">
            <v>#REF!</v>
          </cell>
        </row>
        <row r="2945">
          <cell r="C2945" t="str">
            <v>RLS</v>
          </cell>
          <cell r="I2945" t="e">
            <v>#REF!</v>
          </cell>
        </row>
        <row r="2946">
          <cell r="C2946" t="str">
            <v>RLS</v>
          </cell>
          <cell r="I2946" t="e">
            <v>#REF!</v>
          </cell>
        </row>
        <row r="2947">
          <cell r="C2947" t="str">
            <v>RLS</v>
          </cell>
          <cell r="I2947" t="e">
            <v>#REF!</v>
          </cell>
        </row>
        <row r="2948">
          <cell r="C2948" t="str">
            <v>RLS</v>
          </cell>
          <cell r="I2948" t="e">
            <v>#REF!</v>
          </cell>
        </row>
        <row r="2949">
          <cell r="C2949" t="str">
            <v>RLS</v>
          </cell>
          <cell r="I2949" t="e">
            <v>#REF!</v>
          </cell>
        </row>
        <row r="2950">
          <cell r="C2950" t="str">
            <v>RLS</v>
          </cell>
          <cell r="I2950" t="e">
            <v>#REF!</v>
          </cell>
        </row>
        <row r="2951">
          <cell r="C2951" t="str">
            <v>RLS</v>
          </cell>
          <cell r="I2951" t="e">
            <v>#REF!</v>
          </cell>
        </row>
        <row r="2952">
          <cell r="C2952" t="str">
            <v>RLS</v>
          </cell>
          <cell r="I2952" t="e">
            <v>#REF!</v>
          </cell>
        </row>
        <row r="2953">
          <cell r="C2953" t="str">
            <v>RLS</v>
          </cell>
          <cell r="I2953" t="e">
            <v>#REF!</v>
          </cell>
        </row>
        <row r="2954">
          <cell r="C2954" t="str">
            <v>RLS</v>
          </cell>
          <cell r="I2954" t="e">
            <v>#REF!</v>
          </cell>
        </row>
        <row r="2955">
          <cell r="C2955" t="str">
            <v>RLS</v>
          </cell>
          <cell r="I2955" t="e">
            <v>#REF!</v>
          </cell>
        </row>
        <row r="2956">
          <cell r="C2956" t="str">
            <v>RLS</v>
          </cell>
          <cell r="I2956" t="e">
            <v>#REF!</v>
          </cell>
        </row>
        <row r="2957">
          <cell r="C2957" t="str">
            <v>RLS</v>
          </cell>
          <cell r="I2957" t="e">
            <v>#REF!</v>
          </cell>
        </row>
        <row r="2958">
          <cell r="C2958" t="str">
            <v>RLS</v>
          </cell>
          <cell r="I2958" t="e">
            <v>#REF!</v>
          </cell>
        </row>
        <row r="2959">
          <cell r="C2959" t="str">
            <v>RLS</v>
          </cell>
          <cell r="I2959" t="e">
            <v>#REF!</v>
          </cell>
        </row>
        <row r="2960">
          <cell r="C2960" t="str">
            <v>RLS</v>
          </cell>
          <cell r="I2960" t="e">
            <v>#REF!</v>
          </cell>
        </row>
        <row r="2961">
          <cell r="C2961" t="str">
            <v>RLS</v>
          </cell>
          <cell r="I2961" t="e">
            <v>#REF!</v>
          </cell>
        </row>
        <row r="2962">
          <cell r="C2962" t="str">
            <v>RLS</v>
          </cell>
          <cell r="I2962" t="e">
            <v>#REF!</v>
          </cell>
        </row>
        <row r="2963">
          <cell r="C2963" t="str">
            <v>RLS</v>
          </cell>
          <cell r="I2963" t="e">
            <v>#REF!</v>
          </cell>
        </row>
        <row r="2964">
          <cell r="C2964" t="str">
            <v>RLS</v>
          </cell>
          <cell r="I2964" t="e">
            <v>#REF!</v>
          </cell>
        </row>
        <row r="2965">
          <cell r="C2965" t="str">
            <v>RLS</v>
          </cell>
          <cell r="I2965" t="e">
            <v>#REF!</v>
          </cell>
        </row>
        <row r="2966">
          <cell r="C2966" t="str">
            <v>RLS</v>
          </cell>
          <cell r="I2966" t="e">
            <v>#REF!</v>
          </cell>
        </row>
        <row r="2967">
          <cell r="C2967" t="str">
            <v>RLS</v>
          </cell>
          <cell r="I2967" t="e">
            <v>#REF!</v>
          </cell>
        </row>
        <row r="2968">
          <cell r="C2968" t="str">
            <v>RLS</v>
          </cell>
          <cell r="I2968" t="e">
            <v>#REF!</v>
          </cell>
        </row>
        <row r="2969">
          <cell r="C2969" t="str">
            <v>RLS</v>
          </cell>
          <cell r="I2969" t="e">
            <v>#REF!</v>
          </cell>
        </row>
        <row r="2970">
          <cell r="C2970" t="str">
            <v>RLS</v>
          </cell>
          <cell r="I2970" t="e">
            <v>#REF!</v>
          </cell>
        </row>
        <row r="2971">
          <cell r="C2971" t="str">
            <v>RLS</v>
          </cell>
          <cell r="I2971" t="e">
            <v>#REF!</v>
          </cell>
        </row>
        <row r="2972">
          <cell r="C2972" t="str">
            <v>RLS</v>
          </cell>
          <cell r="I2972" t="e">
            <v>#REF!</v>
          </cell>
        </row>
        <row r="2973">
          <cell r="C2973" t="str">
            <v>RLS</v>
          </cell>
          <cell r="I2973" t="e">
            <v>#REF!</v>
          </cell>
        </row>
        <row r="2974">
          <cell r="C2974" t="str">
            <v>RLS</v>
          </cell>
          <cell r="I2974" t="e">
            <v>#REF!</v>
          </cell>
        </row>
        <row r="2975">
          <cell r="C2975" t="str">
            <v>RLS</v>
          </cell>
          <cell r="I2975" t="e">
            <v>#REF!</v>
          </cell>
        </row>
        <row r="2976">
          <cell r="C2976" t="str">
            <v>RLS</v>
          </cell>
          <cell r="I2976" t="e">
            <v>#REF!</v>
          </cell>
        </row>
        <row r="2977">
          <cell r="C2977" t="str">
            <v>RLS</v>
          </cell>
          <cell r="I2977" t="e">
            <v>#REF!</v>
          </cell>
        </row>
        <row r="2978">
          <cell r="C2978" t="str">
            <v>RLS</v>
          </cell>
          <cell r="I2978" t="e">
            <v>#REF!</v>
          </cell>
        </row>
        <row r="2979">
          <cell r="C2979" t="str">
            <v>RLS</v>
          </cell>
          <cell r="I2979" t="e">
            <v>#REF!</v>
          </cell>
        </row>
        <row r="2980">
          <cell r="C2980" t="str">
            <v>RLS</v>
          </cell>
          <cell r="I2980" t="e">
            <v>#REF!</v>
          </cell>
        </row>
        <row r="2981">
          <cell r="C2981" t="str">
            <v>RLS</v>
          </cell>
          <cell r="I2981" t="e">
            <v>#REF!</v>
          </cell>
        </row>
        <row r="2982">
          <cell r="C2982" t="str">
            <v>RLS</v>
          </cell>
          <cell r="I2982" t="e">
            <v>#REF!</v>
          </cell>
        </row>
        <row r="2983">
          <cell r="C2983" t="str">
            <v>RLS</v>
          </cell>
          <cell r="I2983" t="e">
            <v>#REF!</v>
          </cell>
        </row>
        <row r="2984">
          <cell r="C2984" t="str">
            <v>RLS</v>
          </cell>
          <cell r="I2984" t="e">
            <v>#REF!</v>
          </cell>
        </row>
        <row r="2985">
          <cell r="C2985" t="str">
            <v>RLS</v>
          </cell>
          <cell r="I2985" t="e">
            <v>#REF!</v>
          </cell>
        </row>
        <row r="2986">
          <cell r="C2986" t="str">
            <v>RLS</v>
          </cell>
          <cell r="I2986" t="e">
            <v>#REF!</v>
          </cell>
        </row>
        <row r="2987">
          <cell r="C2987" t="str">
            <v>RLS</v>
          </cell>
          <cell r="I2987" t="e">
            <v>#REF!</v>
          </cell>
        </row>
        <row r="2988">
          <cell r="C2988" t="str">
            <v>RLS</v>
          </cell>
          <cell r="I2988" t="e">
            <v>#REF!</v>
          </cell>
        </row>
        <row r="2989">
          <cell r="C2989" t="str">
            <v>RLS</v>
          </cell>
          <cell r="I2989" t="e">
            <v>#REF!</v>
          </cell>
        </row>
        <row r="2990">
          <cell r="C2990" t="str">
            <v>RLS</v>
          </cell>
          <cell r="I2990" t="e">
            <v>#REF!</v>
          </cell>
        </row>
        <row r="2991">
          <cell r="C2991" t="str">
            <v>RLS</v>
          </cell>
          <cell r="I2991" t="e">
            <v>#REF!</v>
          </cell>
        </row>
        <row r="2992">
          <cell r="C2992" t="str">
            <v>RLS</v>
          </cell>
          <cell r="I2992" t="e">
            <v>#REF!</v>
          </cell>
        </row>
        <row r="2993">
          <cell r="C2993" t="str">
            <v>RLS</v>
          </cell>
          <cell r="I2993" t="e">
            <v>#REF!</v>
          </cell>
        </row>
        <row r="2994">
          <cell r="C2994" t="str">
            <v>RLS</v>
          </cell>
          <cell r="I2994" t="e">
            <v>#REF!</v>
          </cell>
        </row>
        <row r="2995">
          <cell r="C2995" t="str">
            <v>RLS</v>
          </cell>
          <cell r="I2995" t="e">
            <v>#REF!</v>
          </cell>
        </row>
        <row r="2996">
          <cell r="C2996" t="str">
            <v>RLS</v>
          </cell>
          <cell r="I2996" t="e">
            <v>#REF!</v>
          </cell>
        </row>
        <row r="2997">
          <cell r="C2997" t="str">
            <v>RLS</v>
          </cell>
          <cell r="I2997" t="e">
            <v>#REF!</v>
          </cell>
        </row>
        <row r="2998">
          <cell r="C2998" t="str">
            <v>RLS</v>
          </cell>
          <cell r="I2998" t="e">
            <v>#REF!</v>
          </cell>
        </row>
        <row r="2999">
          <cell r="C2999" t="str">
            <v>RLS</v>
          </cell>
          <cell r="I2999" t="e">
            <v>#REF!</v>
          </cell>
        </row>
        <row r="3000">
          <cell r="C3000" t="str">
            <v>RLS</v>
          </cell>
          <cell r="I3000" t="e">
            <v>#REF!</v>
          </cell>
        </row>
        <row r="3001">
          <cell r="C3001" t="str">
            <v>RLS</v>
          </cell>
          <cell r="I3001" t="e">
            <v>#REF!</v>
          </cell>
        </row>
        <row r="3002">
          <cell r="C3002" t="str">
            <v>RLS</v>
          </cell>
          <cell r="I3002" t="e">
            <v>#REF!</v>
          </cell>
        </row>
        <row r="3003">
          <cell r="C3003" t="str">
            <v>RLS</v>
          </cell>
          <cell r="I3003" t="e">
            <v>#REF!</v>
          </cell>
        </row>
        <row r="3004">
          <cell r="C3004" t="str">
            <v>RLS</v>
          </cell>
          <cell r="I3004" t="e">
            <v>#REF!</v>
          </cell>
        </row>
        <row r="3005">
          <cell r="C3005" t="str">
            <v>RLS</v>
          </cell>
          <cell r="I3005" t="e">
            <v>#REF!</v>
          </cell>
        </row>
        <row r="3006">
          <cell r="C3006" t="str">
            <v>RLS</v>
          </cell>
          <cell r="I3006" t="e">
            <v>#REF!</v>
          </cell>
        </row>
        <row r="3007">
          <cell r="C3007" t="str">
            <v>RLS</v>
          </cell>
          <cell r="I3007" t="e">
            <v>#REF!</v>
          </cell>
        </row>
        <row r="3008">
          <cell r="C3008" t="str">
            <v>RLS</v>
          </cell>
          <cell r="I3008" t="e">
            <v>#REF!</v>
          </cell>
        </row>
        <row r="3009">
          <cell r="C3009" t="str">
            <v>RLS</v>
          </cell>
          <cell r="I3009" t="e">
            <v>#REF!</v>
          </cell>
        </row>
        <row r="3010">
          <cell r="C3010" t="str">
            <v>RLS</v>
          </cell>
          <cell r="I3010" t="e">
            <v>#REF!</v>
          </cell>
        </row>
        <row r="3011">
          <cell r="C3011" t="str">
            <v>RLS</v>
          </cell>
          <cell r="I3011" t="e">
            <v>#REF!</v>
          </cell>
        </row>
        <row r="3012">
          <cell r="C3012" t="str">
            <v>RLS</v>
          </cell>
          <cell r="I3012" t="e">
            <v>#REF!</v>
          </cell>
        </row>
        <row r="3013">
          <cell r="C3013" t="str">
            <v>RLS</v>
          </cell>
          <cell r="I3013" t="e">
            <v>#REF!</v>
          </cell>
        </row>
        <row r="3014">
          <cell r="C3014" t="str">
            <v>RLS</v>
          </cell>
          <cell r="I3014" t="e">
            <v>#REF!</v>
          </cell>
        </row>
        <row r="3015">
          <cell r="C3015" t="str">
            <v>RLS</v>
          </cell>
          <cell r="I3015" t="e">
            <v>#REF!</v>
          </cell>
        </row>
        <row r="3016">
          <cell r="C3016" t="str">
            <v>RLS</v>
          </cell>
          <cell r="I3016" t="e">
            <v>#REF!</v>
          </cell>
        </row>
        <row r="3017">
          <cell r="C3017" t="str">
            <v>RLS</v>
          </cell>
          <cell r="I3017" t="e">
            <v>#REF!</v>
          </cell>
        </row>
        <row r="3018">
          <cell r="C3018" t="str">
            <v>RLS</v>
          </cell>
          <cell r="I3018" t="e">
            <v>#REF!</v>
          </cell>
        </row>
        <row r="3019">
          <cell r="C3019" t="str">
            <v>RLS</v>
          </cell>
          <cell r="I3019" t="e">
            <v>#REF!</v>
          </cell>
        </row>
        <row r="3020">
          <cell r="C3020" t="str">
            <v>RLS</v>
          </cell>
          <cell r="I3020" t="e">
            <v>#REF!</v>
          </cell>
        </row>
        <row r="3021">
          <cell r="C3021" t="str">
            <v>RLS</v>
          </cell>
          <cell r="I3021" t="e">
            <v>#REF!</v>
          </cell>
        </row>
        <row r="3022">
          <cell r="C3022" t="str">
            <v>RLS</v>
          </cell>
          <cell r="I3022" t="e">
            <v>#REF!</v>
          </cell>
        </row>
        <row r="3023">
          <cell r="C3023" t="str">
            <v>RLS</v>
          </cell>
          <cell r="I3023" t="e">
            <v>#REF!</v>
          </cell>
        </row>
        <row r="3024">
          <cell r="C3024" t="str">
            <v>RLS</v>
          </cell>
          <cell r="I3024" t="e">
            <v>#REF!</v>
          </cell>
        </row>
        <row r="3025">
          <cell r="C3025" t="str">
            <v>RLS</v>
          </cell>
          <cell r="I3025" t="e">
            <v>#REF!</v>
          </cell>
        </row>
        <row r="3026">
          <cell r="C3026" t="str">
            <v>RLS</v>
          </cell>
          <cell r="I3026" t="e">
            <v>#REF!</v>
          </cell>
        </row>
        <row r="3027">
          <cell r="C3027" t="str">
            <v>RLS</v>
          </cell>
          <cell r="I3027" t="e">
            <v>#REF!</v>
          </cell>
        </row>
        <row r="3028">
          <cell r="C3028" t="str">
            <v>RLS</v>
          </cell>
          <cell r="I3028" t="e">
            <v>#REF!</v>
          </cell>
        </row>
        <row r="3029">
          <cell r="C3029" t="str">
            <v>RLS</v>
          </cell>
          <cell r="I3029" t="e">
            <v>#REF!</v>
          </cell>
        </row>
        <row r="3030">
          <cell r="C3030" t="str">
            <v>RLS</v>
          </cell>
          <cell r="I3030" t="e">
            <v>#REF!</v>
          </cell>
        </row>
        <row r="3031">
          <cell r="C3031" t="str">
            <v>RLS</v>
          </cell>
          <cell r="I3031" t="e">
            <v>#REF!</v>
          </cell>
        </row>
        <row r="3032">
          <cell r="C3032" t="str">
            <v>RLS</v>
          </cell>
          <cell r="I3032" t="e">
            <v>#REF!</v>
          </cell>
        </row>
        <row r="3033">
          <cell r="C3033" t="str">
            <v>RLS</v>
          </cell>
          <cell r="I3033" t="e">
            <v>#REF!</v>
          </cell>
        </row>
        <row r="3034">
          <cell r="C3034" t="str">
            <v>RLS</v>
          </cell>
          <cell r="I3034" t="e">
            <v>#REF!</v>
          </cell>
        </row>
        <row r="3035">
          <cell r="C3035" t="str">
            <v>RLS</v>
          </cell>
          <cell r="I3035" t="e">
            <v>#REF!</v>
          </cell>
        </row>
        <row r="3036">
          <cell r="C3036" t="str">
            <v>RLS</v>
          </cell>
          <cell r="I3036" t="e">
            <v>#REF!</v>
          </cell>
        </row>
        <row r="3037">
          <cell r="C3037" t="str">
            <v>RLS</v>
          </cell>
          <cell r="I3037" t="e">
            <v>#REF!</v>
          </cell>
        </row>
        <row r="3038">
          <cell r="C3038" t="str">
            <v>RLS</v>
          </cell>
          <cell r="I3038" t="e">
            <v>#REF!</v>
          </cell>
        </row>
        <row r="3039">
          <cell r="C3039" t="str">
            <v>RLS</v>
          </cell>
          <cell r="I3039" t="e">
            <v>#REF!</v>
          </cell>
        </row>
        <row r="3040">
          <cell r="C3040" t="str">
            <v>RLS</v>
          </cell>
          <cell r="I3040" t="e">
            <v>#REF!</v>
          </cell>
        </row>
        <row r="3041">
          <cell r="C3041" t="str">
            <v>RLS</v>
          </cell>
          <cell r="I3041" t="e">
            <v>#REF!</v>
          </cell>
        </row>
        <row r="3042">
          <cell r="C3042" t="str">
            <v>DSK</v>
          </cell>
          <cell r="I3042" t="e">
            <v>#REF!</v>
          </cell>
        </row>
        <row r="3043">
          <cell r="C3043" t="str">
            <v>DSK</v>
          </cell>
          <cell r="I3043" t="e">
            <v>#REF!</v>
          </cell>
        </row>
        <row r="3044">
          <cell r="C3044" t="str">
            <v>LS</v>
          </cell>
          <cell r="I3044" t="e">
            <v>#REF!</v>
          </cell>
        </row>
        <row r="3045">
          <cell r="C3045" t="str">
            <v>LS</v>
          </cell>
          <cell r="I3045" t="e">
            <v>#REF!</v>
          </cell>
        </row>
        <row r="3046">
          <cell r="C3046" t="str">
            <v>LS</v>
          </cell>
          <cell r="I3046" t="e">
            <v>#REF!</v>
          </cell>
        </row>
        <row r="3047">
          <cell r="C3047" t="str">
            <v>LS</v>
          </cell>
          <cell r="I3047" t="e">
            <v>#REF!</v>
          </cell>
        </row>
        <row r="3048">
          <cell r="C3048" t="str">
            <v>LS</v>
          </cell>
          <cell r="I3048" t="e">
            <v>#REF!</v>
          </cell>
        </row>
        <row r="3049">
          <cell r="C3049" t="str">
            <v>LS</v>
          </cell>
          <cell r="I3049" t="e">
            <v>#REF!</v>
          </cell>
        </row>
        <row r="3050">
          <cell r="C3050" t="str">
            <v>LS</v>
          </cell>
          <cell r="I3050" t="e">
            <v>#REF!</v>
          </cell>
        </row>
        <row r="3051">
          <cell r="C3051" t="str">
            <v>LS</v>
          </cell>
          <cell r="I3051" t="e">
            <v>#REF!</v>
          </cell>
        </row>
        <row r="3052">
          <cell r="C3052" t="str">
            <v>LS</v>
          </cell>
          <cell r="I3052" t="e">
            <v>#REF!</v>
          </cell>
        </row>
        <row r="3053">
          <cell r="C3053" t="str">
            <v>LS</v>
          </cell>
          <cell r="I3053" t="e">
            <v>#REF!</v>
          </cell>
        </row>
        <row r="3054">
          <cell r="C3054" t="str">
            <v>LS</v>
          </cell>
          <cell r="I3054" t="e">
            <v>#REF!</v>
          </cell>
        </row>
        <row r="3055">
          <cell r="C3055" t="str">
            <v>LS</v>
          </cell>
          <cell r="I3055" t="e">
            <v>#REF!</v>
          </cell>
        </row>
        <row r="3056">
          <cell r="C3056" t="str">
            <v>LS</v>
          </cell>
          <cell r="I3056" t="e">
            <v>#REF!</v>
          </cell>
        </row>
        <row r="3057">
          <cell r="C3057" t="str">
            <v>LS</v>
          </cell>
          <cell r="I3057" t="e">
            <v>#REF!</v>
          </cell>
        </row>
        <row r="3058">
          <cell r="C3058" t="str">
            <v>LS</v>
          </cell>
          <cell r="I3058" t="e">
            <v>#REF!</v>
          </cell>
        </row>
        <row r="3059">
          <cell r="C3059" t="str">
            <v>LS</v>
          </cell>
          <cell r="I3059" t="e">
            <v>#REF!</v>
          </cell>
        </row>
        <row r="3060">
          <cell r="C3060" t="str">
            <v>LS</v>
          </cell>
          <cell r="I3060" t="e">
            <v>#REF!</v>
          </cell>
        </row>
        <row r="3061">
          <cell r="C3061" t="str">
            <v>LS</v>
          </cell>
          <cell r="I3061" t="e">
            <v>#REF!</v>
          </cell>
        </row>
        <row r="3062">
          <cell r="C3062" t="str">
            <v>LS</v>
          </cell>
          <cell r="I3062" t="e">
            <v>#REF!</v>
          </cell>
        </row>
        <row r="3063">
          <cell r="C3063" t="str">
            <v>LS</v>
          </cell>
          <cell r="I3063" t="e">
            <v>#REF!</v>
          </cell>
        </row>
        <row r="3064">
          <cell r="C3064" t="str">
            <v>LS</v>
          </cell>
          <cell r="I3064" t="e">
            <v>#REF!</v>
          </cell>
        </row>
        <row r="3065">
          <cell r="C3065" t="str">
            <v>LS</v>
          </cell>
          <cell r="I3065" t="e">
            <v>#REF!</v>
          </cell>
        </row>
        <row r="3066">
          <cell r="C3066" t="str">
            <v>LS</v>
          </cell>
          <cell r="I3066" t="e">
            <v>#REF!</v>
          </cell>
        </row>
        <row r="3067">
          <cell r="C3067" t="str">
            <v>LS</v>
          </cell>
          <cell r="I3067" t="e">
            <v>#REF!</v>
          </cell>
        </row>
        <row r="3068">
          <cell r="C3068" t="str">
            <v>LS</v>
          </cell>
          <cell r="I3068" t="e">
            <v>#REF!</v>
          </cell>
        </row>
        <row r="3069">
          <cell r="C3069" t="str">
            <v>LS</v>
          </cell>
          <cell r="I3069" t="e">
            <v>#REF!</v>
          </cell>
        </row>
        <row r="3070">
          <cell r="C3070" t="str">
            <v>LS</v>
          </cell>
          <cell r="I3070" t="e">
            <v>#REF!</v>
          </cell>
        </row>
        <row r="3071">
          <cell r="C3071" t="str">
            <v>LS</v>
          </cell>
          <cell r="I3071" t="e">
            <v>#REF!</v>
          </cell>
        </row>
        <row r="3072">
          <cell r="C3072" t="str">
            <v>LS</v>
          </cell>
          <cell r="I3072" t="e">
            <v>#REF!</v>
          </cell>
        </row>
        <row r="3073">
          <cell r="C3073" t="str">
            <v>LS</v>
          </cell>
          <cell r="I3073" t="e">
            <v>#REF!</v>
          </cell>
        </row>
        <row r="3074">
          <cell r="C3074" t="str">
            <v>LS</v>
          </cell>
          <cell r="I3074" t="e">
            <v>#REF!</v>
          </cell>
        </row>
        <row r="3075">
          <cell r="C3075" t="str">
            <v>LS</v>
          </cell>
          <cell r="I3075" t="e">
            <v>#REF!</v>
          </cell>
        </row>
        <row r="3076">
          <cell r="C3076" t="str">
            <v>LS</v>
          </cell>
          <cell r="I3076" t="e">
            <v>#REF!</v>
          </cell>
        </row>
        <row r="3077">
          <cell r="C3077" t="str">
            <v>LS</v>
          </cell>
          <cell r="I3077" t="e">
            <v>#REF!</v>
          </cell>
        </row>
        <row r="3078">
          <cell r="C3078" t="str">
            <v>LS</v>
          </cell>
          <cell r="I3078" t="e">
            <v>#REF!</v>
          </cell>
        </row>
        <row r="3079">
          <cell r="C3079" t="str">
            <v>LS</v>
          </cell>
          <cell r="I3079" t="e">
            <v>#REF!</v>
          </cell>
        </row>
        <row r="3080">
          <cell r="C3080" t="str">
            <v>LS</v>
          </cell>
          <cell r="I3080" t="e">
            <v>#REF!</v>
          </cell>
        </row>
        <row r="3081">
          <cell r="C3081" t="str">
            <v>LS</v>
          </cell>
          <cell r="I3081" t="e">
            <v>#REF!</v>
          </cell>
        </row>
        <row r="3082">
          <cell r="C3082" t="str">
            <v>LS</v>
          </cell>
          <cell r="I3082" t="e">
            <v>#REF!</v>
          </cell>
        </row>
        <row r="3083">
          <cell r="C3083" t="str">
            <v>LS</v>
          </cell>
          <cell r="I3083" t="e">
            <v>#REF!</v>
          </cell>
        </row>
        <row r="3084">
          <cell r="C3084" t="str">
            <v>LS</v>
          </cell>
          <cell r="I3084" t="e">
            <v>#REF!</v>
          </cell>
        </row>
        <row r="3085">
          <cell r="C3085" t="str">
            <v>LS</v>
          </cell>
          <cell r="I3085" t="e">
            <v>#REF!</v>
          </cell>
        </row>
        <row r="3086">
          <cell r="C3086" t="str">
            <v>LS</v>
          </cell>
          <cell r="I3086" t="e">
            <v>#REF!</v>
          </cell>
        </row>
        <row r="3087">
          <cell r="C3087" t="str">
            <v>LS</v>
          </cell>
          <cell r="I3087" t="e">
            <v>#REF!</v>
          </cell>
        </row>
        <row r="3088">
          <cell r="C3088" t="str">
            <v>LS</v>
          </cell>
          <cell r="I3088" t="e">
            <v>#REF!</v>
          </cell>
        </row>
        <row r="3089">
          <cell r="C3089" t="str">
            <v>LS</v>
          </cell>
          <cell r="I3089" t="e">
            <v>#REF!</v>
          </cell>
        </row>
        <row r="3090">
          <cell r="C3090" t="str">
            <v>LS</v>
          </cell>
          <cell r="I3090" t="e">
            <v>#REF!</v>
          </cell>
        </row>
        <row r="3091">
          <cell r="C3091" t="str">
            <v>LS</v>
          </cell>
          <cell r="I3091" t="e">
            <v>#REF!</v>
          </cell>
        </row>
        <row r="3092">
          <cell r="C3092" t="str">
            <v>LS</v>
          </cell>
          <cell r="I3092" t="e">
            <v>#REF!</v>
          </cell>
        </row>
        <row r="3093">
          <cell r="C3093" t="str">
            <v>LS</v>
          </cell>
          <cell r="I3093" t="e">
            <v>#REF!</v>
          </cell>
        </row>
        <row r="3094">
          <cell r="C3094" t="str">
            <v>LS</v>
          </cell>
          <cell r="I3094" t="e">
            <v>#REF!</v>
          </cell>
        </row>
        <row r="3095">
          <cell r="C3095" t="str">
            <v>LS</v>
          </cell>
          <cell r="I3095" t="e">
            <v>#REF!</v>
          </cell>
        </row>
        <row r="3096">
          <cell r="C3096" t="str">
            <v>LS</v>
          </cell>
          <cell r="I3096" t="e">
            <v>#REF!</v>
          </cell>
        </row>
        <row r="3097">
          <cell r="C3097" t="str">
            <v>LS</v>
          </cell>
          <cell r="I3097" t="e">
            <v>#REF!</v>
          </cell>
        </row>
        <row r="3098">
          <cell r="C3098" t="str">
            <v>LS</v>
          </cell>
          <cell r="I3098" t="e">
            <v>#REF!</v>
          </cell>
        </row>
        <row r="3099">
          <cell r="C3099" t="str">
            <v>LS</v>
          </cell>
          <cell r="I3099" t="e">
            <v>#REF!</v>
          </cell>
        </row>
      </sheetData>
      <sheetData sheetId="30">
        <row r="4">
          <cell r="B4" t="str">
            <v>Jan 2015</v>
          </cell>
          <cell r="AP4" t="e">
            <v>#REF!</v>
          </cell>
          <cell r="AS4">
            <v>0</v>
          </cell>
        </row>
        <row r="5">
          <cell r="B5" t="str">
            <v>Feb 2015</v>
          </cell>
          <cell r="AP5" t="e">
            <v>#REF!</v>
          </cell>
          <cell r="AS5">
            <v>0</v>
          </cell>
        </row>
        <row r="6">
          <cell r="B6" t="str">
            <v>Mar 2015</v>
          </cell>
          <cell r="AP6" t="e">
            <v>#REF!</v>
          </cell>
          <cell r="AS6">
            <v>0</v>
          </cell>
        </row>
        <row r="7">
          <cell r="B7" t="str">
            <v>Apr 2015</v>
          </cell>
          <cell r="AP7" t="e">
            <v>#REF!</v>
          </cell>
          <cell r="AS7">
            <v>0</v>
          </cell>
        </row>
        <row r="8">
          <cell r="B8" t="str">
            <v>May 2015</v>
          </cell>
          <cell r="AP8" t="e">
            <v>#REF!</v>
          </cell>
          <cell r="AS8">
            <v>0</v>
          </cell>
        </row>
        <row r="9">
          <cell r="B9" t="str">
            <v>Jun 2015</v>
          </cell>
          <cell r="AP9" t="e">
            <v>#REF!</v>
          </cell>
          <cell r="AS9">
            <v>0</v>
          </cell>
        </row>
        <row r="10">
          <cell r="B10" t="str">
            <v>Jul 2015</v>
          </cell>
          <cell r="AP10" t="e">
            <v>#REF!</v>
          </cell>
          <cell r="AS10">
            <v>0</v>
          </cell>
        </row>
        <row r="11">
          <cell r="B11" t="str">
            <v>Aug 2015</v>
          </cell>
          <cell r="AP11" t="e">
            <v>#REF!</v>
          </cell>
          <cell r="AS11">
            <v>0</v>
          </cell>
        </row>
        <row r="12">
          <cell r="B12" t="str">
            <v>Sep 2015</v>
          </cell>
          <cell r="AP12" t="e">
            <v>#REF!</v>
          </cell>
          <cell r="AS12">
            <v>0</v>
          </cell>
        </row>
        <row r="13">
          <cell r="B13" t="str">
            <v>Oct 2014</v>
          </cell>
          <cell r="AP13" t="e">
            <v>#REF!</v>
          </cell>
          <cell r="AS13">
            <v>0</v>
          </cell>
        </row>
        <row r="14">
          <cell r="B14" t="str">
            <v>Nov 2014</v>
          </cell>
          <cell r="AP14" t="e">
            <v>#REF!</v>
          </cell>
          <cell r="AS14">
            <v>0</v>
          </cell>
        </row>
        <row r="15">
          <cell r="B15" t="str">
            <v>Dec 2014</v>
          </cell>
          <cell r="AP15" t="e">
            <v>#REF!</v>
          </cell>
          <cell r="AS15">
            <v>0</v>
          </cell>
        </row>
        <row r="16">
          <cell r="B16" t="str">
            <v>Jan 2015</v>
          </cell>
          <cell r="AP16" t="e">
            <v>#REF!</v>
          </cell>
          <cell r="AS16">
            <v>0</v>
          </cell>
        </row>
        <row r="17">
          <cell r="B17" t="str">
            <v>Feb 2015</v>
          </cell>
          <cell r="AP17" t="e">
            <v>#REF!</v>
          </cell>
          <cell r="AS17">
            <v>0</v>
          </cell>
        </row>
        <row r="18">
          <cell r="B18" t="str">
            <v>Mar 2015</v>
          </cell>
          <cell r="AP18" t="e">
            <v>#REF!</v>
          </cell>
          <cell r="AS18">
            <v>0</v>
          </cell>
        </row>
        <row r="19">
          <cell r="B19" t="str">
            <v>Apr 2015</v>
          </cell>
          <cell r="AP19" t="e">
            <v>#REF!</v>
          </cell>
          <cell r="AS19">
            <v>0</v>
          </cell>
        </row>
        <row r="20">
          <cell r="B20" t="str">
            <v>May 2015</v>
          </cell>
          <cell r="AP20" t="e">
            <v>#REF!</v>
          </cell>
          <cell r="AS20">
            <v>0</v>
          </cell>
        </row>
        <row r="21">
          <cell r="B21" t="str">
            <v>Jun 2015</v>
          </cell>
          <cell r="AP21" t="e">
            <v>#REF!</v>
          </cell>
          <cell r="AS21">
            <v>0</v>
          </cell>
        </row>
        <row r="22">
          <cell r="B22" t="str">
            <v>Jul 2015</v>
          </cell>
          <cell r="AP22" t="e">
            <v>#REF!</v>
          </cell>
          <cell r="AS22">
            <v>0</v>
          </cell>
        </row>
        <row r="23">
          <cell r="B23" t="str">
            <v>Aug 2015</v>
          </cell>
          <cell r="AP23" t="e">
            <v>#REF!</v>
          </cell>
          <cell r="AS23">
            <v>0</v>
          </cell>
        </row>
        <row r="24">
          <cell r="B24" t="str">
            <v>Sep 2015</v>
          </cell>
          <cell r="AP24" t="e">
            <v>#REF!</v>
          </cell>
          <cell r="AS24">
            <v>0</v>
          </cell>
        </row>
        <row r="25">
          <cell r="B25" t="str">
            <v>Oct 2014</v>
          </cell>
          <cell r="AP25" t="e">
            <v>#REF!</v>
          </cell>
          <cell r="AS25">
            <v>0</v>
          </cell>
        </row>
        <row r="26">
          <cell r="B26" t="str">
            <v>Nov 2014</v>
          </cell>
          <cell r="AP26" t="e">
            <v>#REF!</v>
          </cell>
          <cell r="AS26">
            <v>0</v>
          </cell>
        </row>
        <row r="27">
          <cell r="B27" t="str">
            <v>Dec 2014</v>
          </cell>
          <cell r="AP27" t="e">
            <v>#REF!</v>
          </cell>
          <cell r="AS27">
            <v>0</v>
          </cell>
        </row>
        <row r="28">
          <cell r="B28" t="str">
            <v>Jan 2015</v>
          </cell>
          <cell r="AP28" t="e">
            <v>#REF!</v>
          </cell>
          <cell r="AS28">
            <v>0</v>
          </cell>
        </row>
        <row r="29">
          <cell r="B29" t="str">
            <v>Feb 2015</v>
          </cell>
          <cell r="AP29" t="e">
            <v>#REF!</v>
          </cell>
          <cell r="AS29">
            <v>0</v>
          </cell>
        </row>
        <row r="30">
          <cell r="B30" t="str">
            <v>Mar 2015</v>
          </cell>
          <cell r="AP30" t="e">
            <v>#REF!</v>
          </cell>
          <cell r="AS30">
            <v>0</v>
          </cell>
        </row>
        <row r="31">
          <cell r="B31" t="str">
            <v>Apr 2015</v>
          </cell>
          <cell r="AP31" t="e">
            <v>#REF!</v>
          </cell>
          <cell r="AS31">
            <v>0</v>
          </cell>
        </row>
        <row r="32">
          <cell r="B32" t="str">
            <v>May 2015</v>
          </cell>
          <cell r="AP32" t="e">
            <v>#REF!</v>
          </cell>
          <cell r="AS32">
            <v>0</v>
          </cell>
        </row>
        <row r="33">
          <cell r="B33" t="str">
            <v>Jun 2015</v>
          </cell>
          <cell r="AP33" t="e">
            <v>#REF!</v>
          </cell>
          <cell r="AS33">
            <v>0</v>
          </cell>
        </row>
        <row r="34">
          <cell r="B34" t="str">
            <v>Jul 2015</v>
          </cell>
          <cell r="AP34" t="e">
            <v>#REF!</v>
          </cell>
          <cell r="AS34">
            <v>0</v>
          </cell>
        </row>
        <row r="35">
          <cell r="B35" t="str">
            <v>Aug 2015</v>
          </cell>
          <cell r="AP35" t="e">
            <v>#REF!</v>
          </cell>
          <cell r="AS35">
            <v>0</v>
          </cell>
        </row>
        <row r="36">
          <cell r="B36" t="str">
            <v>Sep 2015</v>
          </cell>
          <cell r="AP36" t="e">
            <v>#REF!</v>
          </cell>
          <cell r="AS36">
            <v>0</v>
          </cell>
        </row>
        <row r="37">
          <cell r="B37" t="str">
            <v>Oct 2014</v>
          </cell>
          <cell r="AP37" t="e">
            <v>#REF!</v>
          </cell>
          <cell r="AS37">
            <v>0</v>
          </cell>
        </row>
        <row r="38">
          <cell r="B38" t="str">
            <v>Nov 2014</v>
          </cell>
          <cell r="AP38" t="e">
            <v>#REF!</v>
          </cell>
          <cell r="AS38">
            <v>0</v>
          </cell>
        </row>
        <row r="39">
          <cell r="B39" t="str">
            <v>Dec 2014</v>
          </cell>
          <cell r="AP39" t="e">
            <v>#REF!</v>
          </cell>
          <cell r="AS39">
            <v>0</v>
          </cell>
        </row>
        <row r="40">
          <cell r="B40" t="str">
            <v>Jan 2015</v>
          </cell>
          <cell r="AP40" t="e">
            <v>#REF!</v>
          </cell>
          <cell r="AS40">
            <v>0</v>
          </cell>
        </row>
        <row r="41">
          <cell r="B41" t="str">
            <v>Feb 2015</v>
          </cell>
          <cell r="AP41" t="e">
            <v>#REF!</v>
          </cell>
          <cell r="AS41">
            <v>0</v>
          </cell>
        </row>
        <row r="42">
          <cell r="B42" t="str">
            <v>Mar 2015</v>
          </cell>
          <cell r="AP42" t="e">
            <v>#REF!</v>
          </cell>
          <cell r="AS42">
            <v>0</v>
          </cell>
        </row>
        <row r="43">
          <cell r="B43" t="str">
            <v>Apr 2015</v>
          </cell>
          <cell r="AP43" t="e">
            <v>#REF!</v>
          </cell>
          <cell r="AS43">
            <v>0</v>
          </cell>
        </row>
        <row r="44">
          <cell r="B44" t="str">
            <v>May 2015</v>
          </cell>
          <cell r="AP44" t="e">
            <v>#REF!</v>
          </cell>
          <cell r="AS44">
            <v>0</v>
          </cell>
        </row>
        <row r="45">
          <cell r="B45" t="str">
            <v>Jun 2015</v>
          </cell>
          <cell r="AP45" t="e">
            <v>#REF!</v>
          </cell>
          <cell r="AS45">
            <v>0</v>
          </cell>
        </row>
        <row r="46">
          <cell r="B46" t="str">
            <v>Jul 2015</v>
          </cell>
          <cell r="AP46" t="e">
            <v>#REF!</v>
          </cell>
          <cell r="AS46">
            <v>0</v>
          </cell>
        </row>
        <row r="47">
          <cell r="B47" t="str">
            <v>Aug 2015</v>
          </cell>
          <cell r="AP47" t="e">
            <v>#REF!</v>
          </cell>
          <cell r="AS47">
            <v>0</v>
          </cell>
        </row>
        <row r="48">
          <cell r="B48" t="str">
            <v>Sep 2015</v>
          </cell>
          <cell r="AP48" t="e">
            <v>#REF!</v>
          </cell>
          <cell r="AS48">
            <v>0</v>
          </cell>
        </row>
        <row r="49">
          <cell r="B49" t="str">
            <v>Oct 2014</v>
          </cell>
          <cell r="AP49" t="e">
            <v>#REF!</v>
          </cell>
          <cell r="AS49">
            <v>0</v>
          </cell>
        </row>
        <row r="50">
          <cell r="B50" t="str">
            <v>Nov 2014</v>
          </cell>
          <cell r="AP50" t="e">
            <v>#REF!</v>
          </cell>
          <cell r="AS50">
            <v>0</v>
          </cell>
        </row>
        <row r="51">
          <cell r="B51" t="str">
            <v>Dec 2014</v>
          </cell>
          <cell r="AP51" t="e">
            <v>#REF!</v>
          </cell>
          <cell r="AS51">
            <v>0</v>
          </cell>
        </row>
        <row r="52">
          <cell r="B52" t="str">
            <v>Jan 2015</v>
          </cell>
          <cell r="AP52" t="e">
            <v>#REF!</v>
          </cell>
          <cell r="AS52">
            <v>0</v>
          </cell>
        </row>
        <row r="53">
          <cell r="B53" t="str">
            <v>Feb 2015</v>
          </cell>
          <cell r="AP53" t="e">
            <v>#REF!</v>
          </cell>
          <cell r="AS53">
            <v>0</v>
          </cell>
        </row>
        <row r="54">
          <cell r="B54" t="str">
            <v>Mar 2015</v>
          </cell>
          <cell r="AP54" t="e">
            <v>#REF!</v>
          </cell>
          <cell r="AS54">
            <v>0</v>
          </cell>
        </row>
        <row r="55">
          <cell r="B55" t="str">
            <v>Apr 2015</v>
          </cell>
          <cell r="AP55" t="e">
            <v>#REF!</v>
          </cell>
          <cell r="AS55">
            <v>0</v>
          </cell>
        </row>
        <row r="56">
          <cell r="B56" t="str">
            <v>May 2015</v>
          </cell>
          <cell r="AP56" t="e">
            <v>#REF!</v>
          </cell>
          <cell r="AS56">
            <v>0</v>
          </cell>
        </row>
        <row r="57">
          <cell r="B57" t="str">
            <v>Jun 2015</v>
          </cell>
          <cell r="AP57" t="e">
            <v>#REF!</v>
          </cell>
          <cell r="AS57">
            <v>0</v>
          </cell>
        </row>
        <row r="58">
          <cell r="B58" t="str">
            <v>Jul 2015</v>
          </cell>
          <cell r="AP58" t="e">
            <v>#REF!</v>
          </cell>
          <cell r="AS58">
            <v>0</v>
          </cell>
        </row>
        <row r="59">
          <cell r="B59" t="str">
            <v>Aug 2015</v>
          </cell>
          <cell r="AP59" t="e">
            <v>#REF!</v>
          </cell>
          <cell r="AS59">
            <v>0</v>
          </cell>
        </row>
        <row r="60">
          <cell r="B60" t="str">
            <v>Sep 2015</v>
          </cell>
          <cell r="AP60" t="e">
            <v>#REF!</v>
          </cell>
          <cell r="AS60">
            <v>0</v>
          </cell>
        </row>
        <row r="61">
          <cell r="B61" t="str">
            <v>Oct 2014</v>
          </cell>
          <cell r="AP61" t="e">
            <v>#REF!</v>
          </cell>
          <cell r="AS61">
            <v>0</v>
          </cell>
        </row>
        <row r="62">
          <cell r="B62" t="str">
            <v>Nov 2014</v>
          </cell>
          <cell r="AP62" t="e">
            <v>#REF!</v>
          </cell>
          <cell r="AS62">
            <v>0</v>
          </cell>
        </row>
        <row r="63">
          <cell r="B63" t="str">
            <v>Dec 2014</v>
          </cell>
          <cell r="AP63" t="e">
            <v>#REF!</v>
          </cell>
          <cell r="AS63">
            <v>0</v>
          </cell>
        </row>
        <row r="64">
          <cell r="B64" t="str">
            <v>Jan 2015</v>
          </cell>
          <cell r="AP64" t="e">
            <v>#REF!</v>
          </cell>
          <cell r="AS64">
            <v>0</v>
          </cell>
        </row>
        <row r="65">
          <cell r="B65" t="str">
            <v>Feb 2015</v>
          </cell>
          <cell r="AP65" t="e">
            <v>#REF!</v>
          </cell>
          <cell r="AS65">
            <v>0</v>
          </cell>
        </row>
        <row r="66">
          <cell r="B66" t="str">
            <v>Mar 2015</v>
          </cell>
          <cell r="AP66" t="e">
            <v>#REF!</v>
          </cell>
          <cell r="AS66">
            <v>0</v>
          </cell>
        </row>
        <row r="67">
          <cell r="B67" t="str">
            <v>Apr 2015</v>
          </cell>
          <cell r="AP67" t="e">
            <v>#REF!</v>
          </cell>
          <cell r="AS67">
            <v>0</v>
          </cell>
        </row>
        <row r="68">
          <cell r="B68" t="str">
            <v>May 2015</v>
          </cell>
          <cell r="AP68" t="e">
            <v>#REF!</v>
          </cell>
          <cell r="AS68">
            <v>0</v>
          </cell>
        </row>
        <row r="69">
          <cell r="B69" t="str">
            <v>Jun 2015</v>
          </cell>
          <cell r="AP69" t="e">
            <v>#REF!</v>
          </cell>
          <cell r="AS69">
            <v>0</v>
          </cell>
        </row>
        <row r="70">
          <cell r="B70" t="str">
            <v>Jul 2015</v>
          </cell>
          <cell r="AP70" t="e">
            <v>#REF!</v>
          </cell>
          <cell r="AS70">
            <v>0</v>
          </cell>
        </row>
        <row r="71">
          <cell r="B71" t="str">
            <v>Aug 2015</v>
          </cell>
          <cell r="AP71" t="e">
            <v>#REF!</v>
          </cell>
          <cell r="AS71">
            <v>0</v>
          </cell>
        </row>
        <row r="72">
          <cell r="B72" t="str">
            <v>Sep 2015</v>
          </cell>
          <cell r="AP72" t="e">
            <v>#REF!</v>
          </cell>
          <cell r="AS72">
            <v>0</v>
          </cell>
        </row>
        <row r="73">
          <cell r="B73" t="str">
            <v>Oct 2014</v>
          </cell>
          <cell r="AP73" t="e">
            <v>#REF!</v>
          </cell>
          <cell r="AS73">
            <v>0</v>
          </cell>
        </row>
        <row r="74">
          <cell r="B74" t="str">
            <v>Nov 2014</v>
          </cell>
          <cell r="AP74" t="e">
            <v>#REF!</v>
          </cell>
          <cell r="AS74">
            <v>0</v>
          </cell>
        </row>
        <row r="75">
          <cell r="B75" t="str">
            <v>Dec 2014</v>
          </cell>
          <cell r="AP75" t="e">
            <v>#REF!</v>
          </cell>
          <cell r="AS75">
            <v>0</v>
          </cell>
        </row>
        <row r="76">
          <cell r="B76" t="str">
            <v>Jan 2015</v>
          </cell>
          <cell r="AP76" t="e">
            <v>#REF!</v>
          </cell>
          <cell r="AS76">
            <v>0</v>
          </cell>
        </row>
        <row r="77">
          <cell r="B77" t="str">
            <v>Feb 2015</v>
          </cell>
          <cell r="AP77" t="e">
            <v>#REF!</v>
          </cell>
          <cell r="AS77">
            <v>0</v>
          </cell>
        </row>
        <row r="78">
          <cell r="B78" t="str">
            <v>Mar 2015</v>
          </cell>
          <cell r="AP78" t="e">
            <v>#REF!</v>
          </cell>
          <cell r="AS78">
            <v>0</v>
          </cell>
        </row>
        <row r="79">
          <cell r="B79" t="str">
            <v>Apr 2015</v>
          </cell>
          <cell r="AP79" t="e">
            <v>#REF!</v>
          </cell>
          <cell r="AS79">
            <v>0</v>
          </cell>
        </row>
        <row r="80">
          <cell r="B80" t="str">
            <v>May 2015</v>
          </cell>
          <cell r="AP80" t="e">
            <v>#REF!</v>
          </cell>
          <cell r="AS80">
            <v>0</v>
          </cell>
        </row>
        <row r="81">
          <cell r="B81" t="str">
            <v>Jun 2015</v>
          </cell>
          <cell r="AP81" t="e">
            <v>#REF!</v>
          </cell>
          <cell r="AS81">
            <v>0</v>
          </cell>
        </row>
        <row r="82">
          <cell r="B82" t="str">
            <v>Jul 2015</v>
          </cell>
          <cell r="AP82" t="e">
            <v>#REF!</v>
          </cell>
          <cell r="AS82">
            <v>0</v>
          </cell>
        </row>
        <row r="83">
          <cell r="B83" t="str">
            <v>Aug 2015</v>
          </cell>
          <cell r="AP83" t="e">
            <v>#REF!</v>
          </cell>
          <cell r="AS83">
            <v>0</v>
          </cell>
        </row>
        <row r="84">
          <cell r="B84" t="str">
            <v>Sep 2015</v>
          </cell>
          <cell r="AP84" t="e">
            <v>#REF!</v>
          </cell>
          <cell r="AS84">
            <v>0</v>
          </cell>
        </row>
        <row r="85">
          <cell r="B85" t="str">
            <v>Oct 2014</v>
          </cell>
          <cell r="AP85" t="e">
            <v>#REF!</v>
          </cell>
          <cell r="AS85">
            <v>0</v>
          </cell>
        </row>
        <row r="86">
          <cell r="B86" t="str">
            <v>Nov 2014</v>
          </cell>
          <cell r="AP86" t="e">
            <v>#REF!</v>
          </cell>
          <cell r="AS86">
            <v>0</v>
          </cell>
        </row>
        <row r="87">
          <cell r="B87" t="str">
            <v>Dec 2014</v>
          </cell>
          <cell r="AP87" t="e">
            <v>#REF!</v>
          </cell>
          <cell r="AS87">
            <v>0</v>
          </cell>
        </row>
        <row r="88">
          <cell r="B88" t="str">
            <v>Jan 2015</v>
          </cell>
          <cell r="AP88" t="e">
            <v>#REF!</v>
          </cell>
          <cell r="AS88">
            <v>0</v>
          </cell>
        </row>
        <row r="89">
          <cell r="B89" t="str">
            <v>Feb 2015</v>
          </cell>
          <cell r="AP89" t="e">
            <v>#REF!</v>
          </cell>
          <cell r="AS89">
            <v>0</v>
          </cell>
        </row>
        <row r="90">
          <cell r="B90" t="str">
            <v>Mar 2015</v>
          </cell>
          <cell r="AP90" t="e">
            <v>#REF!</v>
          </cell>
          <cell r="AS90">
            <v>0</v>
          </cell>
        </row>
        <row r="91">
          <cell r="B91" t="str">
            <v>Apr 2015</v>
          </cell>
          <cell r="AP91" t="e">
            <v>#REF!</v>
          </cell>
          <cell r="AS91">
            <v>0</v>
          </cell>
        </row>
        <row r="92">
          <cell r="B92" t="str">
            <v>May 2015</v>
          </cell>
          <cell r="AP92" t="e">
            <v>#REF!</v>
          </cell>
          <cell r="AS92">
            <v>0</v>
          </cell>
        </row>
        <row r="93">
          <cell r="B93" t="str">
            <v>Jun 2015</v>
          </cell>
          <cell r="AP93" t="e">
            <v>#REF!</v>
          </cell>
          <cell r="AS93">
            <v>0</v>
          </cell>
        </row>
        <row r="94">
          <cell r="B94" t="str">
            <v>Jul 2015</v>
          </cell>
          <cell r="AP94" t="e">
            <v>#REF!</v>
          </cell>
          <cell r="AS94">
            <v>0</v>
          </cell>
        </row>
        <row r="95">
          <cell r="B95" t="str">
            <v>Aug 2015</v>
          </cell>
          <cell r="AP95" t="e">
            <v>#REF!</v>
          </cell>
          <cell r="AS95">
            <v>0</v>
          </cell>
        </row>
        <row r="96">
          <cell r="B96" t="str">
            <v>Sep 2015</v>
          </cell>
          <cell r="AP96" t="e">
            <v>#REF!</v>
          </cell>
          <cell r="AS96">
            <v>0</v>
          </cell>
        </row>
        <row r="97">
          <cell r="B97" t="str">
            <v>Oct 2014</v>
          </cell>
          <cell r="AP97" t="e">
            <v>#REF!</v>
          </cell>
          <cell r="AS97">
            <v>0</v>
          </cell>
        </row>
        <row r="98">
          <cell r="B98" t="str">
            <v>Nov 2014</v>
          </cell>
          <cell r="AP98" t="e">
            <v>#REF!</v>
          </cell>
          <cell r="AS98">
            <v>0</v>
          </cell>
        </row>
        <row r="99">
          <cell r="B99" t="str">
            <v>Dec 2014</v>
          </cell>
          <cell r="AP99" t="e">
            <v>#REF!</v>
          </cell>
          <cell r="AS99">
            <v>0</v>
          </cell>
        </row>
        <row r="100">
          <cell r="B100" t="str">
            <v>Jan 2015</v>
          </cell>
          <cell r="AP100" t="e">
            <v>#REF!</v>
          </cell>
          <cell r="AS100">
            <v>0</v>
          </cell>
        </row>
        <row r="101">
          <cell r="B101" t="str">
            <v>Feb 2015</v>
          </cell>
          <cell r="AP101" t="e">
            <v>#REF!</v>
          </cell>
          <cell r="AS101">
            <v>0</v>
          </cell>
        </row>
        <row r="102">
          <cell r="B102" t="str">
            <v>Mar 2015</v>
          </cell>
          <cell r="AP102" t="e">
            <v>#REF!</v>
          </cell>
          <cell r="AS102">
            <v>0</v>
          </cell>
        </row>
        <row r="103">
          <cell r="B103" t="str">
            <v>Apr 2015</v>
          </cell>
          <cell r="AP103" t="e">
            <v>#REF!</v>
          </cell>
          <cell r="AS103">
            <v>0</v>
          </cell>
        </row>
        <row r="104">
          <cell r="B104" t="str">
            <v>May 2015</v>
          </cell>
          <cell r="AP104" t="e">
            <v>#REF!</v>
          </cell>
          <cell r="AS104">
            <v>0</v>
          </cell>
        </row>
        <row r="105">
          <cell r="B105" t="str">
            <v>Jun 2015</v>
          </cell>
          <cell r="AP105" t="e">
            <v>#REF!</v>
          </cell>
          <cell r="AS105">
            <v>0</v>
          </cell>
        </row>
        <row r="106">
          <cell r="B106" t="str">
            <v>Jul 2015</v>
          </cell>
          <cell r="AP106" t="e">
            <v>#REF!</v>
          </cell>
          <cell r="AS106">
            <v>0</v>
          </cell>
        </row>
        <row r="107">
          <cell r="B107" t="str">
            <v>Aug 2015</v>
          </cell>
          <cell r="AP107" t="e">
            <v>#REF!</v>
          </cell>
          <cell r="AS107">
            <v>0</v>
          </cell>
        </row>
        <row r="108">
          <cell r="B108" t="str">
            <v>Sep 2015</v>
          </cell>
          <cell r="AP108" t="e">
            <v>#REF!</v>
          </cell>
          <cell r="AS108">
            <v>0</v>
          </cell>
        </row>
        <row r="109">
          <cell r="B109" t="str">
            <v>Oct 2014</v>
          </cell>
          <cell r="AP109" t="e">
            <v>#REF!</v>
          </cell>
          <cell r="AS109">
            <v>0</v>
          </cell>
        </row>
        <row r="110">
          <cell r="B110" t="str">
            <v>Nov 2014</v>
          </cell>
          <cell r="AP110" t="e">
            <v>#REF!</v>
          </cell>
          <cell r="AS110">
            <v>0</v>
          </cell>
        </row>
        <row r="111">
          <cell r="B111" t="str">
            <v>Dec 2014</v>
          </cell>
          <cell r="AP111" t="e">
            <v>#REF!</v>
          </cell>
          <cell r="AS111">
            <v>0</v>
          </cell>
        </row>
        <row r="112">
          <cell r="B112" t="str">
            <v>Jan 2015</v>
          </cell>
          <cell r="AP112" t="e">
            <v>#REF!</v>
          </cell>
          <cell r="AS112">
            <v>0</v>
          </cell>
        </row>
        <row r="113">
          <cell r="B113" t="str">
            <v>Feb 2015</v>
          </cell>
          <cell r="AP113" t="e">
            <v>#REF!</v>
          </cell>
          <cell r="AS113">
            <v>0</v>
          </cell>
        </row>
        <row r="114">
          <cell r="B114" t="str">
            <v>Mar 2015</v>
          </cell>
          <cell r="AP114" t="e">
            <v>#REF!</v>
          </cell>
          <cell r="AS114">
            <v>0</v>
          </cell>
        </row>
        <row r="115">
          <cell r="B115" t="str">
            <v>Apr 2015</v>
          </cell>
          <cell r="AP115" t="e">
            <v>#REF!</v>
          </cell>
          <cell r="AS115">
            <v>0</v>
          </cell>
        </row>
        <row r="116">
          <cell r="B116" t="str">
            <v>May 2015</v>
          </cell>
          <cell r="AP116" t="e">
            <v>#REF!</v>
          </cell>
          <cell r="AS116">
            <v>0</v>
          </cell>
        </row>
        <row r="117">
          <cell r="B117" t="str">
            <v>Jun 2015</v>
          </cell>
          <cell r="AP117" t="e">
            <v>#REF!</v>
          </cell>
          <cell r="AS117">
            <v>0</v>
          </cell>
        </row>
        <row r="118">
          <cell r="B118" t="str">
            <v>Jul 2015</v>
          </cell>
          <cell r="AP118" t="e">
            <v>#REF!</v>
          </cell>
          <cell r="AS118">
            <v>0</v>
          </cell>
        </row>
        <row r="119">
          <cell r="B119" t="str">
            <v>Aug 2015</v>
          </cell>
          <cell r="AP119" t="e">
            <v>#REF!</v>
          </cell>
          <cell r="AS119">
            <v>0</v>
          </cell>
        </row>
        <row r="120">
          <cell r="B120" t="str">
            <v>Sep 2015</v>
          </cell>
          <cell r="AP120" t="e">
            <v>#REF!</v>
          </cell>
          <cell r="AS120">
            <v>0</v>
          </cell>
        </row>
        <row r="121">
          <cell r="B121" t="str">
            <v>Oct 2014</v>
          </cell>
          <cell r="AP121" t="e">
            <v>#REF!</v>
          </cell>
          <cell r="AS121">
            <v>0</v>
          </cell>
        </row>
        <row r="122">
          <cell r="B122" t="str">
            <v>Nov 2014</v>
          </cell>
          <cell r="AP122" t="e">
            <v>#REF!</v>
          </cell>
          <cell r="AS122">
            <v>0</v>
          </cell>
        </row>
        <row r="123">
          <cell r="B123" t="str">
            <v>Dec 2014</v>
          </cell>
          <cell r="AP123" t="e">
            <v>#REF!</v>
          </cell>
          <cell r="AS123">
            <v>0</v>
          </cell>
        </row>
        <row r="124">
          <cell r="B124" t="str">
            <v>Jan 2015</v>
          </cell>
          <cell r="AP124" t="e">
            <v>#REF!</v>
          </cell>
          <cell r="AS124">
            <v>0</v>
          </cell>
        </row>
        <row r="125">
          <cell r="B125" t="str">
            <v>Feb 2015</v>
          </cell>
          <cell r="AP125" t="e">
            <v>#REF!</v>
          </cell>
          <cell r="AS125">
            <v>0</v>
          </cell>
        </row>
        <row r="126">
          <cell r="B126" t="str">
            <v>Mar 2015</v>
          </cell>
          <cell r="AP126" t="e">
            <v>#REF!</v>
          </cell>
          <cell r="AS126">
            <v>0</v>
          </cell>
        </row>
        <row r="127">
          <cell r="B127" t="str">
            <v>Apr 2015</v>
          </cell>
          <cell r="AP127" t="e">
            <v>#REF!</v>
          </cell>
          <cell r="AS127">
            <v>0</v>
          </cell>
        </row>
        <row r="128">
          <cell r="B128" t="str">
            <v>May 2015</v>
          </cell>
          <cell r="AP128" t="e">
            <v>#REF!</v>
          </cell>
          <cell r="AS128">
            <v>0</v>
          </cell>
        </row>
        <row r="129">
          <cell r="B129" t="str">
            <v>Jun 2015</v>
          </cell>
          <cell r="AP129" t="e">
            <v>#REF!</v>
          </cell>
          <cell r="AS129">
            <v>0</v>
          </cell>
        </row>
        <row r="130">
          <cell r="B130" t="str">
            <v>Jul 2015</v>
          </cell>
          <cell r="AP130" t="e">
            <v>#REF!</v>
          </cell>
          <cell r="AS130">
            <v>0</v>
          </cell>
        </row>
        <row r="131">
          <cell r="B131" t="str">
            <v>Aug 2015</v>
          </cell>
          <cell r="AP131" t="e">
            <v>#REF!</v>
          </cell>
          <cell r="AS131">
            <v>0</v>
          </cell>
        </row>
        <row r="132">
          <cell r="B132" t="str">
            <v>Sep 2015</v>
          </cell>
          <cell r="AP132" t="e">
            <v>#REF!</v>
          </cell>
          <cell r="AS132">
            <v>0</v>
          </cell>
        </row>
        <row r="133">
          <cell r="B133" t="str">
            <v>Oct 2014</v>
          </cell>
          <cell r="AP133" t="e">
            <v>#REF!</v>
          </cell>
          <cell r="AS133">
            <v>0</v>
          </cell>
        </row>
        <row r="134">
          <cell r="B134" t="str">
            <v>Nov 2014</v>
          </cell>
          <cell r="AP134" t="e">
            <v>#REF!</v>
          </cell>
          <cell r="AS134">
            <v>0</v>
          </cell>
        </row>
        <row r="135">
          <cell r="B135" t="str">
            <v>Dec 2014</v>
          </cell>
          <cell r="AP135" t="e">
            <v>#REF!</v>
          </cell>
          <cell r="AS135">
            <v>0</v>
          </cell>
        </row>
        <row r="136">
          <cell r="B136" t="str">
            <v>Jan 2015</v>
          </cell>
          <cell r="AP136" t="e">
            <v>#REF!</v>
          </cell>
          <cell r="AS136">
            <v>0</v>
          </cell>
        </row>
        <row r="137">
          <cell r="B137" t="str">
            <v>Feb 2015</v>
          </cell>
          <cell r="AP137" t="e">
            <v>#REF!</v>
          </cell>
          <cell r="AS137">
            <v>0</v>
          </cell>
        </row>
        <row r="138">
          <cell r="B138" t="str">
            <v>Mar 2015</v>
          </cell>
          <cell r="AP138" t="e">
            <v>#REF!</v>
          </cell>
          <cell r="AS138">
            <v>0</v>
          </cell>
        </row>
        <row r="139">
          <cell r="B139" t="str">
            <v>Apr 2015</v>
          </cell>
          <cell r="AP139" t="e">
            <v>#REF!</v>
          </cell>
          <cell r="AS139">
            <v>0</v>
          </cell>
        </row>
        <row r="140">
          <cell r="B140" t="str">
            <v>May 2015</v>
          </cell>
          <cell r="AP140" t="e">
            <v>#REF!</v>
          </cell>
          <cell r="AS140">
            <v>0</v>
          </cell>
        </row>
        <row r="141">
          <cell r="B141" t="str">
            <v>Jun 2015</v>
          </cell>
          <cell r="AP141" t="e">
            <v>#REF!</v>
          </cell>
          <cell r="AS141">
            <v>0</v>
          </cell>
        </row>
        <row r="142">
          <cell r="B142" t="str">
            <v>Jul 2015</v>
          </cell>
          <cell r="AP142" t="e">
            <v>#REF!</v>
          </cell>
          <cell r="AS142">
            <v>0</v>
          </cell>
        </row>
        <row r="143">
          <cell r="B143" t="str">
            <v>Aug 2015</v>
          </cell>
          <cell r="AP143" t="e">
            <v>#REF!</v>
          </cell>
          <cell r="AS143">
            <v>0</v>
          </cell>
        </row>
        <row r="144">
          <cell r="B144" t="str">
            <v>Sep 2015</v>
          </cell>
          <cell r="AP144" t="e">
            <v>#REF!</v>
          </cell>
          <cell r="AS144">
            <v>0</v>
          </cell>
        </row>
        <row r="145">
          <cell r="B145" t="str">
            <v>Oct 2014</v>
          </cell>
          <cell r="AP145" t="e">
            <v>#REF!</v>
          </cell>
          <cell r="AS145">
            <v>0</v>
          </cell>
        </row>
        <row r="146">
          <cell r="B146" t="str">
            <v>Nov 2014</v>
          </cell>
          <cell r="AP146" t="e">
            <v>#REF!</v>
          </cell>
          <cell r="AS146">
            <v>0</v>
          </cell>
        </row>
        <row r="147">
          <cell r="B147" t="str">
            <v>Dec 2014</v>
          </cell>
          <cell r="AP147" t="e">
            <v>#REF!</v>
          </cell>
          <cell r="AS147">
            <v>0</v>
          </cell>
        </row>
        <row r="148">
          <cell r="B148" t="str">
            <v>Jan 2015</v>
          </cell>
          <cell r="AP148" t="e">
            <v>#REF!</v>
          </cell>
          <cell r="AS148">
            <v>0</v>
          </cell>
        </row>
        <row r="149">
          <cell r="B149" t="str">
            <v>Feb 2015</v>
          </cell>
          <cell r="AP149" t="e">
            <v>#REF!</v>
          </cell>
          <cell r="AS149">
            <v>0</v>
          </cell>
        </row>
        <row r="150">
          <cell r="B150" t="str">
            <v>Mar 2015</v>
          </cell>
          <cell r="AP150" t="e">
            <v>#REF!</v>
          </cell>
          <cell r="AS150">
            <v>0</v>
          </cell>
        </row>
        <row r="151">
          <cell r="B151" t="str">
            <v>Apr 2015</v>
          </cell>
          <cell r="AP151" t="e">
            <v>#REF!</v>
          </cell>
          <cell r="AS151">
            <v>0</v>
          </cell>
        </row>
        <row r="152">
          <cell r="B152" t="str">
            <v>May 2015</v>
          </cell>
          <cell r="AP152" t="e">
            <v>#REF!</v>
          </cell>
          <cell r="AS152">
            <v>0</v>
          </cell>
        </row>
        <row r="153">
          <cell r="B153" t="str">
            <v>Jun 2015</v>
          </cell>
          <cell r="AP153" t="e">
            <v>#REF!</v>
          </cell>
          <cell r="AS153">
            <v>0</v>
          </cell>
        </row>
        <row r="154">
          <cell r="B154" t="str">
            <v>Jul 2015</v>
          </cell>
          <cell r="AP154" t="e">
            <v>#REF!</v>
          </cell>
          <cell r="AS154">
            <v>0</v>
          </cell>
        </row>
        <row r="155">
          <cell r="B155" t="str">
            <v>Aug 2015</v>
          </cell>
          <cell r="AP155" t="e">
            <v>#REF!</v>
          </cell>
          <cell r="AS155">
            <v>0</v>
          </cell>
        </row>
        <row r="156">
          <cell r="B156" t="str">
            <v>Sep 2015</v>
          </cell>
          <cell r="AP156" t="e">
            <v>#REF!</v>
          </cell>
          <cell r="AS156">
            <v>0</v>
          </cell>
        </row>
        <row r="157">
          <cell r="B157" t="str">
            <v>Oct 2014</v>
          </cell>
          <cell r="AP157" t="e">
            <v>#REF!</v>
          </cell>
          <cell r="AS157">
            <v>0</v>
          </cell>
        </row>
        <row r="158">
          <cell r="B158" t="str">
            <v>Nov 2014</v>
          </cell>
          <cell r="AP158" t="e">
            <v>#REF!</v>
          </cell>
          <cell r="AS158">
            <v>0</v>
          </cell>
        </row>
        <row r="159">
          <cell r="B159" t="str">
            <v>Dec 2014</v>
          </cell>
          <cell r="AP159" t="e">
            <v>#REF!</v>
          </cell>
          <cell r="AS159">
            <v>0</v>
          </cell>
        </row>
        <row r="160">
          <cell r="B160" t="str">
            <v>Jan 2015</v>
          </cell>
          <cell r="AP160" t="e">
            <v>#REF!</v>
          </cell>
          <cell r="AS160">
            <v>0</v>
          </cell>
        </row>
        <row r="161">
          <cell r="B161" t="str">
            <v>Feb 2015</v>
          </cell>
          <cell r="AP161" t="e">
            <v>#REF!</v>
          </cell>
          <cell r="AS161">
            <v>0</v>
          </cell>
        </row>
        <row r="162">
          <cell r="B162" t="str">
            <v>Mar 2015</v>
          </cell>
          <cell r="AP162" t="e">
            <v>#REF!</v>
          </cell>
          <cell r="AS162">
            <v>0</v>
          </cell>
        </row>
        <row r="163">
          <cell r="B163" t="str">
            <v>Apr 2015</v>
          </cell>
          <cell r="AP163" t="e">
            <v>#REF!</v>
          </cell>
          <cell r="AS163">
            <v>0</v>
          </cell>
        </row>
        <row r="164">
          <cell r="B164" t="str">
            <v>May 2015</v>
          </cell>
          <cell r="AP164" t="e">
            <v>#REF!</v>
          </cell>
          <cell r="AS164">
            <v>0</v>
          </cell>
        </row>
        <row r="165">
          <cell r="B165" t="str">
            <v>Jun 2015</v>
          </cell>
          <cell r="AP165" t="e">
            <v>#REF!</v>
          </cell>
          <cell r="AS165">
            <v>0</v>
          </cell>
        </row>
        <row r="166">
          <cell r="B166" t="str">
            <v>Jul 2015</v>
          </cell>
          <cell r="AP166" t="e">
            <v>#REF!</v>
          </cell>
          <cell r="AS166">
            <v>0</v>
          </cell>
        </row>
        <row r="167">
          <cell r="B167" t="str">
            <v>Aug 2015</v>
          </cell>
          <cell r="AP167" t="e">
            <v>#REF!</v>
          </cell>
          <cell r="AS167">
            <v>0</v>
          </cell>
        </row>
        <row r="168">
          <cell r="B168" t="str">
            <v>Sep 2015</v>
          </cell>
          <cell r="AP168" t="e">
            <v>#REF!</v>
          </cell>
          <cell r="AS168">
            <v>0</v>
          </cell>
        </row>
        <row r="169">
          <cell r="B169" t="str">
            <v>Oct 2014</v>
          </cell>
          <cell r="AP169" t="e">
            <v>#REF!</v>
          </cell>
          <cell r="AS169">
            <v>0</v>
          </cell>
        </row>
        <row r="170">
          <cell r="B170" t="str">
            <v>Nov 2014</v>
          </cell>
          <cell r="AP170" t="e">
            <v>#REF!</v>
          </cell>
          <cell r="AS170">
            <v>0</v>
          </cell>
        </row>
        <row r="171">
          <cell r="B171" t="str">
            <v>Dec 2014</v>
          </cell>
          <cell r="AP171" t="e">
            <v>#REF!</v>
          </cell>
          <cell r="AS171">
            <v>0</v>
          </cell>
        </row>
        <row r="172">
          <cell r="B172" t="str">
            <v>Jan 2015</v>
          </cell>
          <cell r="AP172" t="e">
            <v>#REF!</v>
          </cell>
          <cell r="AS172">
            <v>0</v>
          </cell>
        </row>
        <row r="173">
          <cell r="B173" t="str">
            <v>Feb 2015</v>
          </cell>
          <cell r="AP173" t="e">
            <v>#REF!</v>
          </cell>
          <cell r="AS173">
            <v>0</v>
          </cell>
        </row>
        <row r="174">
          <cell r="B174" t="str">
            <v>Mar 2015</v>
          </cell>
          <cell r="AP174" t="e">
            <v>#REF!</v>
          </cell>
          <cell r="AS174">
            <v>0</v>
          </cell>
        </row>
        <row r="175">
          <cell r="B175" t="str">
            <v>Apr 2015</v>
          </cell>
          <cell r="AP175" t="e">
            <v>#REF!</v>
          </cell>
          <cell r="AS175">
            <v>0</v>
          </cell>
        </row>
        <row r="176">
          <cell r="B176" t="str">
            <v>May 2015</v>
          </cell>
          <cell r="AP176" t="e">
            <v>#REF!</v>
          </cell>
          <cell r="AS176">
            <v>0</v>
          </cell>
        </row>
        <row r="177">
          <cell r="B177" t="str">
            <v>Jun 2015</v>
          </cell>
          <cell r="AP177" t="e">
            <v>#REF!</v>
          </cell>
          <cell r="AS177">
            <v>0</v>
          </cell>
        </row>
        <row r="178">
          <cell r="B178" t="str">
            <v>Jul 2015</v>
          </cell>
          <cell r="AP178" t="e">
            <v>#REF!</v>
          </cell>
          <cell r="AS178">
            <v>0</v>
          </cell>
        </row>
        <row r="179">
          <cell r="B179" t="str">
            <v>Aug 2015</v>
          </cell>
          <cell r="AP179" t="e">
            <v>#REF!</v>
          </cell>
          <cell r="AS179">
            <v>0</v>
          </cell>
        </row>
        <row r="180">
          <cell r="B180" t="str">
            <v>Sep 2015</v>
          </cell>
          <cell r="AP180" t="e">
            <v>#REF!</v>
          </cell>
          <cell r="AS180">
            <v>0</v>
          </cell>
        </row>
        <row r="181">
          <cell r="B181" t="str">
            <v>Oct 2014</v>
          </cell>
          <cell r="AP181" t="e">
            <v>#REF!</v>
          </cell>
          <cell r="AS181">
            <v>0</v>
          </cell>
        </row>
        <row r="182">
          <cell r="B182" t="str">
            <v>Nov 2014</v>
          </cell>
          <cell r="AP182" t="e">
            <v>#REF!</v>
          </cell>
          <cell r="AS182">
            <v>0</v>
          </cell>
        </row>
        <row r="183">
          <cell r="B183" t="str">
            <v>Dec 2014</v>
          </cell>
          <cell r="AP183" t="e">
            <v>#REF!</v>
          </cell>
          <cell r="AS183">
            <v>0</v>
          </cell>
        </row>
        <row r="184">
          <cell r="B184" t="str">
            <v>Jan 2015</v>
          </cell>
          <cell r="AP184" t="e">
            <v>#REF!</v>
          </cell>
          <cell r="AS184">
            <v>0</v>
          </cell>
        </row>
        <row r="185">
          <cell r="B185" t="str">
            <v>Feb 2015</v>
          </cell>
          <cell r="AP185" t="e">
            <v>#REF!</v>
          </cell>
          <cell r="AS185">
            <v>0</v>
          </cell>
        </row>
        <row r="186">
          <cell r="B186" t="str">
            <v>Mar 2015</v>
          </cell>
          <cell r="AP186" t="e">
            <v>#REF!</v>
          </cell>
          <cell r="AS186">
            <v>0</v>
          </cell>
        </row>
        <row r="187">
          <cell r="B187" t="str">
            <v>Apr 2015</v>
          </cell>
          <cell r="AP187" t="e">
            <v>#REF!</v>
          </cell>
          <cell r="AS187">
            <v>0</v>
          </cell>
        </row>
        <row r="188">
          <cell r="B188" t="str">
            <v>May 2015</v>
          </cell>
          <cell r="AP188" t="e">
            <v>#REF!</v>
          </cell>
          <cell r="AS188">
            <v>0</v>
          </cell>
        </row>
        <row r="189">
          <cell r="B189" t="str">
            <v>Jun 2015</v>
          </cell>
          <cell r="AP189" t="e">
            <v>#REF!</v>
          </cell>
          <cell r="AS189">
            <v>0</v>
          </cell>
        </row>
        <row r="190">
          <cell r="B190" t="str">
            <v>Jul 2015</v>
          </cell>
          <cell r="AP190" t="e">
            <v>#REF!</v>
          </cell>
          <cell r="AS190">
            <v>0</v>
          </cell>
        </row>
        <row r="191">
          <cell r="B191" t="str">
            <v>Aug 2015</v>
          </cell>
          <cell r="AP191" t="e">
            <v>#REF!</v>
          </cell>
          <cell r="AS191">
            <v>0</v>
          </cell>
        </row>
        <row r="192">
          <cell r="B192" t="str">
            <v>Sep 2015</v>
          </cell>
          <cell r="AP192" t="e">
            <v>#REF!</v>
          </cell>
          <cell r="AS192">
            <v>0</v>
          </cell>
        </row>
        <row r="193">
          <cell r="B193" t="str">
            <v>Oct 2014</v>
          </cell>
          <cell r="AP193" t="e">
            <v>#REF!</v>
          </cell>
          <cell r="AS193">
            <v>0</v>
          </cell>
        </row>
        <row r="194">
          <cell r="B194" t="str">
            <v>Nov 2014</v>
          </cell>
          <cell r="AP194" t="e">
            <v>#REF!</v>
          </cell>
          <cell r="AS194">
            <v>0</v>
          </cell>
        </row>
        <row r="195">
          <cell r="B195" t="str">
            <v>Dec 2014</v>
          </cell>
          <cell r="AP195" t="e">
            <v>#REF!</v>
          </cell>
          <cell r="AS195">
            <v>0</v>
          </cell>
        </row>
        <row r="196">
          <cell r="B196" t="str">
            <v>Jan 2015</v>
          </cell>
          <cell r="AP196" t="e">
            <v>#REF!</v>
          </cell>
          <cell r="AS196">
            <v>0</v>
          </cell>
        </row>
        <row r="197">
          <cell r="B197" t="str">
            <v>Feb 2015</v>
          </cell>
          <cell r="AP197" t="e">
            <v>#REF!</v>
          </cell>
          <cell r="AS197">
            <v>0</v>
          </cell>
        </row>
        <row r="198">
          <cell r="B198" t="str">
            <v>Mar 2015</v>
          </cell>
          <cell r="AP198" t="e">
            <v>#REF!</v>
          </cell>
          <cell r="AS198">
            <v>0</v>
          </cell>
        </row>
        <row r="199">
          <cell r="B199" t="str">
            <v>Apr 2015</v>
          </cell>
          <cell r="AP199" t="e">
            <v>#REF!</v>
          </cell>
          <cell r="AS199">
            <v>0</v>
          </cell>
        </row>
        <row r="200">
          <cell r="B200" t="str">
            <v>May 2015</v>
          </cell>
          <cell r="AP200" t="e">
            <v>#REF!</v>
          </cell>
          <cell r="AS200">
            <v>0</v>
          </cell>
        </row>
        <row r="201">
          <cell r="B201" t="str">
            <v>Jun 2015</v>
          </cell>
          <cell r="AP201" t="e">
            <v>#REF!</v>
          </cell>
          <cell r="AS201">
            <v>0</v>
          </cell>
        </row>
        <row r="202">
          <cell r="B202" t="str">
            <v>Jul 2015</v>
          </cell>
          <cell r="AP202" t="e">
            <v>#REF!</v>
          </cell>
          <cell r="AS202">
            <v>0</v>
          </cell>
        </row>
        <row r="203">
          <cell r="B203" t="str">
            <v>Aug 2015</v>
          </cell>
          <cell r="AP203" t="e">
            <v>#REF!</v>
          </cell>
          <cell r="AS203">
            <v>0</v>
          </cell>
        </row>
        <row r="204">
          <cell r="B204" t="str">
            <v>Sep 2015</v>
          </cell>
          <cell r="AP204" t="e">
            <v>#REF!</v>
          </cell>
          <cell r="AS204">
            <v>0</v>
          </cell>
        </row>
        <row r="205">
          <cell r="B205" t="str">
            <v>Oct 2014</v>
          </cell>
          <cell r="AP205" t="e">
            <v>#REF!</v>
          </cell>
          <cell r="AS205">
            <v>0</v>
          </cell>
        </row>
        <row r="206">
          <cell r="B206" t="str">
            <v>Nov 2014</v>
          </cell>
          <cell r="AP206" t="e">
            <v>#REF!</v>
          </cell>
          <cell r="AS206">
            <v>0</v>
          </cell>
        </row>
        <row r="207">
          <cell r="B207" t="str">
            <v>Dec 2014</v>
          </cell>
          <cell r="AP207" t="e">
            <v>#REF!</v>
          </cell>
          <cell r="AS207">
            <v>0</v>
          </cell>
        </row>
        <row r="208">
          <cell r="B208" t="str">
            <v>Jan 2015</v>
          </cell>
          <cell r="AP208" t="e">
            <v>#REF!</v>
          </cell>
          <cell r="AS208">
            <v>0</v>
          </cell>
        </row>
        <row r="209">
          <cell r="B209" t="str">
            <v>Feb 2015</v>
          </cell>
          <cell r="AP209" t="e">
            <v>#REF!</v>
          </cell>
          <cell r="AS209">
            <v>0</v>
          </cell>
        </row>
        <row r="210">
          <cell r="B210" t="str">
            <v>Mar 2015</v>
          </cell>
          <cell r="AP210" t="e">
            <v>#REF!</v>
          </cell>
          <cell r="AS210">
            <v>0</v>
          </cell>
        </row>
        <row r="211">
          <cell r="B211" t="str">
            <v>Apr 2015</v>
          </cell>
          <cell r="AP211" t="e">
            <v>#REF!</v>
          </cell>
          <cell r="AS211">
            <v>0</v>
          </cell>
        </row>
        <row r="212">
          <cell r="B212" t="str">
            <v>May 2015</v>
          </cell>
          <cell r="AP212" t="e">
            <v>#REF!</v>
          </cell>
          <cell r="AS212">
            <v>0</v>
          </cell>
        </row>
        <row r="213">
          <cell r="B213" t="str">
            <v>Jun 2015</v>
          </cell>
          <cell r="AP213" t="e">
            <v>#REF!</v>
          </cell>
          <cell r="AS213">
            <v>0</v>
          </cell>
        </row>
        <row r="214">
          <cell r="B214" t="str">
            <v>Jul 2015</v>
          </cell>
          <cell r="AP214" t="e">
            <v>#REF!</v>
          </cell>
          <cell r="AS214">
            <v>0</v>
          </cell>
        </row>
        <row r="215">
          <cell r="B215" t="str">
            <v>Aug 2015</v>
          </cell>
          <cell r="AP215" t="e">
            <v>#REF!</v>
          </cell>
          <cell r="AS215">
            <v>0</v>
          </cell>
        </row>
        <row r="216">
          <cell r="B216" t="str">
            <v>Sep 2015</v>
          </cell>
          <cell r="AP216" t="e">
            <v>#REF!</v>
          </cell>
          <cell r="AS216">
            <v>0</v>
          </cell>
        </row>
        <row r="217">
          <cell r="B217" t="str">
            <v>Oct 2014</v>
          </cell>
          <cell r="AP217" t="e">
            <v>#REF!</v>
          </cell>
          <cell r="AS217">
            <v>0</v>
          </cell>
        </row>
        <row r="218">
          <cell r="B218" t="str">
            <v>Nov 2014</v>
          </cell>
          <cell r="AP218" t="e">
            <v>#REF!</v>
          </cell>
          <cell r="AS218">
            <v>0</v>
          </cell>
        </row>
        <row r="219">
          <cell r="B219" t="str">
            <v>Dec 2014</v>
          </cell>
          <cell r="AP219" t="e">
            <v>#REF!</v>
          </cell>
          <cell r="AS219">
            <v>0</v>
          </cell>
        </row>
        <row r="220">
          <cell r="B220" t="str">
            <v>Jan 2015</v>
          </cell>
          <cell r="AP220" t="e">
            <v>#REF!</v>
          </cell>
          <cell r="AS220">
            <v>0</v>
          </cell>
        </row>
        <row r="221">
          <cell r="B221" t="str">
            <v>Feb 2015</v>
          </cell>
          <cell r="AP221" t="e">
            <v>#REF!</v>
          </cell>
          <cell r="AS221">
            <v>0</v>
          </cell>
        </row>
        <row r="222">
          <cell r="B222" t="str">
            <v>Mar 2015</v>
          </cell>
          <cell r="AP222" t="e">
            <v>#REF!</v>
          </cell>
          <cell r="AS222">
            <v>0</v>
          </cell>
        </row>
        <row r="223">
          <cell r="B223" t="str">
            <v>Apr 2015</v>
          </cell>
          <cell r="AP223" t="e">
            <v>#REF!</v>
          </cell>
          <cell r="AS223">
            <v>0</v>
          </cell>
        </row>
        <row r="224">
          <cell r="B224" t="str">
            <v>May 2015</v>
          </cell>
          <cell r="AP224" t="e">
            <v>#REF!</v>
          </cell>
          <cell r="AS224">
            <v>0</v>
          </cell>
        </row>
        <row r="225">
          <cell r="B225" t="str">
            <v>Jun 2015</v>
          </cell>
          <cell r="AP225" t="e">
            <v>#REF!</v>
          </cell>
          <cell r="AS225">
            <v>0</v>
          </cell>
        </row>
        <row r="226">
          <cell r="B226" t="str">
            <v>Jul 2015</v>
          </cell>
          <cell r="AP226" t="e">
            <v>#REF!</v>
          </cell>
          <cell r="AS226">
            <v>0</v>
          </cell>
        </row>
        <row r="227">
          <cell r="B227" t="str">
            <v>Aug 2015</v>
          </cell>
          <cell r="AP227" t="e">
            <v>#REF!</v>
          </cell>
          <cell r="AS227">
            <v>0</v>
          </cell>
        </row>
        <row r="228">
          <cell r="B228" t="str">
            <v>Sep 2015</v>
          </cell>
          <cell r="AP228" t="e">
            <v>#REF!</v>
          </cell>
          <cell r="AS228">
            <v>0</v>
          </cell>
        </row>
        <row r="229">
          <cell r="B229" t="str">
            <v>Oct 2014</v>
          </cell>
          <cell r="AP229" t="e">
            <v>#REF!</v>
          </cell>
          <cell r="AS229">
            <v>0</v>
          </cell>
        </row>
        <row r="230">
          <cell r="B230" t="str">
            <v>Nov 2014</v>
          </cell>
          <cell r="AP230" t="e">
            <v>#REF!</v>
          </cell>
          <cell r="AS230">
            <v>0</v>
          </cell>
        </row>
        <row r="231">
          <cell r="B231" t="str">
            <v>Dec 2014</v>
          </cell>
          <cell r="AP231" t="e">
            <v>#REF!</v>
          </cell>
          <cell r="AS231">
            <v>0</v>
          </cell>
        </row>
        <row r="232">
          <cell r="B232" t="str">
            <v>Jan 2015</v>
          </cell>
          <cell r="AP232" t="e">
            <v>#REF!</v>
          </cell>
          <cell r="AS232">
            <v>0</v>
          </cell>
        </row>
        <row r="233">
          <cell r="B233" t="str">
            <v>Feb 2015</v>
          </cell>
          <cell r="AP233" t="e">
            <v>#REF!</v>
          </cell>
          <cell r="AS233">
            <v>0</v>
          </cell>
        </row>
        <row r="234">
          <cell r="B234" t="str">
            <v>Mar 2015</v>
          </cell>
          <cell r="AP234" t="e">
            <v>#REF!</v>
          </cell>
          <cell r="AS234">
            <v>0</v>
          </cell>
        </row>
        <row r="235">
          <cell r="B235" t="str">
            <v>Apr 2015</v>
          </cell>
          <cell r="AP235" t="e">
            <v>#REF!</v>
          </cell>
          <cell r="AS235">
            <v>0</v>
          </cell>
        </row>
        <row r="236">
          <cell r="B236" t="str">
            <v>May 2015</v>
          </cell>
          <cell r="AP236" t="e">
            <v>#REF!</v>
          </cell>
          <cell r="AS236">
            <v>0</v>
          </cell>
        </row>
        <row r="237">
          <cell r="B237" t="str">
            <v>Jun 2015</v>
          </cell>
          <cell r="AP237" t="e">
            <v>#REF!</v>
          </cell>
          <cell r="AS237">
            <v>0</v>
          </cell>
        </row>
        <row r="238">
          <cell r="B238" t="str">
            <v>Jul 2015</v>
          </cell>
          <cell r="AP238" t="e">
            <v>#REF!</v>
          </cell>
          <cell r="AS238">
            <v>0</v>
          </cell>
        </row>
        <row r="239">
          <cell r="B239" t="str">
            <v>Aug 2015</v>
          </cell>
          <cell r="AP239" t="e">
            <v>#REF!</v>
          </cell>
          <cell r="AS239">
            <v>0</v>
          </cell>
        </row>
        <row r="240">
          <cell r="B240" t="str">
            <v>Sep 2015</v>
          </cell>
          <cell r="AP240" t="e">
            <v>#REF!</v>
          </cell>
          <cell r="AS240">
            <v>0</v>
          </cell>
        </row>
        <row r="241">
          <cell r="B241" t="str">
            <v>Oct 2014</v>
          </cell>
          <cell r="AP241" t="e">
            <v>#REF!</v>
          </cell>
          <cell r="AS241">
            <v>0</v>
          </cell>
        </row>
        <row r="242">
          <cell r="B242" t="str">
            <v>Nov 2014</v>
          </cell>
          <cell r="AP242" t="e">
            <v>#REF!</v>
          </cell>
          <cell r="AS242">
            <v>0</v>
          </cell>
        </row>
        <row r="243">
          <cell r="B243" t="str">
            <v>Dec 2014</v>
          </cell>
          <cell r="AP243" t="e">
            <v>#REF!</v>
          </cell>
          <cell r="AS243">
            <v>0</v>
          </cell>
        </row>
        <row r="244">
          <cell r="B244" t="str">
            <v>Jan 2015</v>
          </cell>
          <cell r="AP244" t="e">
            <v>#REF!</v>
          </cell>
          <cell r="AS244">
            <v>0</v>
          </cell>
        </row>
        <row r="245">
          <cell r="B245" t="str">
            <v>Feb 2015</v>
          </cell>
          <cell r="AP245" t="e">
            <v>#REF!</v>
          </cell>
          <cell r="AS245">
            <v>0</v>
          </cell>
        </row>
        <row r="246">
          <cell r="B246" t="str">
            <v>Mar 2015</v>
          </cell>
          <cell r="AP246" t="e">
            <v>#REF!</v>
          </cell>
          <cell r="AS246">
            <v>0</v>
          </cell>
        </row>
        <row r="247">
          <cell r="B247" t="str">
            <v>Apr 2015</v>
          </cell>
          <cell r="AP247" t="e">
            <v>#REF!</v>
          </cell>
          <cell r="AS247">
            <v>0</v>
          </cell>
        </row>
        <row r="248">
          <cell r="B248" t="str">
            <v>May 2015</v>
          </cell>
          <cell r="AP248" t="e">
            <v>#REF!</v>
          </cell>
          <cell r="AS248">
            <v>0</v>
          </cell>
        </row>
        <row r="249">
          <cell r="B249" t="str">
            <v>Jun 2015</v>
          </cell>
          <cell r="AP249" t="e">
            <v>#REF!</v>
          </cell>
          <cell r="AS249">
            <v>0</v>
          </cell>
        </row>
        <row r="250">
          <cell r="B250" t="str">
            <v>Jul 2015</v>
          </cell>
          <cell r="AP250" t="e">
            <v>#REF!</v>
          </cell>
          <cell r="AS250">
            <v>0</v>
          </cell>
        </row>
        <row r="251">
          <cell r="B251" t="str">
            <v>Aug 2015</v>
          </cell>
          <cell r="AP251" t="e">
            <v>#REF!</v>
          </cell>
          <cell r="AS251">
            <v>0</v>
          </cell>
        </row>
        <row r="252">
          <cell r="B252" t="str">
            <v>Sep 2015</v>
          </cell>
          <cell r="AP252" t="e">
            <v>#REF!</v>
          </cell>
          <cell r="AS252">
            <v>0</v>
          </cell>
        </row>
        <row r="253">
          <cell r="B253" t="str">
            <v>Oct 2014</v>
          </cell>
          <cell r="AP253" t="e">
            <v>#REF!</v>
          </cell>
          <cell r="AS253">
            <v>0</v>
          </cell>
        </row>
        <row r="254">
          <cell r="B254" t="str">
            <v>Nov 2014</v>
          </cell>
          <cell r="AP254" t="e">
            <v>#REF!</v>
          </cell>
          <cell r="AS254">
            <v>0</v>
          </cell>
        </row>
        <row r="255">
          <cell r="B255" t="str">
            <v>Dec 2014</v>
          </cell>
          <cell r="AP255" t="e">
            <v>#REF!</v>
          </cell>
          <cell r="AS255">
            <v>0</v>
          </cell>
        </row>
        <row r="256">
          <cell r="B256" t="str">
            <v>Jan 2015</v>
          </cell>
          <cell r="AP256" t="e">
            <v>#REF!</v>
          </cell>
          <cell r="AS256">
            <v>0</v>
          </cell>
        </row>
        <row r="257">
          <cell r="B257" t="str">
            <v>Feb 2015</v>
          </cell>
          <cell r="AP257" t="e">
            <v>#REF!</v>
          </cell>
          <cell r="AS257">
            <v>0</v>
          </cell>
        </row>
        <row r="258">
          <cell r="B258" t="str">
            <v>Mar 2015</v>
          </cell>
          <cell r="AP258" t="e">
            <v>#REF!</v>
          </cell>
          <cell r="AS258">
            <v>0</v>
          </cell>
        </row>
        <row r="259">
          <cell r="B259" t="str">
            <v>Apr 2015</v>
          </cell>
          <cell r="AP259" t="e">
            <v>#REF!</v>
          </cell>
          <cell r="AS259">
            <v>0</v>
          </cell>
        </row>
        <row r="260">
          <cell r="B260" t="str">
            <v>May 2015</v>
          </cell>
          <cell r="AP260" t="e">
            <v>#REF!</v>
          </cell>
          <cell r="AS260">
            <v>0</v>
          </cell>
        </row>
        <row r="261">
          <cell r="B261" t="str">
            <v>Jun 2015</v>
          </cell>
          <cell r="AP261" t="e">
            <v>#REF!</v>
          </cell>
          <cell r="AS261">
            <v>0</v>
          </cell>
        </row>
        <row r="262">
          <cell r="B262" t="str">
            <v>Jul 2015</v>
          </cell>
          <cell r="AP262" t="e">
            <v>#REF!</v>
          </cell>
          <cell r="AS262">
            <v>0</v>
          </cell>
        </row>
        <row r="263">
          <cell r="B263" t="str">
            <v>Aug 2015</v>
          </cell>
          <cell r="AP263" t="e">
            <v>#REF!</v>
          </cell>
          <cell r="AS263">
            <v>0</v>
          </cell>
        </row>
        <row r="264">
          <cell r="B264" t="str">
            <v>Sep 2015</v>
          </cell>
          <cell r="AP264" t="e">
            <v>#REF!</v>
          </cell>
          <cell r="AS264">
            <v>0</v>
          </cell>
        </row>
        <row r="265">
          <cell r="B265" t="str">
            <v>Oct 2014</v>
          </cell>
          <cell r="AP265" t="e">
            <v>#REF!</v>
          </cell>
          <cell r="AS265">
            <v>0</v>
          </cell>
        </row>
        <row r="266">
          <cell r="B266" t="str">
            <v>Nov 2014</v>
          </cell>
          <cell r="AP266" t="e">
            <v>#REF!</v>
          </cell>
          <cell r="AS266">
            <v>0</v>
          </cell>
        </row>
        <row r="267">
          <cell r="B267" t="str">
            <v>Dec 2014</v>
          </cell>
          <cell r="AP267" t="e">
            <v>#REF!</v>
          </cell>
          <cell r="AS267">
            <v>0</v>
          </cell>
        </row>
        <row r="268">
          <cell r="B268" t="str">
            <v>Jan 2015</v>
          </cell>
          <cell r="AP268" t="e">
            <v>#REF!</v>
          </cell>
          <cell r="AS268">
            <v>0</v>
          </cell>
        </row>
        <row r="269">
          <cell r="B269" t="str">
            <v>Feb 2015</v>
          </cell>
          <cell r="AP269" t="e">
            <v>#REF!</v>
          </cell>
          <cell r="AS269">
            <v>0</v>
          </cell>
        </row>
        <row r="270">
          <cell r="B270" t="str">
            <v>Mar 2015</v>
          </cell>
          <cell r="AP270" t="e">
            <v>#REF!</v>
          </cell>
          <cell r="AS270">
            <v>0</v>
          </cell>
        </row>
        <row r="271">
          <cell r="B271" t="str">
            <v>Apr 2015</v>
          </cell>
          <cell r="AP271" t="e">
            <v>#REF!</v>
          </cell>
          <cell r="AS271">
            <v>0</v>
          </cell>
        </row>
        <row r="272">
          <cell r="B272" t="str">
            <v>May 2015</v>
          </cell>
          <cell r="AP272" t="e">
            <v>#REF!</v>
          </cell>
          <cell r="AS272">
            <v>0</v>
          </cell>
        </row>
        <row r="273">
          <cell r="B273" t="str">
            <v>Jun 2015</v>
          </cell>
          <cell r="AP273" t="e">
            <v>#REF!</v>
          </cell>
          <cell r="AS273">
            <v>0</v>
          </cell>
        </row>
        <row r="274">
          <cell r="B274" t="str">
            <v>Jul 2015</v>
          </cell>
          <cell r="AP274" t="e">
            <v>#REF!</v>
          </cell>
          <cell r="AS274">
            <v>0</v>
          </cell>
        </row>
        <row r="275">
          <cell r="B275" t="str">
            <v>Aug 2015</v>
          </cell>
          <cell r="AP275" t="e">
            <v>#REF!</v>
          </cell>
          <cell r="AS275">
            <v>0</v>
          </cell>
        </row>
        <row r="276">
          <cell r="B276" t="str">
            <v>Sep 2015</v>
          </cell>
          <cell r="AP276" t="e">
            <v>#REF!</v>
          </cell>
          <cell r="AS276">
            <v>0</v>
          </cell>
        </row>
        <row r="277">
          <cell r="B277" t="str">
            <v>Oct 2014</v>
          </cell>
          <cell r="AP277" t="e">
            <v>#REF!</v>
          </cell>
          <cell r="AS277">
            <v>0</v>
          </cell>
        </row>
        <row r="278">
          <cell r="B278" t="str">
            <v>Nov 2014</v>
          </cell>
          <cell r="AP278" t="e">
            <v>#REF!</v>
          </cell>
          <cell r="AS278">
            <v>0</v>
          </cell>
        </row>
        <row r="279">
          <cell r="B279" t="str">
            <v>Dec 2014</v>
          </cell>
          <cell r="AP279" t="e">
            <v>#REF!</v>
          </cell>
          <cell r="AS279">
            <v>0</v>
          </cell>
        </row>
        <row r="280">
          <cell r="B280" t="str">
            <v>Jan 2015</v>
          </cell>
          <cell r="AP280" t="e">
            <v>#REF!</v>
          </cell>
          <cell r="AS280">
            <v>0</v>
          </cell>
        </row>
        <row r="281">
          <cell r="B281" t="str">
            <v>Feb 2015</v>
          </cell>
          <cell r="AP281" t="e">
            <v>#REF!</v>
          </cell>
          <cell r="AS281">
            <v>0</v>
          </cell>
        </row>
        <row r="282">
          <cell r="B282" t="str">
            <v>Mar 2015</v>
          </cell>
          <cell r="AP282" t="e">
            <v>#REF!</v>
          </cell>
          <cell r="AS282">
            <v>0</v>
          </cell>
        </row>
        <row r="283">
          <cell r="B283" t="str">
            <v>Apr 2015</v>
          </cell>
          <cell r="AP283" t="e">
            <v>#REF!</v>
          </cell>
          <cell r="AS283">
            <v>0</v>
          </cell>
        </row>
        <row r="284">
          <cell r="B284" t="str">
            <v>May 2015</v>
          </cell>
          <cell r="AP284" t="e">
            <v>#REF!</v>
          </cell>
          <cell r="AS284">
            <v>0</v>
          </cell>
        </row>
        <row r="285">
          <cell r="B285" t="str">
            <v>Jun 2015</v>
          </cell>
          <cell r="AP285" t="e">
            <v>#REF!</v>
          </cell>
          <cell r="AS285">
            <v>0</v>
          </cell>
        </row>
        <row r="286">
          <cell r="B286" t="str">
            <v>Jul 2015</v>
          </cell>
          <cell r="AP286" t="e">
            <v>#REF!</v>
          </cell>
          <cell r="AS286">
            <v>0</v>
          </cell>
        </row>
        <row r="287">
          <cell r="B287" t="str">
            <v>Aug 2015</v>
          </cell>
          <cell r="AP287" t="e">
            <v>#REF!</v>
          </cell>
          <cell r="AS287">
            <v>0</v>
          </cell>
        </row>
        <row r="288">
          <cell r="B288" t="str">
            <v>Sep 2015</v>
          </cell>
          <cell r="AP288" t="e">
            <v>#REF!</v>
          </cell>
          <cell r="AS288">
            <v>0</v>
          </cell>
        </row>
        <row r="289">
          <cell r="B289" t="str">
            <v>Oct 2014</v>
          </cell>
          <cell r="AP289" t="e">
            <v>#REF!</v>
          </cell>
          <cell r="AS289">
            <v>0</v>
          </cell>
        </row>
        <row r="290">
          <cell r="B290" t="str">
            <v>Nov 2014</v>
          </cell>
          <cell r="AP290" t="e">
            <v>#REF!</v>
          </cell>
          <cell r="AS290">
            <v>0</v>
          </cell>
        </row>
        <row r="291">
          <cell r="B291" t="str">
            <v>Dec 2014</v>
          </cell>
          <cell r="AP291" t="e">
            <v>#REF!</v>
          </cell>
          <cell r="AS291">
            <v>0</v>
          </cell>
        </row>
        <row r="292">
          <cell r="B292" t="str">
            <v>Jan 2015</v>
          </cell>
          <cell r="AP292" t="e">
            <v>#REF!</v>
          </cell>
          <cell r="AS292">
            <v>0</v>
          </cell>
        </row>
        <row r="293">
          <cell r="B293" t="str">
            <v>Feb 2015</v>
          </cell>
          <cell r="AP293" t="e">
            <v>#REF!</v>
          </cell>
          <cell r="AS293">
            <v>0</v>
          </cell>
        </row>
        <row r="294">
          <cell r="B294" t="str">
            <v>Mar 2015</v>
          </cell>
          <cell r="AP294" t="e">
            <v>#REF!</v>
          </cell>
          <cell r="AS294">
            <v>0</v>
          </cell>
        </row>
        <row r="295">
          <cell r="B295" t="str">
            <v>Apr 2015</v>
          </cell>
          <cell r="AP295" t="e">
            <v>#REF!</v>
          </cell>
          <cell r="AS295">
            <v>0</v>
          </cell>
        </row>
        <row r="296">
          <cell r="B296" t="str">
            <v>May 2015</v>
          </cell>
          <cell r="AP296" t="e">
            <v>#REF!</v>
          </cell>
          <cell r="AS296">
            <v>0</v>
          </cell>
        </row>
        <row r="297">
          <cell r="B297" t="str">
            <v>Jun 2015</v>
          </cell>
          <cell r="AP297" t="e">
            <v>#REF!</v>
          </cell>
          <cell r="AS297">
            <v>0</v>
          </cell>
        </row>
        <row r="298">
          <cell r="B298" t="str">
            <v>Jul 2015</v>
          </cell>
          <cell r="AP298" t="e">
            <v>#REF!</v>
          </cell>
          <cell r="AS298">
            <v>0</v>
          </cell>
        </row>
        <row r="299">
          <cell r="B299" t="str">
            <v>Aug 2015</v>
          </cell>
          <cell r="AP299" t="e">
            <v>#REF!</v>
          </cell>
          <cell r="AS299">
            <v>0</v>
          </cell>
        </row>
        <row r="300">
          <cell r="B300" t="str">
            <v>Sep 2015</v>
          </cell>
          <cell r="AP300" t="e">
            <v>#REF!</v>
          </cell>
          <cell r="AS300">
            <v>0</v>
          </cell>
        </row>
        <row r="301">
          <cell r="B301" t="str">
            <v>Oct 2014</v>
          </cell>
          <cell r="AP301" t="e">
            <v>#REF!</v>
          </cell>
          <cell r="AS301">
            <v>0</v>
          </cell>
        </row>
        <row r="302">
          <cell r="B302" t="str">
            <v>Nov 2014</v>
          </cell>
          <cell r="AP302" t="e">
            <v>#REF!</v>
          </cell>
          <cell r="AS302">
            <v>0</v>
          </cell>
        </row>
        <row r="303">
          <cell r="B303" t="str">
            <v>Dec 2014</v>
          </cell>
          <cell r="AP303" t="e">
            <v>#REF!</v>
          </cell>
          <cell r="AS303">
            <v>0</v>
          </cell>
        </row>
        <row r="304">
          <cell r="B304" t="str">
            <v>Jan 2015</v>
          </cell>
          <cell r="AP304" t="e">
            <v>#REF!</v>
          </cell>
          <cell r="AS304">
            <v>0</v>
          </cell>
        </row>
        <row r="305">
          <cell r="B305" t="str">
            <v>Feb 2015</v>
          </cell>
          <cell r="AP305" t="e">
            <v>#REF!</v>
          </cell>
          <cell r="AS305">
            <v>0</v>
          </cell>
        </row>
        <row r="306">
          <cell r="B306" t="str">
            <v>Mar 2015</v>
          </cell>
          <cell r="AP306" t="e">
            <v>#REF!</v>
          </cell>
          <cell r="AS306">
            <v>0</v>
          </cell>
        </row>
        <row r="307">
          <cell r="B307" t="str">
            <v>Apr 2015</v>
          </cell>
          <cell r="AP307" t="e">
            <v>#REF!</v>
          </cell>
          <cell r="AS307">
            <v>0</v>
          </cell>
        </row>
        <row r="308">
          <cell r="B308" t="str">
            <v>May 2015</v>
          </cell>
          <cell r="AP308" t="e">
            <v>#REF!</v>
          </cell>
          <cell r="AS308">
            <v>0</v>
          </cell>
        </row>
        <row r="309">
          <cell r="B309" t="str">
            <v>Jun 2015</v>
          </cell>
          <cell r="AP309" t="e">
            <v>#REF!</v>
          </cell>
          <cell r="AS309">
            <v>0</v>
          </cell>
        </row>
        <row r="310">
          <cell r="B310" t="str">
            <v>Jul 2015</v>
          </cell>
          <cell r="AP310" t="e">
            <v>#REF!</v>
          </cell>
          <cell r="AS310">
            <v>0</v>
          </cell>
        </row>
        <row r="311">
          <cell r="B311" t="str">
            <v>Aug 2015</v>
          </cell>
          <cell r="AP311" t="e">
            <v>#REF!</v>
          </cell>
          <cell r="AS311">
            <v>0</v>
          </cell>
        </row>
        <row r="312">
          <cell r="B312" t="str">
            <v>Sep 2015</v>
          </cell>
          <cell r="AP312" t="e">
            <v>#REF!</v>
          </cell>
          <cell r="AS312">
            <v>0</v>
          </cell>
        </row>
        <row r="313">
          <cell r="B313" t="str">
            <v>Oct 2014</v>
          </cell>
          <cell r="AP313" t="e">
            <v>#REF!</v>
          </cell>
          <cell r="AS313">
            <v>0</v>
          </cell>
        </row>
        <row r="314">
          <cell r="B314" t="str">
            <v>Nov 2014</v>
          </cell>
          <cell r="AP314" t="e">
            <v>#REF!</v>
          </cell>
          <cell r="AS314">
            <v>0</v>
          </cell>
        </row>
        <row r="315">
          <cell r="B315" t="str">
            <v>Dec 2014</v>
          </cell>
          <cell r="AP315" t="e">
            <v>#REF!</v>
          </cell>
          <cell r="AS315">
            <v>0</v>
          </cell>
        </row>
        <row r="316">
          <cell r="B316" t="str">
            <v>Jan 2015</v>
          </cell>
          <cell r="AP316" t="e">
            <v>#REF!</v>
          </cell>
          <cell r="AS316">
            <v>0</v>
          </cell>
        </row>
        <row r="317">
          <cell r="B317" t="str">
            <v>Feb 2015</v>
          </cell>
          <cell r="AP317" t="e">
            <v>#REF!</v>
          </cell>
          <cell r="AS317">
            <v>0</v>
          </cell>
        </row>
        <row r="318">
          <cell r="B318" t="str">
            <v>Mar 2015</v>
          </cell>
          <cell r="AP318" t="e">
            <v>#REF!</v>
          </cell>
          <cell r="AS318">
            <v>0</v>
          </cell>
        </row>
        <row r="319">
          <cell r="B319" t="str">
            <v>Apr 2015</v>
          </cell>
          <cell r="AP319" t="e">
            <v>#REF!</v>
          </cell>
          <cell r="AS319">
            <v>0</v>
          </cell>
        </row>
        <row r="320">
          <cell r="B320" t="str">
            <v>May 2015</v>
          </cell>
          <cell r="AP320" t="e">
            <v>#REF!</v>
          </cell>
          <cell r="AS320">
            <v>0</v>
          </cell>
        </row>
        <row r="321">
          <cell r="B321" t="str">
            <v>Jun 2015</v>
          </cell>
          <cell r="AP321" t="e">
            <v>#REF!</v>
          </cell>
          <cell r="AS321">
            <v>0</v>
          </cell>
        </row>
        <row r="322">
          <cell r="B322" t="str">
            <v>Jul 2015</v>
          </cell>
          <cell r="AP322" t="e">
            <v>#REF!</v>
          </cell>
          <cell r="AS322">
            <v>0</v>
          </cell>
        </row>
        <row r="323">
          <cell r="B323" t="str">
            <v>Aug 2015</v>
          </cell>
          <cell r="AP323" t="e">
            <v>#REF!</v>
          </cell>
          <cell r="AS323">
            <v>0</v>
          </cell>
        </row>
        <row r="324">
          <cell r="B324" t="str">
            <v>Sep 2015</v>
          </cell>
          <cell r="AP324" t="e">
            <v>#REF!</v>
          </cell>
          <cell r="AS324">
            <v>0</v>
          </cell>
        </row>
        <row r="325">
          <cell r="B325" t="str">
            <v>Oct 2014</v>
          </cell>
          <cell r="AP325" t="e">
            <v>#REF!</v>
          </cell>
          <cell r="AS325">
            <v>0</v>
          </cell>
        </row>
        <row r="326">
          <cell r="B326" t="str">
            <v>Nov 2014</v>
          </cell>
          <cell r="AP326" t="e">
            <v>#REF!</v>
          </cell>
          <cell r="AS326">
            <v>0</v>
          </cell>
        </row>
        <row r="327">
          <cell r="B327" t="str">
            <v>Dec 2014</v>
          </cell>
          <cell r="AP327" t="e">
            <v>#REF!</v>
          </cell>
          <cell r="AS327">
            <v>0</v>
          </cell>
        </row>
        <row r="328">
          <cell r="B328" t="str">
            <v>Jan 2015</v>
          </cell>
          <cell r="AP328" t="e">
            <v>#REF!</v>
          </cell>
          <cell r="AS328">
            <v>0</v>
          </cell>
        </row>
        <row r="329">
          <cell r="B329" t="str">
            <v>Feb 2015</v>
          </cell>
          <cell r="AP329" t="e">
            <v>#REF!</v>
          </cell>
          <cell r="AS329">
            <v>0</v>
          </cell>
        </row>
        <row r="330">
          <cell r="B330" t="str">
            <v>Mar 2015</v>
          </cell>
          <cell r="AP330" t="e">
            <v>#REF!</v>
          </cell>
          <cell r="AS330">
            <v>0</v>
          </cell>
        </row>
        <row r="331">
          <cell r="B331" t="str">
            <v>Apr 2015</v>
          </cell>
          <cell r="AP331" t="e">
            <v>#REF!</v>
          </cell>
          <cell r="AS331">
            <v>0</v>
          </cell>
        </row>
        <row r="332">
          <cell r="B332" t="str">
            <v>May 2015</v>
          </cell>
          <cell r="AP332" t="e">
            <v>#REF!</v>
          </cell>
          <cell r="AS332">
            <v>0</v>
          </cell>
        </row>
        <row r="333">
          <cell r="B333" t="str">
            <v>Jun 2015</v>
          </cell>
          <cell r="AP333" t="e">
            <v>#REF!</v>
          </cell>
          <cell r="AS333">
            <v>0</v>
          </cell>
        </row>
        <row r="334">
          <cell r="B334" t="str">
            <v>Jul 2015</v>
          </cell>
          <cell r="AP334" t="e">
            <v>#REF!</v>
          </cell>
          <cell r="AS334">
            <v>0</v>
          </cell>
        </row>
        <row r="335">
          <cell r="B335" t="str">
            <v>Aug 2015</v>
          </cell>
          <cell r="AP335" t="e">
            <v>#REF!</v>
          </cell>
          <cell r="AS335">
            <v>0</v>
          </cell>
        </row>
        <row r="336">
          <cell r="B336" t="str">
            <v>Sep 2015</v>
          </cell>
          <cell r="AP336" t="e">
            <v>#REF!</v>
          </cell>
          <cell r="AS336">
            <v>0</v>
          </cell>
        </row>
        <row r="337">
          <cell r="B337" t="str">
            <v>Oct 2014</v>
          </cell>
          <cell r="AP337" t="e">
            <v>#REF!</v>
          </cell>
          <cell r="AS337">
            <v>0</v>
          </cell>
        </row>
        <row r="338">
          <cell r="B338" t="str">
            <v>Nov 2014</v>
          </cell>
          <cell r="AP338" t="e">
            <v>#REF!</v>
          </cell>
          <cell r="AS338">
            <v>0</v>
          </cell>
        </row>
        <row r="339">
          <cell r="B339" t="str">
            <v>Dec 2014</v>
          </cell>
          <cell r="AP339" t="e">
            <v>#REF!</v>
          </cell>
          <cell r="AS339">
            <v>0</v>
          </cell>
        </row>
        <row r="340">
          <cell r="B340" t="str">
            <v>Jan 2015</v>
          </cell>
          <cell r="AP340" t="e">
            <v>#REF!</v>
          </cell>
          <cell r="AS340">
            <v>0</v>
          </cell>
        </row>
        <row r="341">
          <cell r="B341" t="str">
            <v>Feb 2015</v>
          </cell>
          <cell r="AP341" t="e">
            <v>#REF!</v>
          </cell>
          <cell r="AS341">
            <v>0</v>
          </cell>
        </row>
        <row r="342">
          <cell r="B342" t="str">
            <v>Mar 2015</v>
          </cell>
          <cell r="AP342" t="e">
            <v>#REF!</v>
          </cell>
          <cell r="AS342">
            <v>0</v>
          </cell>
        </row>
        <row r="343">
          <cell r="B343" t="str">
            <v>Apr 2015</v>
          </cell>
          <cell r="AP343" t="e">
            <v>#REF!</v>
          </cell>
          <cell r="AS343">
            <v>0</v>
          </cell>
        </row>
        <row r="344">
          <cell r="B344" t="str">
            <v>May 2015</v>
          </cell>
          <cell r="AP344" t="e">
            <v>#REF!</v>
          </cell>
          <cell r="AS344">
            <v>0</v>
          </cell>
        </row>
        <row r="345">
          <cell r="B345" t="str">
            <v>Jun 2015</v>
          </cell>
          <cell r="AP345" t="e">
            <v>#REF!</v>
          </cell>
          <cell r="AS345">
            <v>0</v>
          </cell>
        </row>
        <row r="346">
          <cell r="B346" t="str">
            <v>Jul 2015</v>
          </cell>
          <cell r="AP346" t="e">
            <v>#REF!</v>
          </cell>
          <cell r="AS346">
            <v>0</v>
          </cell>
        </row>
        <row r="347">
          <cell r="B347" t="str">
            <v>Aug 2015</v>
          </cell>
          <cell r="AP347" t="e">
            <v>#REF!</v>
          </cell>
          <cell r="AS347">
            <v>0</v>
          </cell>
        </row>
        <row r="348">
          <cell r="B348" t="str">
            <v>Sep 2015</v>
          </cell>
          <cell r="AP348" t="e">
            <v>#REF!</v>
          </cell>
          <cell r="AS348">
            <v>0</v>
          </cell>
        </row>
        <row r="349">
          <cell r="B349" t="str">
            <v>Oct 2014</v>
          </cell>
          <cell r="AP349" t="e">
            <v>#REF!</v>
          </cell>
          <cell r="AS349">
            <v>0</v>
          </cell>
        </row>
        <row r="350">
          <cell r="B350" t="str">
            <v>Nov 2014</v>
          </cell>
          <cell r="AP350" t="e">
            <v>#REF!</v>
          </cell>
          <cell r="AS350">
            <v>0</v>
          </cell>
        </row>
        <row r="351">
          <cell r="B351" t="str">
            <v>Dec 2014</v>
          </cell>
          <cell r="AP351" t="e">
            <v>#REF!</v>
          </cell>
          <cell r="AS351">
            <v>0</v>
          </cell>
        </row>
        <row r="352">
          <cell r="B352" t="str">
            <v>Jan 2015</v>
          </cell>
          <cell r="AP352" t="e">
            <v>#REF!</v>
          </cell>
          <cell r="AS352">
            <v>0</v>
          </cell>
        </row>
        <row r="353">
          <cell r="B353" t="str">
            <v>Feb 2015</v>
          </cell>
          <cell r="AP353" t="e">
            <v>#REF!</v>
          </cell>
          <cell r="AS353">
            <v>0</v>
          </cell>
        </row>
        <row r="354">
          <cell r="B354" t="str">
            <v>Mar 2015</v>
          </cell>
          <cell r="AP354" t="e">
            <v>#REF!</v>
          </cell>
          <cell r="AS354">
            <v>0</v>
          </cell>
        </row>
        <row r="355">
          <cell r="B355" t="str">
            <v>Apr 2015</v>
          </cell>
          <cell r="AP355" t="e">
            <v>#REF!</v>
          </cell>
          <cell r="AS355">
            <v>0</v>
          </cell>
        </row>
        <row r="356">
          <cell r="B356" t="str">
            <v>May 2015</v>
          </cell>
          <cell r="AP356" t="e">
            <v>#REF!</v>
          </cell>
          <cell r="AS356">
            <v>0</v>
          </cell>
        </row>
        <row r="357">
          <cell r="B357" t="str">
            <v>Jun 2015</v>
          </cell>
          <cell r="AP357" t="e">
            <v>#REF!</v>
          </cell>
          <cell r="AS357">
            <v>0</v>
          </cell>
        </row>
        <row r="358">
          <cell r="B358" t="str">
            <v>Jul 2015</v>
          </cell>
          <cell r="AP358" t="e">
            <v>#REF!</v>
          </cell>
          <cell r="AS358">
            <v>0</v>
          </cell>
        </row>
        <row r="359">
          <cell r="B359" t="str">
            <v>Aug 2015</v>
          </cell>
          <cell r="AP359" t="e">
            <v>#REF!</v>
          </cell>
          <cell r="AS359">
            <v>0</v>
          </cell>
        </row>
        <row r="360">
          <cell r="B360" t="str">
            <v>Sep 2015</v>
          </cell>
          <cell r="AP360" t="e">
            <v>#REF!</v>
          </cell>
          <cell r="AS360">
            <v>0</v>
          </cell>
        </row>
        <row r="361">
          <cell r="B361" t="str">
            <v>Oct 2014</v>
          </cell>
          <cell r="AP361" t="e">
            <v>#REF!</v>
          </cell>
          <cell r="AS361">
            <v>0</v>
          </cell>
        </row>
        <row r="362">
          <cell r="B362" t="str">
            <v>Nov 2014</v>
          </cell>
          <cell r="AP362" t="e">
            <v>#REF!</v>
          </cell>
          <cell r="AS362">
            <v>0</v>
          </cell>
        </row>
        <row r="363">
          <cell r="B363" t="str">
            <v>Dec 2014</v>
          </cell>
          <cell r="AP363" t="e">
            <v>#REF!</v>
          </cell>
          <cell r="AS363">
            <v>0</v>
          </cell>
        </row>
        <row r="364">
          <cell r="B364" t="str">
            <v>Jan 2015</v>
          </cell>
          <cell r="AP364" t="e">
            <v>#REF!</v>
          </cell>
          <cell r="AS364">
            <v>0</v>
          </cell>
        </row>
        <row r="365">
          <cell r="B365" t="str">
            <v>Feb 2015</v>
          </cell>
          <cell r="AP365" t="e">
            <v>#REF!</v>
          </cell>
          <cell r="AS365">
            <v>0</v>
          </cell>
        </row>
        <row r="366">
          <cell r="B366" t="str">
            <v>Mar 2015</v>
          </cell>
          <cell r="AP366" t="e">
            <v>#REF!</v>
          </cell>
          <cell r="AS366">
            <v>0</v>
          </cell>
        </row>
        <row r="367">
          <cell r="B367" t="str">
            <v>Apr 2015</v>
          </cell>
          <cell r="AP367" t="e">
            <v>#REF!</v>
          </cell>
          <cell r="AS367">
            <v>0</v>
          </cell>
        </row>
        <row r="368">
          <cell r="B368" t="str">
            <v>May 2015</v>
          </cell>
          <cell r="AP368" t="e">
            <v>#REF!</v>
          </cell>
          <cell r="AS368">
            <v>0</v>
          </cell>
        </row>
        <row r="369">
          <cell r="B369" t="str">
            <v>Jun 2015</v>
          </cell>
          <cell r="AP369" t="e">
            <v>#REF!</v>
          </cell>
          <cell r="AS369">
            <v>0</v>
          </cell>
        </row>
        <row r="370">
          <cell r="B370" t="str">
            <v>Jul 2015</v>
          </cell>
          <cell r="AP370" t="e">
            <v>#REF!</v>
          </cell>
          <cell r="AS370">
            <v>0</v>
          </cell>
        </row>
        <row r="371">
          <cell r="B371" t="str">
            <v>Aug 2015</v>
          </cell>
          <cell r="AP371" t="e">
            <v>#REF!</v>
          </cell>
          <cell r="AS371">
            <v>0</v>
          </cell>
        </row>
        <row r="372">
          <cell r="B372" t="str">
            <v>Sep 2015</v>
          </cell>
          <cell r="AP372" t="e">
            <v>#REF!</v>
          </cell>
          <cell r="AS372">
            <v>0</v>
          </cell>
        </row>
        <row r="373">
          <cell r="B373" t="str">
            <v>Oct 2014</v>
          </cell>
          <cell r="AP373" t="e">
            <v>#REF!</v>
          </cell>
          <cell r="AS373">
            <v>0</v>
          </cell>
        </row>
        <row r="374">
          <cell r="B374" t="str">
            <v>Nov 2014</v>
          </cell>
          <cell r="AP374" t="e">
            <v>#REF!</v>
          </cell>
          <cell r="AS374">
            <v>0</v>
          </cell>
        </row>
        <row r="375">
          <cell r="B375" t="str">
            <v>Dec 2014</v>
          </cell>
          <cell r="AP375" t="e">
            <v>#REF!</v>
          </cell>
          <cell r="AS375">
            <v>0</v>
          </cell>
        </row>
        <row r="376">
          <cell r="B376" t="str">
            <v>Jan 2015</v>
          </cell>
          <cell r="AP376" t="e">
            <v>#REF!</v>
          </cell>
          <cell r="AS376">
            <v>0</v>
          </cell>
        </row>
        <row r="377">
          <cell r="B377" t="str">
            <v>Feb 2015</v>
          </cell>
          <cell r="AP377" t="e">
            <v>#REF!</v>
          </cell>
          <cell r="AS377">
            <v>0</v>
          </cell>
        </row>
        <row r="378">
          <cell r="B378" t="str">
            <v>Mar 2015</v>
          </cell>
          <cell r="AP378" t="e">
            <v>#REF!</v>
          </cell>
          <cell r="AS378">
            <v>0</v>
          </cell>
        </row>
        <row r="379">
          <cell r="B379" t="str">
            <v>Apr 2015</v>
          </cell>
          <cell r="AP379" t="e">
            <v>#REF!</v>
          </cell>
          <cell r="AS379">
            <v>0</v>
          </cell>
        </row>
        <row r="380">
          <cell r="B380" t="str">
            <v>May 2015</v>
          </cell>
          <cell r="AP380" t="e">
            <v>#REF!</v>
          </cell>
          <cell r="AS380">
            <v>0</v>
          </cell>
        </row>
        <row r="381">
          <cell r="B381" t="str">
            <v>Jun 2015</v>
          </cell>
          <cell r="AP381" t="e">
            <v>#REF!</v>
          </cell>
          <cell r="AS381">
            <v>0</v>
          </cell>
        </row>
        <row r="382">
          <cell r="B382" t="str">
            <v>Jul 2015</v>
          </cell>
          <cell r="AP382" t="e">
            <v>#REF!</v>
          </cell>
          <cell r="AS382">
            <v>0</v>
          </cell>
        </row>
        <row r="383">
          <cell r="B383" t="str">
            <v>Aug 2015</v>
          </cell>
          <cell r="AP383" t="e">
            <v>#REF!</v>
          </cell>
          <cell r="AS383">
            <v>0</v>
          </cell>
        </row>
        <row r="384">
          <cell r="B384" t="str">
            <v>Sep 2015</v>
          </cell>
          <cell r="AP384" t="e">
            <v>#REF!</v>
          </cell>
          <cell r="AS384">
            <v>0</v>
          </cell>
        </row>
        <row r="385">
          <cell r="B385" t="str">
            <v>Oct 2014</v>
          </cell>
          <cell r="AP385" t="e">
            <v>#REF!</v>
          </cell>
          <cell r="AS385">
            <v>0</v>
          </cell>
        </row>
        <row r="386">
          <cell r="B386" t="str">
            <v>Nov 2014</v>
          </cell>
          <cell r="AP386" t="e">
            <v>#REF!</v>
          </cell>
          <cell r="AS386">
            <v>0</v>
          </cell>
        </row>
        <row r="387">
          <cell r="B387" t="str">
            <v>Dec 2014</v>
          </cell>
          <cell r="AP387" t="e">
            <v>#REF!</v>
          </cell>
          <cell r="AS387">
            <v>0</v>
          </cell>
        </row>
        <row r="388">
          <cell r="B388" t="str">
            <v>Jan 2015</v>
          </cell>
          <cell r="AP388" t="e">
            <v>#REF!</v>
          </cell>
          <cell r="AS388">
            <v>0</v>
          </cell>
        </row>
        <row r="389">
          <cell r="B389" t="str">
            <v>Feb 2015</v>
          </cell>
          <cell r="AP389" t="e">
            <v>#REF!</v>
          </cell>
          <cell r="AS389">
            <v>0</v>
          </cell>
        </row>
        <row r="390">
          <cell r="B390" t="str">
            <v>Mar 2015</v>
          </cell>
          <cell r="AP390" t="e">
            <v>#REF!</v>
          </cell>
          <cell r="AS390">
            <v>0</v>
          </cell>
        </row>
        <row r="391">
          <cell r="B391" t="str">
            <v>Apr 2015</v>
          </cell>
          <cell r="AP391" t="e">
            <v>#REF!</v>
          </cell>
          <cell r="AS391">
            <v>0</v>
          </cell>
        </row>
        <row r="392">
          <cell r="B392" t="str">
            <v>May 2015</v>
          </cell>
          <cell r="AP392" t="e">
            <v>#REF!</v>
          </cell>
          <cell r="AS392">
            <v>0</v>
          </cell>
        </row>
        <row r="393">
          <cell r="B393" t="str">
            <v>Jun 2015</v>
          </cell>
          <cell r="AP393" t="e">
            <v>#REF!</v>
          </cell>
          <cell r="AS393">
            <v>0</v>
          </cell>
        </row>
        <row r="394">
          <cell r="B394" t="str">
            <v>Jul 2015</v>
          </cell>
          <cell r="AP394" t="e">
            <v>#REF!</v>
          </cell>
          <cell r="AS394">
            <v>0</v>
          </cell>
        </row>
        <row r="395">
          <cell r="B395" t="str">
            <v>Aug 2015</v>
          </cell>
          <cell r="AP395" t="e">
            <v>#REF!</v>
          </cell>
          <cell r="AS395">
            <v>0</v>
          </cell>
        </row>
        <row r="396">
          <cell r="B396" t="str">
            <v>Sep 2015</v>
          </cell>
          <cell r="AP396" t="e">
            <v>#REF!</v>
          </cell>
          <cell r="AS396">
            <v>0</v>
          </cell>
        </row>
        <row r="397">
          <cell r="B397" t="str">
            <v>Oct 2014</v>
          </cell>
          <cell r="AP397" t="e">
            <v>#REF!</v>
          </cell>
          <cell r="AS397">
            <v>0</v>
          </cell>
        </row>
        <row r="398">
          <cell r="B398" t="str">
            <v>Nov 2014</v>
          </cell>
          <cell r="AP398" t="e">
            <v>#REF!</v>
          </cell>
          <cell r="AS398">
            <v>0</v>
          </cell>
        </row>
        <row r="399">
          <cell r="B399" t="str">
            <v>Dec 2014</v>
          </cell>
          <cell r="AP399" t="e">
            <v>#REF!</v>
          </cell>
          <cell r="AS399">
            <v>0</v>
          </cell>
        </row>
        <row r="400">
          <cell r="B400" t="str">
            <v>Jan 2015</v>
          </cell>
          <cell r="AP400" t="e">
            <v>#REF!</v>
          </cell>
          <cell r="AS400">
            <v>0</v>
          </cell>
        </row>
        <row r="401">
          <cell r="B401" t="str">
            <v>Feb 2015</v>
          </cell>
          <cell r="AP401" t="e">
            <v>#REF!</v>
          </cell>
          <cell r="AS401">
            <v>0</v>
          </cell>
        </row>
        <row r="402">
          <cell r="B402" t="str">
            <v>Mar 2015</v>
          </cell>
          <cell r="AP402" t="e">
            <v>#REF!</v>
          </cell>
          <cell r="AS402">
            <v>0</v>
          </cell>
        </row>
        <row r="403">
          <cell r="B403" t="str">
            <v>Apr 2015</v>
          </cell>
          <cell r="AP403" t="e">
            <v>#REF!</v>
          </cell>
          <cell r="AS403">
            <v>0</v>
          </cell>
        </row>
        <row r="404">
          <cell r="B404" t="str">
            <v>May 2015</v>
          </cell>
          <cell r="AP404" t="e">
            <v>#REF!</v>
          </cell>
          <cell r="AS404">
            <v>0</v>
          </cell>
        </row>
        <row r="405">
          <cell r="B405" t="str">
            <v>Jun 2015</v>
          </cell>
          <cell r="AP405" t="e">
            <v>#REF!</v>
          </cell>
          <cell r="AS405">
            <v>0</v>
          </cell>
        </row>
        <row r="406">
          <cell r="B406" t="str">
            <v>Jul 2015</v>
          </cell>
          <cell r="AP406" t="e">
            <v>#REF!</v>
          </cell>
          <cell r="AS406">
            <v>0</v>
          </cell>
        </row>
        <row r="407">
          <cell r="B407" t="str">
            <v>Aug 2015</v>
          </cell>
          <cell r="AP407" t="e">
            <v>#REF!</v>
          </cell>
          <cell r="AS407">
            <v>0</v>
          </cell>
        </row>
        <row r="408">
          <cell r="B408" t="str">
            <v>Sep 2015</v>
          </cell>
          <cell r="AP408" t="e">
            <v>#REF!</v>
          </cell>
          <cell r="AS408">
            <v>0</v>
          </cell>
        </row>
        <row r="409">
          <cell r="B409" t="str">
            <v>Oct 2014</v>
          </cell>
          <cell r="AP409" t="e">
            <v>#REF!</v>
          </cell>
          <cell r="AS409">
            <v>0</v>
          </cell>
        </row>
        <row r="410">
          <cell r="B410" t="str">
            <v>Nov 2014</v>
          </cell>
          <cell r="AP410" t="e">
            <v>#REF!</v>
          </cell>
          <cell r="AS410">
            <v>0</v>
          </cell>
        </row>
        <row r="411">
          <cell r="B411" t="str">
            <v>Dec 2014</v>
          </cell>
          <cell r="AP411" t="e">
            <v>#REF!</v>
          </cell>
          <cell r="AS411">
            <v>0</v>
          </cell>
        </row>
        <row r="412">
          <cell r="B412" t="str">
            <v>Jan 2015</v>
          </cell>
          <cell r="AP412" t="e">
            <v>#REF!</v>
          </cell>
          <cell r="AS412">
            <v>0</v>
          </cell>
        </row>
        <row r="413">
          <cell r="B413" t="str">
            <v>Feb 2015</v>
          </cell>
          <cell r="AP413" t="e">
            <v>#REF!</v>
          </cell>
          <cell r="AS413">
            <v>0</v>
          </cell>
        </row>
        <row r="414">
          <cell r="B414" t="str">
            <v>Mar 2015</v>
          </cell>
          <cell r="AP414" t="e">
            <v>#REF!</v>
          </cell>
          <cell r="AS414">
            <v>0</v>
          </cell>
        </row>
        <row r="415">
          <cell r="B415" t="str">
            <v>Apr 2015</v>
          </cell>
          <cell r="AP415" t="e">
            <v>#REF!</v>
          </cell>
          <cell r="AS415">
            <v>0</v>
          </cell>
        </row>
        <row r="416">
          <cell r="B416" t="str">
            <v>May 2015</v>
          </cell>
          <cell r="AP416" t="e">
            <v>#REF!</v>
          </cell>
          <cell r="AS416">
            <v>0</v>
          </cell>
        </row>
        <row r="417">
          <cell r="B417" t="str">
            <v>Jun 2015</v>
          </cell>
          <cell r="AP417" t="e">
            <v>#REF!</v>
          </cell>
          <cell r="AS417">
            <v>0</v>
          </cell>
        </row>
        <row r="418">
          <cell r="B418" t="str">
            <v>Jul 2015</v>
          </cell>
          <cell r="AP418" t="e">
            <v>#REF!</v>
          </cell>
          <cell r="AS418">
            <v>0</v>
          </cell>
        </row>
        <row r="419">
          <cell r="B419" t="str">
            <v>Aug 2015</v>
          </cell>
          <cell r="AP419" t="e">
            <v>#REF!</v>
          </cell>
          <cell r="AS419">
            <v>0</v>
          </cell>
        </row>
        <row r="420">
          <cell r="B420" t="str">
            <v>Sep 2015</v>
          </cell>
          <cell r="AP420" t="e">
            <v>#REF!</v>
          </cell>
          <cell r="AS420">
            <v>0</v>
          </cell>
        </row>
        <row r="421">
          <cell r="B421" t="str">
            <v>Oct 2014</v>
          </cell>
          <cell r="AP421" t="e">
            <v>#REF!</v>
          </cell>
          <cell r="AS421">
            <v>0</v>
          </cell>
        </row>
        <row r="422">
          <cell r="B422" t="str">
            <v>Nov 2014</v>
          </cell>
          <cell r="AP422" t="e">
            <v>#REF!</v>
          </cell>
          <cell r="AS422">
            <v>0</v>
          </cell>
        </row>
        <row r="423">
          <cell r="B423" t="str">
            <v>Dec 2014</v>
          </cell>
          <cell r="AP423" t="e">
            <v>#REF!</v>
          </cell>
          <cell r="AS423">
            <v>0</v>
          </cell>
        </row>
        <row r="424">
          <cell r="B424" t="str">
            <v>Jan 2015</v>
          </cell>
          <cell r="AP424" t="e">
            <v>#REF!</v>
          </cell>
          <cell r="AS424">
            <v>0</v>
          </cell>
        </row>
        <row r="425">
          <cell r="B425" t="str">
            <v>Feb 2015</v>
          </cell>
          <cell r="AP425" t="e">
            <v>#REF!</v>
          </cell>
          <cell r="AS425">
            <v>0</v>
          </cell>
        </row>
        <row r="426">
          <cell r="B426" t="str">
            <v>Mar 2015</v>
          </cell>
          <cell r="AP426" t="e">
            <v>#REF!</v>
          </cell>
          <cell r="AS426">
            <v>0</v>
          </cell>
        </row>
        <row r="427">
          <cell r="B427" t="str">
            <v>Apr 2015</v>
          </cell>
          <cell r="AP427" t="e">
            <v>#REF!</v>
          </cell>
          <cell r="AS427">
            <v>0</v>
          </cell>
        </row>
        <row r="428">
          <cell r="B428" t="str">
            <v>May 2015</v>
          </cell>
          <cell r="AP428" t="e">
            <v>#REF!</v>
          </cell>
          <cell r="AS428">
            <v>0</v>
          </cell>
        </row>
        <row r="429">
          <cell r="B429" t="str">
            <v>Jun 2015</v>
          </cell>
          <cell r="AP429" t="e">
            <v>#REF!</v>
          </cell>
          <cell r="AS429">
            <v>0</v>
          </cell>
        </row>
        <row r="430">
          <cell r="B430" t="str">
            <v>Jul 2015</v>
          </cell>
          <cell r="AP430" t="e">
            <v>#REF!</v>
          </cell>
          <cell r="AS430">
            <v>0</v>
          </cell>
        </row>
        <row r="431">
          <cell r="B431" t="str">
            <v>Aug 2015</v>
          </cell>
          <cell r="AP431" t="e">
            <v>#REF!</v>
          </cell>
          <cell r="AS431">
            <v>0</v>
          </cell>
        </row>
        <row r="432">
          <cell r="B432" t="str">
            <v>Sep 2015</v>
          </cell>
          <cell r="AP432" t="e">
            <v>#REF!</v>
          </cell>
          <cell r="AS432">
            <v>0</v>
          </cell>
        </row>
        <row r="433">
          <cell r="B433" t="str">
            <v>Oct 2014</v>
          </cell>
          <cell r="AP433" t="e">
            <v>#REF!</v>
          </cell>
          <cell r="AS433">
            <v>0</v>
          </cell>
        </row>
        <row r="434">
          <cell r="B434" t="str">
            <v>Nov 2014</v>
          </cell>
          <cell r="AP434" t="e">
            <v>#REF!</v>
          </cell>
          <cell r="AS434">
            <v>0</v>
          </cell>
        </row>
        <row r="435">
          <cell r="B435" t="str">
            <v>Dec 2014</v>
          </cell>
          <cell r="AP435" t="e">
            <v>#REF!</v>
          </cell>
          <cell r="AS435">
            <v>0</v>
          </cell>
        </row>
        <row r="436">
          <cell r="B436" t="str">
            <v>Jan 2015</v>
          </cell>
          <cell r="AP436" t="e">
            <v>#REF!</v>
          </cell>
          <cell r="AS436">
            <v>0</v>
          </cell>
        </row>
        <row r="437">
          <cell r="B437" t="str">
            <v>Feb 2015</v>
          </cell>
          <cell r="AP437" t="e">
            <v>#REF!</v>
          </cell>
          <cell r="AS437">
            <v>0</v>
          </cell>
        </row>
        <row r="438">
          <cell r="B438" t="str">
            <v>Mar 2015</v>
          </cell>
          <cell r="AP438" t="e">
            <v>#REF!</v>
          </cell>
          <cell r="AS438">
            <v>0</v>
          </cell>
        </row>
        <row r="439">
          <cell r="B439" t="str">
            <v>Apr 2015</v>
          </cell>
          <cell r="AP439" t="e">
            <v>#REF!</v>
          </cell>
          <cell r="AS439">
            <v>0</v>
          </cell>
        </row>
        <row r="440">
          <cell r="B440" t="str">
            <v>May 2015</v>
          </cell>
          <cell r="AP440" t="e">
            <v>#REF!</v>
          </cell>
          <cell r="AS440">
            <v>0</v>
          </cell>
        </row>
        <row r="441">
          <cell r="B441" t="str">
            <v>Jun 2015</v>
          </cell>
          <cell r="AP441" t="e">
            <v>#REF!</v>
          </cell>
          <cell r="AS441">
            <v>0</v>
          </cell>
        </row>
        <row r="442">
          <cell r="B442" t="str">
            <v>Jul 2015</v>
          </cell>
          <cell r="AP442" t="e">
            <v>#REF!</v>
          </cell>
          <cell r="AS442">
            <v>0</v>
          </cell>
        </row>
        <row r="443">
          <cell r="B443" t="str">
            <v>Aug 2015</v>
          </cell>
          <cell r="AP443" t="e">
            <v>#REF!</v>
          </cell>
          <cell r="AS443">
            <v>0</v>
          </cell>
        </row>
        <row r="444">
          <cell r="B444" t="str">
            <v>Sep 2015</v>
          </cell>
          <cell r="AP444" t="e">
            <v>#REF!</v>
          </cell>
          <cell r="AS444">
            <v>0</v>
          </cell>
        </row>
        <row r="445">
          <cell r="B445" t="str">
            <v>Oct 2014</v>
          </cell>
          <cell r="AP445" t="e">
            <v>#REF!</v>
          </cell>
          <cell r="AS445">
            <v>0</v>
          </cell>
        </row>
        <row r="446">
          <cell r="B446" t="str">
            <v>Nov 2014</v>
          </cell>
          <cell r="AP446" t="e">
            <v>#REF!</v>
          </cell>
          <cell r="AS446">
            <v>0</v>
          </cell>
        </row>
        <row r="447">
          <cell r="B447" t="str">
            <v>Dec 2014</v>
          </cell>
          <cell r="AP447" t="e">
            <v>#REF!</v>
          </cell>
          <cell r="AS447">
            <v>0</v>
          </cell>
        </row>
        <row r="448">
          <cell r="B448" t="str">
            <v>Jan 2015</v>
          </cell>
          <cell r="AP448" t="e">
            <v>#REF!</v>
          </cell>
          <cell r="AS448">
            <v>0</v>
          </cell>
        </row>
        <row r="449">
          <cell r="B449" t="str">
            <v>Feb 2015</v>
          </cell>
          <cell r="AP449" t="e">
            <v>#REF!</v>
          </cell>
          <cell r="AS449">
            <v>0</v>
          </cell>
        </row>
        <row r="450">
          <cell r="B450" t="str">
            <v>Mar 2015</v>
          </cell>
          <cell r="AP450" t="e">
            <v>#REF!</v>
          </cell>
          <cell r="AS450">
            <v>0</v>
          </cell>
        </row>
        <row r="451">
          <cell r="B451" t="str">
            <v>Apr 2015</v>
          </cell>
          <cell r="AP451" t="e">
            <v>#REF!</v>
          </cell>
          <cell r="AS451">
            <v>0</v>
          </cell>
        </row>
        <row r="452">
          <cell r="B452" t="str">
            <v>May 2015</v>
          </cell>
          <cell r="AP452" t="e">
            <v>#REF!</v>
          </cell>
          <cell r="AS452">
            <v>0</v>
          </cell>
        </row>
        <row r="453">
          <cell r="B453" t="str">
            <v>Jun 2015</v>
          </cell>
          <cell r="AP453" t="e">
            <v>#REF!</v>
          </cell>
          <cell r="AS453">
            <v>0</v>
          </cell>
        </row>
        <row r="454">
          <cell r="B454" t="str">
            <v>Jul 2015</v>
          </cell>
          <cell r="AP454" t="e">
            <v>#REF!</v>
          </cell>
          <cell r="AS454">
            <v>0</v>
          </cell>
        </row>
        <row r="455">
          <cell r="B455" t="str">
            <v>Aug 2015</v>
          </cell>
          <cell r="AP455" t="e">
            <v>#REF!</v>
          </cell>
          <cell r="AS455">
            <v>0</v>
          </cell>
        </row>
        <row r="456">
          <cell r="B456" t="str">
            <v>Sep 2015</v>
          </cell>
          <cell r="AP456" t="e">
            <v>#REF!</v>
          </cell>
          <cell r="AS456">
            <v>0</v>
          </cell>
        </row>
        <row r="457">
          <cell r="B457" t="str">
            <v>Oct 2014</v>
          </cell>
          <cell r="AP457" t="e">
            <v>#REF!</v>
          </cell>
          <cell r="AS457">
            <v>0</v>
          </cell>
        </row>
        <row r="458">
          <cell r="B458" t="str">
            <v>Nov 2014</v>
          </cell>
          <cell r="AP458" t="e">
            <v>#REF!</v>
          </cell>
          <cell r="AS458">
            <v>0</v>
          </cell>
        </row>
        <row r="459">
          <cell r="B459" t="str">
            <v>Dec 2014</v>
          </cell>
          <cell r="AP459" t="e">
            <v>#REF!</v>
          </cell>
          <cell r="AS459">
            <v>0</v>
          </cell>
        </row>
        <row r="460">
          <cell r="B460" t="str">
            <v>Jan 2015</v>
          </cell>
          <cell r="AP460" t="e">
            <v>#REF!</v>
          </cell>
          <cell r="AS460">
            <v>0</v>
          </cell>
        </row>
        <row r="461">
          <cell r="B461" t="str">
            <v>Feb 2015</v>
          </cell>
          <cell r="AP461" t="e">
            <v>#REF!</v>
          </cell>
          <cell r="AS461">
            <v>0</v>
          </cell>
        </row>
        <row r="462">
          <cell r="B462" t="str">
            <v>Mar 2015</v>
          </cell>
          <cell r="AP462" t="e">
            <v>#REF!</v>
          </cell>
          <cell r="AS462">
            <v>0</v>
          </cell>
        </row>
        <row r="463">
          <cell r="B463" t="str">
            <v>Apr 2015</v>
          </cell>
          <cell r="AP463" t="e">
            <v>#REF!</v>
          </cell>
          <cell r="AS463">
            <v>0</v>
          </cell>
        </row>
        <row r="464">
          <cell r="B464" t="str">
            <v>May 2015</v>
          </cell>
          <cell r="AP464" t="e">
            <v>#REF!</v>
          </cell>
          <cell r="AS464">
            <v>0</v>
          </cell>
        </row>
        <row r="465">
          <cell r="B465" t="str">
            <v>Jun 2015</v>
          </cell>
          <cell r="AP465" t="e">
            <v>#REF!</v>
          </cell>
          <cell r="AS465">
            <v>0</v>
          </cell>
        </row>
        <row r="466">
          <cell r="B466" t="str">
            <v>Jul 2015</v>
          </cell>
          <cell r="AP466" t="e">
            <v>#REF!</v>
          </cell>
          <cell r="AS466">
            <v>0</v>
          </cell>
        </row>
        <row r="467">
          <cell r="B467" t="str">
            <v>Aug 2015</v>
          </cell>
          <cell r="AP467" t="e">
            <v>#REF!</v>
          </cell>
          <cell r="AS467">
            <v>0</v>
          </cell>
        </row>
        <row r="468">
          <cell r="B468" t="str">
            <v>Sep 2015</v>
          </cell>
          <cell r="AP468" t="e">
            <v>#REF!</v>
          </cell>
          <cell r="AS468">
            <v>0</v>
          </cell>
        </row>
        <row r="469">
          <cell r="B469" t="str">
            <v>Oct 2014</v>
          </cell>
          <cell r="AP469" t="e">
            <v>#REF!</v>
          </cell>
          <cell r="AS469">
            <v>0</v>
          </cell>
        </row>
        <row r="470">
          <cell r="B470" t="str">
            <v>Nov 2014</v>
          </cell>
          <cell r="AP470" t="e">
            <v>#REF!</v>
          </cell>
          <cell r="AS470">
            <v>0</v>
          </cell>
        </row>
        <row r="471">
          <cell r="B471" t="str">
            <v>Dec 2014</v>
          </cell>
          <cell r="AP471" t="e">
            <v>#REF!</v>
          </cell>
          <cell r="AS471">
            <v>0</v>
          </cell>
        </row>
        <row r="472">
          <cell r="B472" t="str">
            <v>Jan 2015</v>
          </cell>
          <cell r="AP472" t="e">
            <v>#REF!</v>
          </cell>
          <cell r="AS472">
            <v>0</v>
          </cell>
        </row>
        <row r="473">
          <cell r="B473" t="str">
            <v>Feb 2015</v>
          </cell>
          <cell r="AP473" t="e">
            <v>#REF!</v>
          </cell>
          <cell r="AS473">
            <v>0</v>
          </cell>
        </row>
        <row r="474">
          <cell r="B474" t="str">
            <v>Mar 2015</v>
          </cell>
          <cell r="AP474" t="e">
            <v>#REF!</v>
          </cell>
          <cell r="AS474">
            <v>0</v>
          </cell>
        </row>
        <row r="475">
          <cell r="B475" t="str">
            <v>Apr 2015</v>
          </cell>
          <cell r="AP475" t="e">
            <v>#REF!</v>
          </cell>
          <cell r="AS475">
            <v>0</v>
          </cell>
        </row>
        <row r="476">
          <cell r="B476" t="str">
            <v>May 2015</v>
          </cell>
          <cell r="AP476" t="e">
            <v>#REF!</v>
          </cell>
          <cell r="AS476">
            <v>0</v>
          </cell>
        </row>
        <row r="477">
          <cell r="B477" t="str">
            <v>Jun 2015</v>
          </cell>
          <cell r="AP477" t="e">
            <v>#REF!</v>
          </cell>
          <cell r="AS477">
            <v>0</v>
          </cell>
        </row>
        <row r="478">
          <cell r="B478" t="str">
            <v>Jul 2015</v>
          </cell>
          <cell r="AP478" t="e">
            <v>#REF!</v>
          </cell>
          <cell r="AS478">
            <v>0</v>
          </cell>
        </row>
        <row r="479">
          <cell r="B479" t="str">
            <v>Aug 2015</v>
          </cell>
          <cell r="AP479" t="e">
            <v>#REF!</v>
          </cell>
          <cell r="AS479">
            <v>0</v>
          </cell>
        </row>
        <row r="480">
          <cell r="B480" t="str">
            <v>Sep 2015</v>
          </cell>
          <cell r="AP480" t="e">
            <v>#REF!</v>
          </cell>
          <cell r="AS480">
            <v>0</v>
          </cell>
        </row>
        <row r="481">
          <cell r="B481" t="str">
            <v>Oct 2014</v>
          </cell>
          <cell r="AP481" t="e">
            <v>#REF!</v>
          </cell>
          <cell r="AS481">
            <v>0</v>
          </cell>
        </row>
        <row r="482">
          <cell r="B482" t="str">
            <v>Nov 2014</v>
          </cell>
          <cell r="AP482" t="e">
            <v>#REF!</v>
          </cell>
          <cell r="AS482">
            <v>0</v>
          </cell>
        </row>
        <row r="483">
          <cell r="B483" t="str">
            <v>Dec 2014</v>
          </cell>
          <cell r="AP483" t="e">
            <v>#REF!</v>
          </cell>
          <cell r="AS483">
            <v>0</v>
          </cell>
        </row>
        <row r="484">
          <cell r="B484" t="str">
            <v>Jan 2015</v>
          </cell>
          <cell r="AP484" t="e">
            <v>#REF!</v>
          </cell>
          <cell r="AS484" t="e">
            <v>#REF!</v>
          </cell>
        </row>
        <row r="485">
          <cell r="B485" t="str">
            <v>Feb 2015</v>
          </cell>
          <cell r="AP485" t="e">
            <v>#REF!</v>
          </cell>
          <cell r="AS485" t="e">
            <v>#REF!</v>
          </cell>
        </row>
        <row r="486">
          <cell r="B486" t="str">
            <v>Mar 2015</v>
          </cell>
          <cell r="AP486" t="e">
            <v>#REF!</v>
          </cell>
          <cell r="AS486" t="e">
            <v>#REF!</v>
          </cell>
        </row>
        <row r="487">
          <cell r="B487" t="str">
            <v>Apr 2015</v>
          </cell>
          <cell r="AP487" t="e">
            <v>#REF!</v>
          </cell>
          <cell r="AS487" t="e">
            <v>#REF!</v>
          </cell>
        </row>
        <row r="488">
          <cell r="B488" t="str">
            <v>May 2015</v>
          </cell>
          <cell r="AP488" t="e">
            <v>#REF!</v>
          </cell>
          <cell r="AS488" t="e">
            <v>#REF!</v>
          </cell>
        </row>
        <row r="489">
          <cell r="B489" t="str">
            <v>Jun 2015</v>
          </cell>
          <cell r="AP489" t="e">
            <v>#REF!</v>
          </cell>
          <cell r="AS489" t="e">
            <v>#REF!</v>
          </cell>
        </row>
        <row r="490">
          <cell r="B490" t="str">
            <v>Jul 2015</v>
          </cell>
          <cell r="AP490" t="e">
            <v>#REF!</v>
          </cell>
          <cell r="AS490" t="e">
            <v>#REF!</v>
          </cell>
        </row>
        <row r="491">
          <cell r="B491" t="str">
            <v>Aug 2015</v>
          </cell>
          <cell r="AP491" t="e">
            <v>#REF!</v>
          </cell>
          <cell r="AS491" t="e">
            <v>#REF!</v>
          </cell>
        </row>
        <row r="492">
          <cell r="B492" t="str">
            <v>Sep 2015</v>
          </cell>
          <cell r="AP492" t="e">
            <v>#REF!</v>
          </cell>
          <cell r="AS492" t="e">
            <v>#REF!</v>
          </cell>
        </row>
        <row r="493">
          <cell r="B493" t="str">
            <v>Oct 2014</v>
          </cell>
          <cell r="AP493" t="e">
            <v>#REF!</v>
          </cell>
          <cell r="AS493" t="e">
            <v>#REF!</v>
          </cell>
        </row>
        <row r="494">
          <cell r="B494" t="str">
            <v>Nov 2014</v>
          </cell>
          <cell r="AP494" t="e">
            <v>#REF!</v>
          </cell>
          <cell r="AS494" t="e">
            <v>#REF!</v>
          </cell>
        </row>
        <row r="495">
          <cell r="B495" t="str">
            <v>Dec 2014</v>
          </cell>
          <cell r="AP495" t="e">
            <v>#REF!</v>
          </cell>
          <cell r="AS495" t="e">
            <v>#REF!</v>
          </cell>
        </row>
      </sheetData>
      <sheetData sheetId="31">
        <row r="4">
          <cell r="B4" t="str">
            <v>Jan 2015</v>
          </cell>
          <cell r="K4">
            <v>615.38</v>
          </cell>
          <cell r="L4">
            <v>0</v>
          </cell>
        </row>
        <row r="5">
          <cell r="K5">
            <v>29069.579999999994</v>
          </cell>
          <cell r="L5">
            <v>0</v>
          </cell>
        </row>
        <row r="6">
          <cell r="K6">
            <v>29434.19</v>
          </cell>
          <cell r="L6">
            <v>0</v>
          </cell>
        </row>
        <row r="7">
          <cell r="K7">
            <v>732.6</v>
          </cell>
          <cell r="L7">
            <v>0</v>
          </cell>
        </row>
        <row r="8">
          <cell r="K8">
            <v>5926.83</v>
          </cell>
          <cell r="L8">
            <v>0</v>
          </cell>
        </row>
        <row r="9">
          <cell r="K9">
            <v>11300.409999999998</v>
          </cell>
          <cell r="L9">
            <v>0</v>
          </cell>
        </row>
        <row r="10">
          <cell r="K10">
            <v>327.64999999999986</v>
          </cell>
          <cell r="L10">
            <v>0</v>
          </cell>
        </row>
        <row r="11">
          <cell r="K11">
            <v>2878.8099999999995</v>
          </cell>
          <cell r="L11">
            <v>0</v>
          </cell>
        </row>
        <row r="12">
          <cell r="K12">
            <v>31592.649999999998</v>
          </cell>
          <cell r="L12">
            <v>0</v>
          </cell>
        </row>
        <row r="13">
          <cell r="K13">
            <v>16825.38</v>
          </cell>
          <cell r="L13">
            <v>0</v>
          </cell>
        </row>
        <row r="14">
          <cell r="K14">
            <v>18570.559999999998</v>
          </cell>
          <cell r="L14">
            <v>0</v>
          </cell>
        </row>
        <row r="15">
          <cell r="K15">
            <v>139368.91999999998</v>
          </cell>
          <cell r="L15">
            <v>0</v>
          </cell>
        </row>
        <row r="16">
          <cell r="K16">
            <v>4292.7900000000018</v>
          </cell>
          <cell r="L16">
            <v>0</v>
          </cell>
        </row>
        <row r="17">
          <cell r="K17">
            <v>10885.51</v>
          </cell>
          <cell r="L17">
            <v>0</v>
          </cell>
        </row>
        <row r="18">
          <cell r="K18">
            <v>18811.539999999997</v>
          </cell>
          <cell r="L18">
            <v>0</v>
          </cell>
        </row>
        <row r="19">
          <cell r="K19">
            <v>138.38</v>
          </cell>
          <cell r="L19">
            <v>0</v>
          </cell>
        </row>
        <row r="20">
          <cell r="K20">
            <v>89.54</v>
          </cell>
          <cell r="L20">
            <v>0</v>
          </cell>
        </row>
        <row r="21">
          <cell r="K21">
            <v>374.44</v>
          </cell>
          <cell r="L21">
            <v>0</v>
          </cell>
        </row>
        <row r="22">
          <cell r="K22">
            <v>1996.75</v>
          </cell>
          <cell r="L22">
            <v>0</v>
          </cell>
        </row>
        <row r="23">
          <cell r="K23">
            <v>863.9</v>
          </cell>
          <cell r="L23">
            <v>0</v>
          </cell>
        </row>
        <row r="24">
          <cell r="K24">
            <v>668.3</v>
          </cell>
          <cell r="L24">
            <v>0</v>
          </cell>
        </row>
        <row r="25">
          <cell r="K25">
            <v>3819.2199999999989</v>
          </cell>
          <cell r="L25">
            <v>0</v>
          </cell>
        </row>
        <row r="26">
          <cell r="K26">
            <v>3980.46</v>
          </cell>
          <cell r="L26">
            <v>0</v>
          </cell>
        </row>
        <row r="27">
          <cell r="K27">
            <v>418.65000000000003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29">
          <cell r="K29">
            <v>317.45999999999998</v>
          </cell>
          <cell r="L29">
            <v>0</v>
          </cell>
        </row>
        <row r="30">
          <cell r="K30">
            <v>138.38</v>
          </cell>
          <cell r="L30">
            <v>0</v>
          </cell>
        </row>
        <row r="31">
          <cell r="K31">
            <v>374.43999999999988</v>
          </cell>
          <cell r="L31">
            <v>0</v>
          </cell>
        </row>
        <row r="32">
          <cell r="K32">
            <v>32.56</v>
          </cell>
          <cell r="L32">
            <v>0</v>
          </cell>
        </row>
        <row r="33">
          <cell r="K33">
            <v>1774.52</v>
          </cell>
          <cell r="L33">
            <v>0</v>
          </cell>
        </row>
        <row r="34">
          <cell r="K34">
            <v>18834.240000000002</v>
          </cell>
          <cell r="L34">
            <v>0</v>
          </cell>
        </row>
        <row r="35">
          <cell r="K35">
            <v>350.45</v>
          </cell>
          <cell r="L35">
            <v>0</v>
          </cell>
        </row>
        <row r="36">
          <cell r="K36">
            <v>18264.09</v>
          </cell>
          <cell r="L36">
            <v>0</v>
          </cell>
        </row>
        <row r="37">
          <cell r="K37">
            <v>333.74</v>
          </cell>
          <cell r="L37">
            <v>0</v>
          </cell>
        </row>
        <row r="38">
          <cell r="K38">
            <v>968.66</v>
          </cell>
          <cell r="L38">
            <v>0</v>
          </cell>
        </row>
        <row r="39">
          <cell r="K39">
            <v>447.7</v>
          </cell>
          <cell r="L39">
            <v>0</v>
          </cell>
        </row>
        <row r="40">
          <cell r="K40">
            <v>1535.72</v>
          </cell>
          <cell r="L40">
            <v>0</v>
          </cell>
        </row>
        <row r="41">
          <cell r="K41">
            <v>3483.92</v>
          </cell>
          <cell r="L41">
            <v>0</v>
          </cell>
        </row>
        <row r="42">
          <cell r="K42">
            <v>187.22</v>
          </cell>
          <cell r="L42">
            <v>0</v>
          </cell>
        </row>
        <row r="43">
          <cell r="K43">
            <v>4204.66</v>
          </cell>
          <cell r="L43">
            <v>0</v>
          </cell>
        </row>
        <row r="44">
          <cell r="K44">
            <v>276.76</v>
          </cell>
          <cell r="L44">
            <v>0</v>
          </cell>
        </row>
        <row r="45">
          <cell r="K45">
            <v>325.60000000000014</v>
          </cell>
          <cell r="L45">
            <v>0</v>
          </cell>
        </row>
        <row r="46">
          <cell r="K46">
            <v>431.9500000000001</v>
          </cell>
          <cell r="L46">
            <v>0</v>
          </cell>
        </row>
        <row r="47">
          <cell r="K47">
            <v>2119.0000000000005</v>
          </cell>
          <cell r="L47">
            <v>0</v>
          </cell>
        </row>
        <row r="48">
          <cell r="K48">
            <v>1564.8</v>
          </cell>
          <cell r="L48">
            <v>0</v>
          </cell>
        </row>
        <row r="49">
          <cell r="K49">
            <v>105.82</v>
          </cell>
          <cell r="L49">
            <v>0</v>
          </cell>
        </row>
        <row r="50">
          <cell r="K50">
            <v>366.3</v>
          </cell>
          <cell r="L50">
            <v>0</v>
          </cell>
        </row>
        <row r="51">
          <cell r="K51">
            <v>81.399999999999977</v>
          </cell>
          <cell r="L51">
            <v>0</v>
          </cell>
        </row>
        <row r="52">
          <cell r="K52">
            <v>1587.3</v>
          </cell>
          <cell r="L52">
            <v>0</v>
          </cell>
        </row>
        <row r="53">
          <cell r="K53">
            <v>0</v>
          </cell>
          <cell r="L53">
            <v>0</v>
          </cell>
        </row>
        <row r="54">
          <cell r="K54">
            <v>16.28</v>
          </cell>
          <cell r="L54">
            <v>0</v>
          </cell>
        </row>
        <row r="55">
          <cell r="K55">
            <v>301.18</v>
          </cell>
          <cell r="L55">
            <v>0</v>
          </cell>
        </row>
        <row r="56">
          <cell r="K56">
            <v>0</v>
          </cell>
          <cell r="L56">
            <v>0</v>
          </cell>
        </row>
        <row r="57">
          <cell r="K57">
            <v>0</v>
          </cell>
          <cell r="L57">
            <v>0</v>
          </cell>
        </row>
        <row r="58">
          <cell r="K58">
            <v>54421</v>
          </cell>
          <cell r="L58">
            <v>0</v>
          </cell>
        </row>
        <row r="59">
          <cell r="K59">
            <v>78725.530000000013</v>
          </cell>
          <cell r="L59">
            <v>0</v>
          </cell>
        </row>
        <row r="60">
          <cell r="K60">
            <v>45611.17</v>
          </cell>
          <cell r="L60">
            <v>0</v>
          </cell>
        </row>
        <row r="61">
          <cell r="K61">
            <v>3363.62</v>
          </cell>
          <cell r="L61">
            <v>0</v>
          </cell>
        </row>
        <row r="62">
          <cell r="K62">
            <v>107631.51000000002</v>
          </cell>
          <cell r="L62">
            <v>0</v>
          </cell>
        </row>
        <row r="63">
          <cell r="K63">
            <v>27997.040000000001</v>
          </cell>
          <cell r="L63">
            <v>0</v>
          </cell>
        </row>
        <row r="64">
          <cell r="K64">
            <v>40.700000000000003</v>
          </cell>
          <cell r="L64">
            <v>0</v>
          </cell>
        </row>
        <row r="65">
          <cell r="K65">
            <v>211.64</v>
          </cell>
          <cell r="L65">
            <v>0</v>
          </cell>
        </row>
        <row r="66">
          <cell r="K66">
            <v>16.28</v>
          </cell>
          <cell r="L66">
            <v>0</v>
          </cell>
        </row>
        <row r="67">
          <cell r="K67">
            <v>4121.96</v>
          </cell>
          <cell r="L67">
            <v>0</v>
          </cell>
        </row>
        <row r="68">
          <cell r="K68">
            <v>439.55999999999977</v>
          </cell>
          <cell r="L68">
            <v>0</v>
          </cell>
        </row>
        <row r="69">
          <cell r="K69">
            <v>16.28</v>
          </cell>
          <cell r="L69">
            <v>0</v>
          </cell>
        </row>
        <row r="70">
          <cell r="K70">
            <v>3289.3700000000013</v>
          </cell>
          <cell r="L70">
            <v>0</v>
          </cell>
        </row>
        <row r="71">
          <cell r="K71">
            <v>497.15000000000026</v>
          </cell>
          <cell r="L71">
            <v>0</v>
          </cell>
        </row>
        <row r="72">
          <cell r="K72">
            <v>0</v>
          </cell>
          <cell r="L72">
            <v>0</v>
          </cell>
        </row>
        <row r="73">
          <cell r="K73">
            <v>162.80000000000001</v>
          </cell>
          <cell r="L73">
            <v>0</v>
          </cell>
        </row>
        <row r="74">
          <cell r="K74">
            <v>32.56</v>
          </cell>
          <cell r="L74">
            <v>0</v>
          </cell>
        </row>
        <row r="75">
          <cell r="K75">
            <v>378.9699999999998</v>
          </cell>
          <cell r="L75">
            <v>0</v>
          </cell>
        </row>
        <row r="76">
          <cell r="K76">
            <v>16.28</v>
          </cell>
          <cell r="L76">
            <v>0</v>
          </cell>
        </row>
        <row r="77">
          <cell r="K77">
            <v>105.82</v>
          </cell>
          <cell r="L77">
            <v>0</v>
          </cell>
        </row>
        <row r="78">
          <cell r="K78">
            <v>611.9</v>
          </cell>
          <cell r="L78">
            <v>0</v>
          </cell>
        </row>
        <row r="79">
          <cell r="K79">
            <v>17447.43</v>
          </cell>
          <cell r="L79">
            <v>0</v>
          </cell>
        </row>
        <row r="80">
          <cell r="K80">
            <v>9953.7800000000007</v>
          </cell>
          <cell r="L80">
            <v>0</v>
          </cell>
        </row>
        <row r="81">
          <cell r="K81">
            <v>392.96000000000004</v>
          </cell>
          <cell r="L81">
            <v>0</v>
          </cell>
        </row>
        <row r="82">
          <cell r="K82">
            <v>5751.8199999999988</v>
          </cell>
          <cell r="L82">
            <v>0</v>
          </cell>
        </row>
        <row r="83">
          <cell r="K83">
            <v>10064.439999999999</v>
          </cell>
          <cell r="L83">
            <v>0</v>
          </cell>
        </row>
        <row r="84">
          <cell r="K84">
            <v>317.4000000000002</v>
          </cell>
          <cell r="L84">
            <v>0</v>
          </cell>
        </row>
        <row r="85">
          <cell r="K85">
            <v>2628.3899999999994</v>
          </cell>
          <cell r="L85">
            <v>0</v>
          </cell>
        </row>
        <row r="86">
          <cell r="K86">
            <v>24589.96</v>
          </cell>
          <cell r="L86">
            <v>0</v>
          </cell>
        </row>
        <row r="87">
          <cell r="K87">
            <v>8636.5400000000009</v>
          </cell>
          <cell r="L87">
            <v>0</v>
          </cell>
        </row>
        <row r="88">
          <cell r="K88">
            <v>14945.029999999999</v>
          </cell>
          <cell r="L88">
            <v>0</v>
          </cell>
        </row>
        <row r="89">
          <cell r="K89">
            <v>136573.97999999998</v>
          </cell>
          <cell r="L89">
            <v>0</v>
          </cell>
        </row>
        <row r="90">
          <cell r="K90">
            <v>3833.94</v>
          </cell>
          <cell r="L90">
            <v>0</v>
          </cell>
        </row>
        <row r="91">
          <cell r="K91">
            <v>10743.349999999999</v>
          </cell>
          <cell r="L91">
            <v>0</v>
          </cell>
        </row>
        <row r="92">
          <cell r="K92">
            <v>16796.48</v>
          </cell>
          <cell r="L92">
            <v>0</v>
          </cell>
        </row>
        <row r="93">
          <cell r="K93">
            <v>122.1</v>
          </cell>
          <cell r="L93">
            <v>0</v>
          </cell>
        </row>
        <row r="94">
          <cell r="K94">
            <v>73.349999999999994</v>
          </cell>
          <cell r="L94">
            <v>0</v>
          </cell>
        </row>
        <row r="95">
          <cell r="K95">
            <v>374.9</v>
          </cell>
          <cell r="L95">
            <v>0</v>
          </cell>
        </row>
        <row r="96">
          <cell r="K96">
            <v>1703.35</v>
          </cell>
          <cell r="L96">
            <v>0</v>
          </cell>
        </row>
        <row r="97">
          <cell r="K97">
            <v>862.84</v>
          </cell>
          <cell r="L97">
            <v>0</v>
          </cell>
        </row>
        <row r="98">
          <cell r="K98">
            <v>667.48</v>
          </cell>
          <cell r="L98">
            <v>0</v>
          </cell>
        </row>
        <row r="99">
          <cell r="K99">
            <v>2111.2899999999995</v>
          </cell>
          <cell r="L99">
            <v>0</v>
          </cell>
        </row>
        <row r="100">
          <cell r="K100">
            <v>284.89999999999998</v>
          </cell>
          <cell r="L100">
            <v>0</v>
          </cell>
        </row>
        <row r="101">
          <cell r="K101">
            <v>187.22</v>
          </cell>
          <cell r="L101">
            <v>0</v>
          </cell>
        </row>
        <row r="102">
          <cell r="K102">
            <v>0</v>
          </cell>
          <cell r="L102">
            <v>0</v>
          </cell>
        </row>
        <row r="103">
          <cell r="K103">
            <v>252.34</v>
          </cell>
          <cell r="L103">
            <v>0</v>
          </cell>
        </row>
        <row r="104">
          <cell r="K104">
            <v>138.38</v>
          </cell>
          <cell r="L104">
            <v>0</v>
          </cell>
        </row>
        <row r="105">
          <cell r="K105">
            <v>431.51000000000022</v>
          </cell>
          <cell r="L105">
            <v>0</v>
          </cell>
        </row>
        <row r="106">
          <cell r="K106">
            <v>32.6</v>
          </cell>
          <cell r="L106">
            <v>0</v>
          </cell>
        </row>
        <row r="107">
          <cell r="K107">
            <v>1670.75</v>
          </cell>
          <cell r="L107">
            <v>0</v>
          </cell>
        </row>
        <row r="108">
          <cell r="K108">
            <v>19855.219999999998</v>
          </cell>
          <cell r="L108">
            <v>0</v>
          </cell>
        </row>
        <row r="109">
          <cell r="K109">
            <v>317.45999999999998</v>
          </cell>
          <cell r="L109">
            <v>0</v>
          </cell>
        </row>
        <row r="110">
          <cell r="K110">
            <v>15149.130000000003</v>
          </cell>
          <cell r="L110">
            <v>0</v>
          </cell>
        </row>
        <row r="111">
          <cell r="K111">
            <v>333.74</v>
          </cell>
          <cell r="L111">
            <v>0</v>
          </cell>
        </row>
        <row r="112">
          <cell r="K112">
            <v>968.66</v>
          </cell>
          <cell r="L112">
            <v>0</v>
          </cell>
        </row>
        <row r="113">
          <cell r="K113">
            <v>447.7</v>
          </cell>
          <cell r="L113">
            <v>0</v>
          </cell>
        </row>
        <row r="114">
          <cell r="K114">
            <v>1497.76</v>
          </cell>
          <cell r="L114">
            <v>0</v>
          </cell>
        </row>
        <row r="115">
          <cell r="K115">
            <v>3441.1000000000004</v>
          </cell>
          <cell r="L115">
            <v>0</v>
          </cell>
        </row>
        <row r="116">
          <cell r="K116">
            <v>162.80000000000001</v>
          </cell>
          <cell r="L116">
            <v>0</v>
          </cell>
        </row>
        <row r="117">
          <cell r="K117">
            <v>1161.7099999999998</v>
          </cell>
          <cell r="L117">
            <v>0</v>
          </cell>
        </row>
        <row r="118">
          <cell r="K118">
            <v>220.05</v>
          </cell>
          <cell r="L118">
            <v>0</v>
          </cell>
        </row>
        <row r="119">
          <cell r="K119">
            <v>326.00000000000011</v>
          </cell>
          <cell r="L119">
            <v>0</v>
          </cell>
        </row>
        <row r="120">
          <cell r="K120">
            <v>431.9500000000001</v>
          </cell>
          <cell r="L120">
            <v>0</v>
          </cell>
        </row>
        <row r="121">
          <cell r="K121">
            <v>2186.9300000000012</v>
          </cell>
          <cell r="L121">
            <v>0</v>
          </cell>
        </row>
        <row r="122">
          <cell r="K122">
            <v>1774.52</v>
          </cell>
          <cell r="L122">
            <v>0</v>
          </cell>
        </row>
        <row r="123">
          <cell r="K123">
            <v>105.82</v>
          </cell>
          <cell r="L123">
            <v>0</v>
          </cell>
        </row>
        <row r="124">
          <cell r="K124">
            <v>366.3</v>
          </cell>
          <cell r="L124">
            <v>0</v>
          </cell>
        </row>
        <row r="125">
          <cell r="K125">
            <v>81.399999999999977</v>
          </cell>
          <cell r="L125">
            <v>0</v>
          </cell>
        </row>
        <row r="126">
          <cell r="K126">
            <v>1625.5699999999997</v>
          </cell>
          <cell r="L126">
            <v>0</v>
          </cell>
        </row>
        <row r="127">
          <cell r="K127">
            <v>0</v>
          </cell>
          <cell r="L127">
            <v>0</v>
          </cell>
        </row>
        <row r="128">
          <cell r="K128">
            <v>16.28</v>
          </cell>
          <cell r="L128">
            <v>0</v>
          </cell>
        </row>
        <row r="129">
          <cell r="K129">
            <v>284.89999999999998</v>
          </cell>
          <cell r="L129">
            <v>0</v>
          </cell>
        </row>
        <row r="130">
          <cell r="K130">
            <v>0</v>
          </cell>
          <cell r="L130">
            <v>0</v>
          </cell>
        </row>
        <row r="131">
          <cell r="K131">
            <v>0</v>
          </cell>
          <cell r="L131">
            <v>0</v>
          </cell>
        </row>
        <row r="132">
          <cell r="K132">
            <v>30050.2</v>
          </cell>
          <cell r="L132">
            <v>0</v>
          </cell>
        </row>
        <row r="133">
          <cell r="K133">
            <v>26117.970000000005</v>
          </cell>
          <cell r="L133">
            <v>0</v>
          </cell>
        </row>
        <row r="134">
          <cell r="K134">
            <v>28675.529999999995</v>
          </cell>
          <cell r="L134">
            <v>0</v>
          </cell>
        </row>
        <row r="135">
          <cell r="K135">
            <v>3258.17</v>
          </cell>
          <cell r="L135">
            <v>0</v>
          </cell>
        </row>
        <row r="136">
          <cell r="K136">
            <v>102894.14000000003</v>
          </cell>
          <cell r="L136">
            <v>0</v>
          </cell>
        </row>
        <row r="137">
          <cell r="K137">
            <v>27172.959999999995</v>
          </cell>
          <cell r="L137">
            <v>0</v>
          </cell>
        </row>
        <row r="138">
          <cell r="K138">
            <v>32.56</v>
          </cell>
          <cell r="L138">
            <v>0</v>
          </cell>
        </row>
        <row r="139">
          <cell r="K139">
            <v>244.2</v>
          </cell>
          <cell r="L139">
            <v>0</v>
          </cell>
        </row>
        <row r="140">
          <cell r="K140">
            <v>16.28</v>
          </cell>
          <cell r="L140">
            <v>0</v>
          </cell>
        </row>
        <row r="141">
          <cell r="K141">
            <v>4197.9199999999992</v>
          </cell>
          <cell r="L141">
            <v>0</v>
          </cell>
        </row>
        <row r="142">
          <cell r="K142">
            <v>440.0999999999998</v>
          </cell>
          <cell r="L142">
            <v>0</v>
          </cell>
        </row>
        <row r="143">
          <cell r="K143">
            <v>16.3</v>
          </cell>
          <cell r="L143">
            <v>0</v>
          </cell>
        </row>
        <row r="144">
          <cell r="K144">
            <v>3001.5400000000004</v>
          </cell>
          <cell r="L144">
            <v>0</v>
          </cell>
        </row>
        <row r="145">
          <cell r="K145">
            <v>480.25999999999982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162.80000000000001</v>
          </cell>
          <cell r="L147">
            <v>0</v>
          </cell>
        </row>
        <row r="148">
          <cell r="K148">
            <v>32.56</v>
          </cell>
          <cell r="L148">
            <v>0</v>
          </cell>
        </row>
        <row r="149">
          <cell r="K149">
            <v>456.61999999999989</v>
          </cell>
          <cell r="L149">
            <v>0</v>
          </cell>
        </row>
        <row r="150">
          <cell r="K150">
            <v>16.28</v>
          </cell>
          <cell r="L150">
            <v>0</v>
          </cell>
        </row>
        <row r="151">
          <cell r="K151">
            <v>105.82</v>
          </cell>
          <cell r="L151">
            <v>0</v>
          </cell>
        </row>
        <row r="152">
          <cell r="K152">
            <v>611.59</v>
          </cell>
          <cell r="L152">
            <v>0</v>
          </cell>
        </row>
        <row r="153">
          <cell r="K153">
            <v>40150.68</v>
          </cell>
          <cell r="L153">
            <v>0</v>
          </cell>
        </row>
        <row r="154">
          <cell r="K154">
            <v>48435.469999999994</v>
          </cell>
          <cell r="L154">
            <v>0</v>
          </cell>
        </row>
        <row r="155">
          <cell r="K155">
            <v>594.95000000000005</v>
          </cell>
          <cell r="L155">
            <v>0</v>
          </cell>
        </row>
        <row r="156">
          <cell r="K156">
            <v>6150.15</v>
          </cell>
          <cell r="L156">
            <v>0</v>
          </cell>
        </row>
        <row r="157">
          <cell r="K157">
            <v>12472.62</v>
          </cell>
          <cell r="L157">
            <v>0</v>
          </cell>
        </row>
        <row r="158">
          <cell r="K158">
            <v>350.02</v>
          </cell>
          <cell r="L158">
            <v>0</v>
          </cell>
        </row>
        <row r="159">
          <cell r="K159">
            <v>2873.4199999999992</v>
          </cell>
          <cell r="L159">
            <v>0</v>
          </cell>
        </row>
        <row r="160">
          <cell r="K160">
            <v>37813.21</v>
          </cell>
          <cell r="L160">
            <v>0</v>
          </cell>
        </row>
        <row r="161">
          <cell r="K161">
            <v>25013.12000000001</v>
          </cell>
          <cell r="L161">
            <v>0</v>
          </cell>
        </row>
        <row r="162">
          <cell r="K162">
            <v>22405.920000000006</v>
          </cell>
          <cell r="L162">
            <v>0</v>
          </cell>
        </row>
        <row r="163">
          <cell r="K163">
            <v>142216.33999999997</v>
          </cell>
          <cell r="L163">
            <v>0</v>
          </cell>
        </row>
        <row r="164">
          <cell r="K164">
            <v>4745.62</v>
          </cell>
          <cell r="L164">
            <v>0</v>
          </cell>
        </row>
        <row r="165">
          <cell r="K165">
            <v>11013.710000000003</v>
          </cell>
          <cell r="L165">
            <v>0</v>
          </cell>
        </row>
        <row r="166">
          <cell r="K166">
            <v>20791.79</v>
          </cell>
          <cell r="L166">
            <v>0</v>
          </cell>
        </row>
        <row r="167">
          <cell r="K167">
            <v>154.85</v>
          </cell>
          <cell r="L167">
            <v>0</v>
          </cell>
        </row>
        <row r="168">
          <cell r="K168">
            <v>105.95</v>
          </cell>
          <cell r="L168">
            <v>0</v>
          </cell>
        </row>
        <row r="169">
          <cell r="K169">
            <v>374.44</v>
          </cell>
          <cell r="L169">
            <v>0</v>
          </cell>
        </row>
        <row r="170">
          <cell r="K170">
            <v>2287.34</v>
          </cell>
          <cell r="L170">
            <v>0</v>
          </cell>
        </row>
        <row r="171">
          <cell r="K171">
            <v>862.84</v>
          </cell>
          <cell r="L171">
            <v>0</v>
          </cell>
        </row>
        <row r="172">
          <cell r="K172">
            <v>667.48</v>
          </cell>
          <cell r="L172">
            <v>0</v>
          </cell>
        </row>
        <row r="173">
          <cell r="K173">
            <v>5949.28</v>
          </cell>
          <cell r="L173">
            <v>0</v>
          </cell>
        </row>
        <row r="174">
          <cell r="K174">
            <v>7659.74</v>
          </cell>
          <cell r="L174">
            <v>0</v>
          </cell>
        </row>
        <row r="175">
          <cell r="K175">
            <v>631.1400000000001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K177">
            <v>382.58</v>
          </cell>
          <cell r="L177">
            <v>0</v>
          </cell>
        </row>
        <row r="178">
          <cell r="K178">
            <v>138.55000000000001</v>
          </cell>
          <cell r="L178">
            <v>0</v>
          </cell>
        </row>
        <row r="179">
          <cell r="K179">
            <v>399.35000000000014</v>
          </cell>
          <cell r="L179">
            <v>0</v>
          </cell>
        </row>
        <row r="180">
          <cell r="K180">
            <v>2.1200000000000188</v>
          </cell>
          <cell r="L180">
            <v>0</v>
          </cell>
        </row>
        <row r="181">
          <cell r="K181">
            <v>1872.65</v>
          </cell>
          <cell r="L181">
            <v>0</v>
          </cell>
        </row>
        <row r="182">
          <cell r="K182">
            <v>23768.66</v>
          </cell>
          <cell r="L182">
            <v>0</v>
          </cell>
        </row>
        <row r="183">
          <cell r="K183">
            <v>307.36999999999995</v>
          </cell>
          <cell r="L183">
            <v>0</v>
          </cell>
        </row>
        <row r="184">
          <cell r="K184">
            <v>15446.23</v>
          </cell>
          <cell r="L184">
            <v>0</v>
          </cell>
        </row>
        <row r="185">
          <cell r="K185">
            <v>333.74</v>
          </cell>
          <cell r="L185">
            <v>0</v>
          </cell>
        </row>
        <row r="186">
          <cell r="K186">
            <v>968.66</v>
          </cell>
          <cell r="L186">
            <v>0</v>
          </cell>
        </row>
        <row r="187">
          <cell r="K187">
            <v>540.87</v>
          </cell>
          <cell r="L187">
            <v>0</v>
          </cell>
        </row>
        <row r="188">
          <cell r="K188">
            <v>1554.74</v>
          </cell>
          <cell r="L188">
            <v>0</v>
          </cell>
        </row>
        <row r="189">
          <cell r="K189">
            <v>3233.22</v>
          </cell>
          <cell r="L189">
            <v>0</v>
          </cell>
        </row>
        <row r="190">
          <cell r="K190">
            <v>211.9</v>
          </cell>
          <cell r="L190">
            <v>0</v>
          </cell>
        </row>
        <row r="191">
          <cell r="K191">
            <v>7401.6</v>
          </cell>
          <cell r="L191">
            <v>0</v>
          </cell>
        </row>
        <row r="192">
          <cell r="K192">
            <v>317.85000000000002</v>
          </cell>
          <cell r="L192">
            <v>0</v>
          </cell>
        </row>
        <row r="193">
          <cell r="K193">
            <v>325.60000000000014</v>
          </cell>
          <cell r="L193">
            <v>0</v>
          </cell>
        </row>
        <row r="194">
          <cell r="K194">
            <v>431.42000000000013</v>
          </cell>
          <cell r="L194">
            <v>0</v>
          </cell>
        </row>
        <row r="195">
          <cell r="K195">
            <v>2197.8000000000006</v>
          </cell>
          <cell r="L195">
            <v>0</v>
          </cell>
        </row>
        <row r="196">
          <cell r="K196">
            <v>1668.7</v>
          </cell>
          <cell r="L196">
            <v>0</v>
          </cell>
        </row>
        <row r="197">
          <cell r="K197">
            <v>105.82</v>
          </cell>
          <cell r="L197">
            <v>0</v>
          </cell>
        </row>
        <row r="198">
          <cell r="K198">
            <v>366.3</v>
          </cell>
          <cell r="L198">
            <v>0</v>
          </cell>
        </row>
        <row r="199">
          <cell r="K199">
            <v>81.399999999999977</v>
          </cell>
          <cell r="L199">
            <v>0</v>
          </cell>
        </row>
        <row r="200">
          <cell r="K200">
            <v>1611.72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16.3</v>
          </cell>
          <cell r="L202">
            <v>0</v>
          </cell>
        </row>
        <row r="203">
          <cell r="K203">
            <v>232.83000000000004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191852.00999999998</v>
          </cell>
          <cell r="L206">
            <v>0</v>
          </cell>
        </row>
        <row r="207">
          <cell r="K207">
            <v>331569.30000000005</v>
          </cell>
          <cell r="L207">
            <v>0</v>
          </cell>
        </row>
        <row r="208">
          <cell r="K208">
            <v>-474.2900000000036</v>
          </cell>
          <cell r="L208">
            <v>0</v>
          </cell>
        </row>
        <row r="209">
          <cell r="K209">
            <v>8563.07</v>
          </cell>
          <cell r="L209">
            <v>0</v>
          </cell>
        </row>
        <row r="210">
          <cell r="K210">
            <v>302729.11000000004</v>
          </cell>
          <cell r="L210">
            <v>0</v>
          </cell>
        </row>
        <row r="211">
          <cell r="K211">
            <v>84787.290000000008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3">
          <cell r="K213">
            <v>736.28000000000009</v>
          </cell>
          <cell r="L213">
            <v>0</v>
          </cell>
        </row>
        <row r="214">
          <cell r="K214">
            <v>59.82</v>
          </cell>
          <cell r="L214">
            <v>0</v>
          </cell>
        </row>
        <row r="215">
          <cell r="K215">
            <v>17991.57</v>
          </cell>
          <cell r="L215">
            <v>0</v>
          </cell>
        </row>
        <row r="216">
          <cell r="K216">
            <v>1997.32</v>
          </cell>
          <cell r="L216">
            <v>0</v>
          </cell>
        </row>
        <row r="217">
          <cell r="K217">
            <v>52.7</v>
          </cell>
          <cell r="L217">
            <v>0</v>
          </cell>
        </row>
        <row r="218">
          <cell r="K218">
            <v>14873.17</v>
          </cell>
          <cell r="L218">
            <v>0</v>
          </cell>
        </row>
        <row r="219">
          <cell r="K219">
            <v>2143.8900000000003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1">
          <cell r="K221">
            <v>704</v>
          </cell>
          <cell r="L221">
            <v>0</v>
          </cell>
        </row>
        <row r="222">
          <cell r="K222">
            <v>136.36000000000001</v>
          </cell>
          <cell r="L222">
            <v>0</v>
          </cell>
        </row>
        <row r="223">
          <cell r="K223">
            <v>1947.78</v>
          </cell>
          <cell r="L223">
            <v>0</v>
          </cell>
        </row>
        <row r="224">
          <cell r="K224">
            <v>64.52</v>
          </cell>
          <cell r="L224">
            <v>0</v>
          </cell>
        </row>
        <row r="225">
          <cell r="K225">
            <v>428.09</v>
          </cell>
          <cell r="L225">
            <v>0</v>
          </cell>
        </row>
        <row r="226">
          <cell r="K226">
            <v>2571.17</v>
          </cell>
          <cell r="L226">
            <v>0</v>
          </cell>
        </row>
        <row r="227">
          <cell r="K227">
            <v>123594.13</v>
          </cell>
          <cell r="L227">
            <v>0</v>
          </cell>
        </row>
        <row r="228">
          <cell r="K228">
            <v>-292.69999999999504</v>
          </cell>
          <cell r="L228">
            <v>0</v>
          </cell>
        </row>
        <row r="229">
          <cell r="K229">
            <v>0</v>
          </cell>
          <cell r="L229">
            <v>0</v>
          </cell>
        </row>
        <row r="230">
          <cell r="K230">
            <v>-78.230000000001269</v>
          </cell>
          <cell r="L230">
            <v>0</v>
          </cell>
        </row>
        <row r="231">
          <cell r="K231">
            <v>-70.659999999999854</v>
          </cell>
          <cell r="L231">
            <v>0</v>
          </cell>
        </row>
        <row r="232">
          <cell r="K232">
            <v>5.6843418860808015E-14</v>
          </cell>
          <cell r="L232">
            <v>0</v>
          </cell>
        </row>
        <row r="233">
          <cell r="K233">
            <v>5418.7000000000007</v>
          </cell>
          <cell r="L233">
            <v>0</v>
          </cell>
        </row>
        <row r="234">
          <cell r="K234">
            <v>69781.740000000005</v>
          </cell>
          <cell r="L234">
            <v>0</v>
          </cell>
        </row>
        <row r="235">
          <cell r="K235">
            <v>45979.199999999997</v>
          </cell>
          <cell r="L235">
            <v>0</v>
          </cell>
        </row>
        <row r="236">
          <cell r="K236">
            <v>29648.54</v>
          </cell>
          <cell r="L236">
            <v>0</v>
          </cell>
        </row>
        <row r="237">
          <cell r="K237">
            <v>258576.66999999998</v>
          </cell>
          <cell r="L237">
            <v>0</v>
          </cell>
        </row>
        <row r="238">
          <cell r="K238">
            <v>9721.01</v>
          </cell>
          <cell r="L238">
            <v>0</v>
          </cell>
        </row>
        <row r="239">
          <cell r="K239">
            <v>18418.75</v>
          </cell>
          <cell r="L239">
            <v>0</v>
          </cell>
        </row>
        <row r="240">
          <cell r="K240">
            <v>42397.46</v>
          </cell>
          <cell r="L240">
            <v>0</v>
          </cell>
        </row>
        <row r="241">
          <cell r="K241">
            <v>184.62</v>
          </cell>
          <cell r="L241">
            <v>0</v>
          </cell>
        </row>
        <row r="242">
          <cell r="K242">
            <v>122.43</v>
          </cell>
          <cell r="L242">
            <v>0</v>
          </cell>
        </row>
        <row r="243"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5">
          <cell r="K245">
            <v>0</v>
          </cell>
          <cell r="L245">
            <v>0</v>
          </cell>
        </row>
        <row r="246">
          <cell r="K246">
            <v>0</v>
          </cell>
          <cell r="L246">
            <v>0</v>
          </cell>
        </row>
        <row r="247">
          <cell r="K247">
            <v>6187.7899999999991</v>
          </cell>
          <cell r="L247">
            <v>0</v>
          </cell>
        </row>
        <row r="248">
          <cell r="K248">
            <v>7328.91</v>
          </cell>
          <cell r="L248">
            <v>0</v>
          </cell>
        </row>
        <row r="249">
          <cell r="K249">
            <v>0</v>
          </cell>
          <cell r="L249">
            <v>0</v>
          </cell>
        </row>
        <row r="250">
          <cell r="K250">
            <v>0</v>
          </cell>
          <cell r="L250">
            <v>0</v>
          </cell>
        </row>
        <row r="251">
          <cell r="K251">
            <v>818.22</v>
          </cell>
          <cell r="L251">
            <v>0</v>
          </cell>
        </row>
        <row r="252">
          <cell r="K252">
            <v>483.48</v>
          </cell>
          <cell r="L252">
            <v>0</v>
          </cell>
        </row>
        <row r="253">
          <cell r="K253">
            <v>1940.4</v>
          </cell>
          <cell r="L253">
            <v>0</v>
          </cell>
        </row>
        <row r="254">
          <cell r="K254">
            <v>342.24</v>
          </cell>
          <cell r="L254">
            <v>0</v>
          </cell>
        </row>
        <row r="255">
          <cell r="K255">
            <v>-95</v>
          </cell>
          <cell r="L255">
            <v>0</v>
          </cell>
        </row>
        <row r="256">
          <cell r="K256">
            <v>35509.29</v>
          </cell>
          <cell r="L256">
            <v>0</v>
          </cell>
        </row>
        <row r="257">
          <cell r="K257">
            <v>3413.06</v>
          </cell>
          <cell r="L257">
            <v>0</v>
          </cell>
        </row>
        <row r="258">
          <cell r="K258">
            <v>39086.279999999992</v>
          </cell>
          <cell r="L258">
            <v>0</v>
          </cell>
        </row>
        <row r="259">
          <cell r="K259">
            <v>1238.6099999999999</v>
          </cell>
          <cell r="L259">
            <v>0</v>
          </cell>
        </row>
        <row r="260">
          <cell r="K260">
            <v>2442.6999999999998</v>
          </cell>
          <cell r="L260">
            <v>0</v>
          </cell>
        </row>
        <row r="261">
          <cell r="K261">
            <v>3033.98</v>
          </cell>
          <cell r="L261">
            <v>0</v>
          </cell>
        </row>
        <row r="262">
          <cell r="K262">
            <v>1532.2</v>
          </cell>
          <cell r="L262">
            <v>0</v>
          </cell>
        </row>
        <row r="263">
          <cell r="K263">
            <v>3528.95</v>
          </cell>
          <cell r="L263">
            <v>0</v>
          </cell>
        </row>
        <row r="264">
          <cell r="K264">
            <v>187.45</v>
          </cell>
          <cell r="L264">
            <v>0</v>
          </cell>
        </row>
        <row r="265">
          <cell r="K265">
            <v>4311.2699999999995</v>
          </cell>
          <cell r="L265">
            <v>0</v>
          </cell>
        </row>
        <row r="266">
          <cell r="K266">
            <v>260.48</v>
          </cell>
          <cell r="L266">
            <v>0</v>
          </cell>
        </row>
        <row r="267">
          <cell r="K267">
            <v>276.76</v>
          </cell>
          <cell r="L267">
            <v>0</v>
          </cell>
        </row>
        <row r="268">
          <cell r="K268">
            <v>431.42000000000013</v>
          </cell>
          <cell r="L268">
            <v>0</v>
          </cell>
        </row>
        <row r="269">
          <cell r="K269">
            <v>2246.639999999999</v>
          </cell>
          <cell r="L269">
            <v>0</v>
          </cell>
        </row>
        <row r="270">
          <cell r="K270">
            <v>1668.7</v>
          </cell>
          <cell r="L270">
            <v>0</v>
          </cell>
        </row>
        <row r="271">
          <cell r="K271">
            <v>105.82</v>
          </cell>
          <cell r="L271">
            <v>0</v>
          </cell>
        </row>
        <row r="272">
          <cell r="K272">
            <v>322.94000000000005</v>
          </cell>
          <cell r="L272">
            <v>0</v>
          </cell>
        </row>
        <row r="273">
          <cell r="K273">
            <v>81.399999999999977</v>
          </cell>
          <cell r="L273">
            <v>0</v>
          </cell>
        </row>
        <row r="274">
          <cell r="K274">
            <v>1613.7</v>
          </cell>
          <cell r="L274">
            <v>0</v>
          </cell>
        </row>
        <row r="275">
          <cell r="K275">
            <v>0</v>
          </cell>
          <cell r="L275">
            <v>0</v>
          </cell>
        </row>
        <row r="276">
          <cell r="K276">
            <v>81.5</v>
          </cell>
          <cell r="L276">
            <v>0</v>
          </cell>
        </row>
        <row r="277">
          <cell r="K277">
            <v>308.52999999999992</v>
          </cell>
          <cell r="L277">
            <v>0</v>
          </cell>
        </row>
        <row r="278">
          <cell r="K278">
            <v>0</v>
          </cell>
          <cell r="L278">
            <v>0</v>
          </cell>
        </row>
        <row r="279">
          <cell r="K279">
            <v>0</v>
          </cell>
          <cell r="L279">
            <v>0</v>
          </cell>
        </row>
        <row r="280">
          <cell r="K280">
            <v>54620.06</v>
          </cell>
          <cell r="L280">
            <v>0</v>
          </cell>
        </row>
        <row r="281">
          <cell r="K281">
            <v>79155.220000000016</v>
          </cell>
          <cell r="L281">
            <v>0</v>
          </cell>
        </row>
        <row r="282">
          <cell r="K282">
            <v>45038.009999999995</v>
          </cell>
          <cell r="L282">
            <v>0</v>
          </cell>
        </row>
        <row r="283">
          <cell r="K283">
            <v>3353.6800000000003</v>
          </cell>
          <cell r="L283">
            <v>0</v>
          </cell>
        </row>
        <row r="284">
          <cell r="K284">
            <v>107604.55</v>
          </cell>
          <cell r="L284">
            <v>0</v>
          </cell>
        </row>
        <row r="285">
          <cell r="K285">
            <v>28241.100000000002</v>
          </cell>
          <cell r="L285">
            <v>0</v>
          </cell>
        </row>
        <row r="286">
          <cell r="K286">
            <v>40.75</v>
          </cell>
          <cell r="L286">
            <v>0</v>
          </cell>
        </row>
        <row r="287">
          <cell r="K287">
            <v>244.5</v>
          </cell>
          <cell r="L287">
            <v>0</v>
          </cell>
        </row>
        <row r="288">
          <cell r="K288">
            <v>65.2</v>
          </cell>
          <cell r="L288">
            <v>0</v>
          </cell>
        </row>
        <row r="289">
          <cell r="K289">
            <v>4783.76</v>
          </cell>
          <cell r="L289">
            <v>0</v>
          </cell>
        </row>
        <row r="290">
          <cell r="K290">
            <v>455.84</v>
          </cell>
          <cell r="L290">
            <v>0</v>
          </cell>
        </row>
        <row r="291">
          <cell r="K291">
            <v>16.28</v>
          </cell>
          <cell r="L291">
            <v>0</v>
          </cell>
        </row>
        <row r="292">
          <cell r="K292">
            <v>4279.1400000000003</v>
          </cell>
          <cell r="L292">
            <v>0</v>
          </cell>
        </row>
        <row r="293">
          <cell r="K293">
            <v>496.5400000000003</v>
          </cell>
          <cell r="L293">
            <v>0</v>
          </cell>
        </row>
        <row r="294">
          <cell r="K294">
            <v>0</v>
          </cell>
          <cell r="L294">
            <v>0</v>
          </cell>
        </row>
        <row r="295">
          <cell r="K295">
            <v>162.80000000000001</v>
          </cell>
          <cell r="L295">
            <v>0</v>
          </cell>
        </row>
        <row r="296">
          <cell r="K296">
            <v>32.56</v>
          </cell>
          <cell r="L296">
            <v>0</v>
          </cell>
        </row>
        <row r="297">
          <cell r="K297">
            <v>569.79999999999995</v>
          </cell>
          <cell r="L297">
            <v>0</v>
          </cell>
        </row>
        <row r="298">
          <cell r="K298">
            <v>16.3</v>
          </cell>
          <cell r="L298">
            <v>0</v>
          </cell>
        </row>
        <row r="299">
          <cell r="K299">
            <v>105.95</v>
          </cell>
          <cell r="L299">
            <v>0</v>
          </cell>
        </row>
        <row r="300">
          <cell r="K300">
            <v>603.1</v>
          </cell>
          <cell r="L300">
            <v>0</v>
          </cell>
        </row>
        <row r="301">
          <cell r="K301">
            <v>28487.51</v>
          </cell>
          <cell r="L301">
            <v>0</v>
          </cell>
        </row>
        <row r="302">
          <cell r="K302">
            <v>28553.72</v>
          </cell>
          <cell r="L302">
            <v>0</v>
          </cell>
        </row>
        <row r="303">
          <cell r="K303">
            <v>594.22</v>
          </cell>
          <cell r="L303">
            <v>0</v>
          </cell>
        </row>
        <row r="304">
          <cell r="K304">
            <v>5805.6100000000006</v>
          </cell>
          <cell r="L304">
            <v>0</v>
          </cell>
        </row>
        <row r="305">
          <cell r="K305">
            <v>11149.310000000001</v>
          </cell>
          <cell r="L305">
            <v>0</v>
          </cell>
        </row>
        <row r="306">
          <cell r="K306">
            <v>333.74000000000007</v>
          </cell>
          <cell r="L306">
            <v>0</v>
          </cell>
        </row>
        <row r="307">
          <cell r="K307">
            <v>2513.4100000000003</v>
          </cell>
          <cell r="L307">
            <v>0</v>
          </cell>
        </row>
        <row r="308">
          <cell r="K308">
            <v>30917.069999999996</v>
          </cell>
          <cell r="L308">
            <v>0</v>
          </cell>
        </row>
        <row r="309">
          <cell r="K309">
            <v>16925</v>
          </cell>
          <cell r="L309">
            <v>0</v>
          </cell>
        </row>
        <row r="310">
          <cell r="K310">
            <v>18835.25</v>
          </cell>
          <cell r="L310">
            <v>0</v>
          </cell>
        </row>
        <row r="311">
          <cell r="K311">
            <v>139196.68</v>
          </cell>
          <cell r="L311">
            <v>0</v>
          </cell>
        </row>
        <row r="312">
          <cell r="K312">
            <v>4017.95</v>
          </cell>
          <cell r="L312">
            <v>0</v>
          </cell>
        </row>
        <row r="313">
          <cell r="K313">
            <v>10860.959999999997</v>
          </cell>
          <cell r="L313">
            <v>0</v>
          </cell>
        </row>
        <row r="314">
          <cell r="K314">
            <v>18889.34</v>
          </cell>
          <cell r="L314">
            <v>0</v>
          </cell>
        </row>
        <row r="315">
          <cell r="K315">
            <v>138.38</v>
          </cell>
          <cell r="L315">
            <v>0</v>
          </cell>
        </row>
        <row r="316">
          <cell r="K316">
            <v>89.54</v>
          </cell>
          <cell r="L316">
            <v>0</v>
          </cell>
        </row>
        <row r="317">
          <cell r="K317">
            <v>374.44</v>
          </cell>
          <cell r="L317">
            <v>0</v>
          </cell>
        </row>
        <row r="318">
          <cell r="K318">
            <v>1994.3</v>
          </cell>
          <cell r="L318">
            <v>0</v>
          </cell>
        </row>
        <row r="319">
          <cell r="K319">
            <v>862.84</v>
          </cell>
          <cell r="L319">
            <v>0</v>
          </cell>
        </row>
        <row r="320">
          <cell r="K320">
            <v>667.48</v>
          </cell>
          <cell r="L320">
            <v>0</v>
          </cell>
        </row>
        <row r="321">
          <cell r="K321">
            <v>3914.2200000000003</v>
          </cell>
          <cell r="L321">
            <v>0</v>
          </cell>
        </row>
        <row r="322">
          <cell r="K322">
            <v>3857.2699999999991</v>
          </cell>
          <cell r="L322">
            <v>0</v>
          </cell>
        </row>
        <row r="323">
          <cell r="K323">
            <v>407.5</v>
          </cell>
          <cell r="L323">
            <v>0</v>
          </cell>
        </row>
        <row r="324">
          <cell r="K324">
            <v>0</v>
          </cell>
          <cell r="L324">
            <v>0</v>
          </cell>
        </row>
        <row r="325">
          <cell r="K325">
            <v>317.45999999999998</v>
          </cell>
          <cell r="L325">
            <v>0</v>
          </cell>
        </row>
        <row r="326">
          <cell r="K326">
            <v>138.38</v>
          </cell>
          <cell r="L326">
            <v>0</v>
          </cell>
        </row>
        <row r="327">
          <cell r="K327">
            <v>398.86000000000013</v>
          </cell>
          <cell r="L327">
            <v>0</v>
          </cell>
        </row>
        <row r="328">
          <cell r="K328">
            <v>65.12</v>
          </cell>
          <cell r="L328">
            <v>0</v>
          </cell>
        </row>
        <row r="329">
          <cell r="K329">
            <v>1774.52</v>
          </cell>
          <cell r="L329">
            <v>0</v>
          </cell>
        </row>
        <row r="330">
          <cell r="K330">
            <v>18920.849999999995</v>
          </cell>
          <cell r="L330">
            <v>0</v>
          </cell>
        </row>
        <row r="331">
          <cell r="K331">
            <v>-0.67999999999999261</v>
          </cell>
          <cell r="L331">
            <v>0</v>
          </cell>
        </row>
        <row r="332">
          <cell r="K332">
            <v>15488.259999999998</v>
          </cell>
          <cell r="L332">
            <v>0</v>
          </cell>
        </row>
        <row r="333">
          <cell r="K333">
            <v>333.74</v>
          </cell>
          <cell r="L333">
            <v>0</v>
          </cell>
        </row>
        <row r="334">
          <cell r="K334">
            <v>1127.21</v>
          </cell>
          <cell r="L334">
            <v>0</v>
          </cell>
        </row>
        <row r="335">
          <cell r="K335">
            <v>448.25</v>
          </cell>
          <cell r="L335">
            <v>0</v>
          </cell>
        </row>
        <row r="336">
          <cell r="K336">
            <v>1532.2</v>
          </cell>
          <cell r="L336">
            <v>0</v>
          </cell>
        </row>
        <row r="337">
          <cell r="K337">
            <v>3483.7100000000005</v>
          </cell>
          <cell r="L337">
            <v>0</v>
          </cell>
        </row>
        <row r="338">
          <cell r="K338">
            <v>187.22</v>
          </cell>
          <cell r="L338">
            <v>0</v>
          </cell>
        </row>
        <row r="339">
          <cell r="K339">
            <v>4323.7099999999991</v>
          </cell>
          <cell r="L339">
            <v>0</v>
          </cell>
        </row>
        <row r="340">
          <cell r="K340">
            <v>260.48</v>
          </cell>
          <cell r="L340">
            <v>0</v>
          </cell>
        </row>
        <row r="341">
          <cell r="K341">
            <v>276.76</v>
          </cell>
          <cell r="L341">
            <v>0</v>
          </cell>
        </row>
        <row r="342">
          <cell r="K342">
            <v>431.42000000000013</v>
          </cell>
          <cell r="L342">
            <v>0</v>
          </cell>
        </row>
        <row r="343">
          <cell r="K343">
            <v>2246.639999999999</v>
          </cell>
          <cell r="L343">
            <v>0</v>
          </cell>
        </row>
        <row r="344">
          <cell r="K344">
            <v>1511.7300000000005</v>
          </cell>
          <cell r="L344">
            <v>0</v>
          </cell>
        </row>
        <row r="345">
          <cell r="K345">
            <v>105.82</v>
          </cell>
          <cell r="L345">
            <v>0</v>
          </cell>
        </row>
        <row r="346">
          <cell r="K346">
            <v>415.65</v>
          </cell>
          <cell r="L346">
            <v>0</v>
          </cell>
        </row>
        <row r="347">
          <cell r="K347">
            <v>81.499999999999972</v>
          </cell>
          <cell r="L347">
            <v>0</v>
          </cell>
        </row>
        <row r="348">
          <cell r="K348">
            <v>1613.7</v>
          </cell>
          <cell r="L348">
            <v>0</v>
          </cell>
        </row>
        <row r="349">
          <cell r="K349">
            <v>0</v>
          </cell>
          <cell r="L349">
            <v>0</v>
          </cell>
        </row>
        <row r="350">
          <cell r="K350">
            <v>81.400000000000006</v>
          </cell>
          <cell r="L350">
            <v>0</v>
          </cell>
        </row>
        <row r="351">
          <cell r="K351">
            <v>325.60000000000002</v>
          </cell>
          <cell r="L351">
            <v>0</v>
          </cell>
        </row>
        <row r="352">
          <cell r="K352">
            <v>0</v>
          </cell>
          <cell r="L352">
            <v>0</v>
          </cell>
        </row>
        <row r="353">
          <cell r="K353">
            <v>0</v>
          </cell>
          <cell r="L353">
            <v>0</v>
          </cell>
        </row>
        <row r="354">
          <cell r="K354">
            <v>54654.37000000001</v>
          </cell>
          <cell r="L354">
            <v>0</v>
          </cell>
        </row>
        <row r="355">
          <cell r="K355">
            <v>79591.329999999987</v>
          </cell>
          <cell r="L355">
            <v>0</v>
          </cell>
        </row>
        <row r="356">
          <cell r="K356">
            <v>44686.28</v>
          </cell>
          <cell r="L356">
            <v>0</v>
          </cell>
        </row>
        <row r="357">
          <cell r="K357">
            <v>3324.0899999999997</v>
          </cell>
          <cell r="L357">
            <v>0</v>
          </cell>
        </row>
        <row r="358">
          <cell r="K358">
            <v>106317.96999999997</v>
          </cell>
          <cell r="L358">
            <v>0</v>
          </cell>
        </row>
        <row r="359">
          <cell r="K359">
            <v>28234.020000000004</v>
          </cell>
          <cell r="L359">
            <v>0</v>
          </cell>
        </row>
        <row r="360">
          <cell r="K360">
            <v>40.75</v>
          </cell>
          <cell r="L360">
            <v>0</v>
          </cell>
        </row>
        <row r="361">
          <cell r="K361">
            <v>247.73000000000002</v>
          </cell>
          <cell r="L361">
            <v>0</v>
          </cell>
        </row>
        <row r="362">
          <cell r="K362">
            <v>65.12</v>
          </cell>
          <cell r="L362">
            <v>0</v>
          </cell>
        </row>
        <row r="363">
          <cell r="K363">
            <v>4501.7200000000012</v>
          </cell>
          <cell r="L363">
            <v>0</v>
          </cell>
        </row>
        <row r="364">
          <cell r="K364">
            <v>439.55999999999977</v>
          </cell>
          <cell r="L364">
            <v>0</v>
          </cell>
        </row>
        <row r="365">
          <cell r="K365">
            <v>16.28</v>
          </cell>
          <cell r="L365">
            <v>0</v>
          </cell>
        </row>
        <row r="366">
          <cell r="K366">
            <v>4117.0799999999981</v>
          </cell>
          <cell r="L366">
            <v>0</v>
          </cell>
        </row>
        <row r="367">
          <cell r="K367">
            <v>496.5400000000003</v>
          </cell>
          <cell r="L367">
            <v>0</v>
          </cell>
        </row>
        <row r="368">
          <cell r="K368">
            <v>0</v>
          </cell>
          <cell r="L368">
            <v>0</v>
          </cell>
        </row>
        <row r="369">
          <cell r="K369">
            <v>162.80000000000001</v>
          </cell>
          <cell r="L369">
            <v>0</v>
          </cell>
        </row>
        <row r="370">
          <cell r="K370">
            <v>32.6</v>
          </cell>
          <cell r="L370">
            <v>0</v>
          </cell>
        </row>
        <row r="371">
          <cell r="K371">
            <v>521.6</v>
          </cell>
          <cell r="L371">
            <v>0</v>
          </cell>
        </row>
        <row r="372">
          <cell r="K372">
            <v>16.3</v>
          </cell>
          <cell r="L372">
            <v>0</v>
          </cell>
        </row>
        <row r="373">
          <cell r="K373">
            <v>105.82</v>
          </cell>
          <cell r="L373">
            <v>0</v>
          </cell>
        </row>
        <row r="374">
          <cell r="K374">
            <v>598.29</v>
          </cell>
          <cell r="L374">
            <v>0</v>
          </cell>
        </row>
        <row r="375">
          <cell r="K375">
            <v>28376.46</v>
          </cell>
          <cell r="L375">
            <v>0</v>
          </cell>
        </row>
        <row r="376">
          <cell r="K376">
            <v>28554.34</v>
          </cell>
          <cell r="L376">
            <v>0</v>
          </cell>
        </row>
        <row r="377">
          <cell r="K377">
            <v>594.22</v>
          </cell>
          <cell r="L377">
            <v>0</v>
          </cell>
        </row>
        <row r="378">
          <cell r="K378">
            <v>5773.3500000000013</v>
          </cell>
          <cell r="L378">
            <v>0</v>
          </cell>
        </row>
        <row r="379">
          <cell r="K379">
            <v>11053.349999999997</v>
          </cell>
          <cell r="L379">
            <v>0</v>
          </cell>
        </row>
        <row r="380">
          <cell r="K380">
            <v>341.88000000000005</v>
          </cell>
          <cell r="L380">
            <v>0</v>
          </cell>
        </row>
        <row r="381">
          <cell r="K381">
            <v>2676.74</v>
          </cell>
          <cell r="L381">
            <v>0</v>
          </cell>
        </row>
        <row r="382">
          <cell r="K382">
            <v>30881.000000000004</v>
          </cell>
          <cell r="L382">
            <v>0</v>
          </cell>
        </row>
        <row r="383">
          <cell r="K383">
            <v>16850.449999999997</v>
          </cell>
          <cell r="L383">
            <v>0</v>
          </cell>
        </row>
        <row r="384">
          <cell r="K384">
            <v>18909.169999999995</v>
          </cell>
          <cell r="L384">
            <v>0</v>
          </cell>
        </row>
        <row r="385">
          <cell r="K385">
            <v>139519.21000000002</v>
          </cell>
          <cell r="L385">
            <v>0</v>
          </cell>
        </row>
        <row r="386">
          <cell r="K386">
            <v>4176.0400000000009</v>
          </cell>
          <cell r="L386">
            <v>0</v>
          </cell>
        </row>
        <row r="387">
          <cell r="K387">
            <v>10839.949999999997</v>
          </cell>
          <cell r="L387">
            <v>0</v>
          </cell>
        </row>
        <row r="388">
          <cell r="K388">
            <v>18941.779999999995</v>
          </cell>
          <cell r="L388">
            <v>0</v>
          </cell>
        </row>
        <row r="389">
          <cell r="K389">
            <v>138.38</v>
          </cell>
          <cell r="L389">
            <v>0</v>
          </cell>
        </row>
        <row r="390">
          <cell r="K390">
            <v>89.54</v>
          </cell>
          <cell r="L390">
            <v>0</v>
          </cell>
        </row>
        <row r="391">
          <cell r="K391">
            <v>374.44</v>
          </cell>
          <cell r="L391">
            <v>0</v>
          </cell>
        </row>
        <row r="392">
          <cell r="K392">
            <v>1994.3</v>
          </cell>
          <cell r="L392">
            <v>0</v>
          </cell>
        </row>
        <row r="393">
          <cell r="K393">
            <v>862.84</v>
          </cell>
          <cell r="L393">
            <v>0</v>
          </cell>
        </row>
        <row r="394">
          <cell r="K394">
            <v>668.3</v>
          </cell>
          <cell r="L394">
            <v>0</v>
          </cell>
        </row>
        <row r="395">
          <cell r="K395">
            <v>3903.7</v>
          </cell>
          <cell r="L395">
            <v>0</v>
          </cell>
        </row>
        <row r="396">
          <cell r="K396">
            <v>3924.52</v>
          </cell>
          <cell r="L396">
            <v>0</v>
          </cell>
        </row>
        <row r="397">
          <cell r="K397">
            <v>407</v>
          </cell>
          <cell r="L397">
            <v>0</v>
          </cell>
        </row>
        <row r="398">
          <cell r="K398">
            <v>0</v>
          </cell>
          <cell r="L398">
            <v>0</v>
          </cell>
        </row>
        <row r="399">
          <cell r="K399">
            <v>317.45999999999998</v>
          </cell>
          <cell r="L399">
            <v>0</v>
          </cell>
        </row>
        <row r="400">
          <cell r="K400">
            <v>138.38</v>
          </cell>
          <cell r="L400">
            <v>0</v>
          </cell>
        </row>
        <row r="401">
          <cell r="K401">
            <v>398.86000000000013</v>
          </cell>
          <cell r="L401">
            <v>0</v>
          </cell>
        </row>
        <row r="402">
          <cell r="K402">
            <v>65.12</v>
          </cell>
          <cell r="L402">
            <v>0</v>
          </cell>
        </row>
        <row r="403">
          <cell r="K403">
            <v>1782.66</v>
          </cell>
          <cell r="L403">
            <v>0</v>
          </cell>
        </row>
        <row r="404">
          <cell r="K404">
            <v>19258.039999999997</v>
          </cell>
          <cell r="L404">
            <v>0</v>
          </cell>
        </row>
        <row r="405">
          <cell r="K405">
            <v>385.88000000000005</v>
          </cell>
          <cell r="L405">
            <v>0</v>
          </cell>
        </row>
        <row r="406">
          <cell r="K406">
            <v>15671.470000000003</v>
          </cell>
          <cell r="L406">
            <v>0</v>
          </cell>
        </row>
        <row r="407">
          <cell r="K407">
            <v>334.15</v>
          </cell>
          <cell r="L407">
            <v>0</v>
          </cell>
        </row>
        <row r="408">
          <cell r="K408">
            <v>969.85</v>
          </cell>
          <cell r="L408">
            <v>0</v>
          </cell>
        </row>
        <row r="409">
          <cell r="K409">
            <v>472.12</v>
          </cell>
          <cell r="L409">
            <v>0</v>
          </cell>
        </row>
        <row r="410">
          <cell r="K410">
            <v>1317.6999999999998</v>
          </cell>
          <cell r="L410">
            <v>0</v>
          </cell>
        </row>
        <row r="411">
          <cell r="K411">
            <v>3229.7000000000021</v>
          </cell>
          <cell r="L411">
            <v>0</v>
          </cell>
        </row>
        <row r="412">
          <cell r="K412">
            <v>187.22</v>
          </cell>
          <cell r="L412">
            <v>0</v>
          </cell>
        </row>
        <row r="413">
          <cell r="K413">
            <v>4371.3799999999992</v>
          </cell>
          <cell r="L413">
            <v>0</v>
          </cell>
        </row>
        <row r="414">
          <cell r="K414">
            <v>260.48</v>
          </cell>
          <cell r="L414">
            <v>0</v>
          </cell>
        </row>
        <row r="415">
          <cell r="K415">
            <v>276.76</v>
          </cell>
          <cell r="L415">
            <v>0</v>
          </cell>
        </row>
        <row r="416">
          <cell r="K416">
            <v>431.42000000000013</v>
          </cell>
          <cell r="L416">
            <v>0</v>
          </cell>
        </row>
        <row r="417">
          <cell r="K417">
            <v>2246.639999999999</v>
          </cell>
          <cell r="L417">
            <v>0</v>
          </cell>
        </row>
        <row r="418">
          <cell r="K418">
            <v>1744.1</v>
          </cell>
          <cell r="L418">
            <v>0</v>
          </cell>
        </row>
        <row r="419">
          <cell r="K419">
            <v>105.95</v>
          </cell>
          <cell r="L419">
            <v>0</v>
          </cell>
        </row>
        <row r="420">
          <cell r="K420">
            <v>415.65</v>
          </cell>
          <cell r="L420">
            <v>0</v>
          </cell>
        </row>
        <row r="421">
          <cell r="K421">
            <v>81.399999999999977</v>
          </cell>
          <cell r="L421">
            <v>0</v>
          </cell>
        </row>
        <row r="422">
          <cell r="K422">
            <v>1611.72</v>
          </cell>
          <cell r="L422">
            <v>0</v>
          </cell>
        </row>
        <row r="423">
          <cell r="K423">
            <v>0</v>
          </cell>
          <cell r="L423">
            <v>0</v>
          </cell>
        </row>
        <row r="424">
          <cell r="K424">
            <v>81.400000000000006</v>
          </cell>
          <cell r="L424">
            <v>0</v>
          </cell>
        </row>
        <row r="425">
          <cell r="K425">
            <v>333.74</v>
          </cell>
          <cell r="L425">
            <v>0</v>
          </cell>
        </row>
        <row r="426">
          <cell r="K426">
            <v>0</v>
          </cell>
          <cell r="L426">
            <v>0</v>
          </cell>
        </row>
        <row r="427">
          <cell r="K427">
            <v>0</v>
          </cell>
          <cell r="L427">
            <v>0</v>
          </cell>
        </row>
        <row r="428">
          <cell r="K428">
            <v>54808.01</v>
          </cell>
          <cell r="L428">
            <v>0</v>
          </cell>
        </row>
        <row r="429">
          <cell r="K429">
            <v>80000.200000000012</v>
          </cell>
          <cell r="L429">
            <v>0</v>
          </cell>
        </row>
        <row r="430">
          <cell r="K430">
            <v>44952.039999999994</v>
          </cell>
          <cell r="L430">
            <v>0</v>
          </cell>
        </row>
        <row r="431">
          <cell r="K431">
            <v>3342.5399999999991</v>
          </cell>
          <cell r="L431">
            <v>0</v>
          </cell>
        </row>
        <row r="432">
          <cell r="K432">
            <v>106193.42000000001</v>
          </cell>
          <cell r="L432">
            <v>0</v>
          </cell>
        </row>
        <row r="433">
          <cell r="K433">
            <v>28223.54</v>
          </cell>
          <cell r="L433">
            <v>0</v>
          </cell>
        </row>
        <row r="434">
          <cell r="K434">
            <v>40.700000000000003</v>
          </cell>
          <cell r="L434">
            <v>0</v>
          </cell>
        </row>
        <row r="435">
          <cell r="K435">
            <v>265.60000000000002</v>
          </cell>
          <cell r="L435">
            <v>0</v>
          </cell>
        </row>
        <row r="436">
          <cell r="K436">
            <v>65.12</v>
          </cell>
          <cell r="L436">
            <v>0</v>
          </cell>
        </row>
        <row r="437">
          <cell r="K437">
            <v>4832.4599999999991</v>
          </cell>
          <cell r="L437">
            <v>0</v>
          </cell>
        </row>
        <row r="438">
          <cell r="K438">
            <v>439.55999999999977</v>
          </cell>
          <cell r="L438">
            <v>0</v>
          </cell>
        </row>
        <row r="439">
          <cell r="K439">
            <v>16.28</v>
          </cell>
          <cell r="L439">
            <v>0</v>
          </cell>
        </row>
        <row r="440">
          <cell r="K440">
            <v>4367.5499999999984</v>
          </cell>
          <cell r="L440">
            <v>0</v>
          </cell>
        </row>
        <row r="441">
          <cell r="K441">
            <v>480.25999999999982</v>
          </cell>
          <cell r="L441">
            <v>0</v>
          </cell>
        </row>
        <row r="442">
          <cell r="K442">
            <v>0</v>
          </cell>
          <cell r="L442">
            <v>0</v>
          </cell>
        </row>
        <row r="443">
          <cell r="K443">
            <v>163</v>
          </cell>
          <cell r="L443">
            <v>0</v>
          </cell>
        </row>
        <row r="444">
          <cell r="K444">
            <v>67.899999999999977</v>
          </cell>
          <cell r="L444">
            <v>0</v>
          </cell>
        </row>
        <row r="445">
          <cell r="K445">
            <v>615.85000000000036</v>
          </cell>
          <cell r="L445">
            <v>0</v>
          </cell>
        </row>
        <row r="446">
          <cell r="K446">
            <v>-21.350000000000009</v>
          </cell>
          <cell r="L446">
            <v>0</v>
          </cell>
        </row>
        <row r="447">
          <cell r="K447">
            <v>-73.170000000000016</v>
          </cell>
          <cell r="L447">
            <v>0</v>
          </cell>
        </row>
        <row r="448">
          <cell r="K448">
            <v>597.38</v>
          </cell>
          <cell r="L448">
            <v>0</v>
          </cell>
        </row>
        <row r="449">
          <cell r="K449">
            <v>28208.200000000004</v>
          </cell>
          <cell r="L449">
            <v>0</v>
          </cell>
        </row>
        <row r="450">
          <cell r="K450">
            <v>28333.080000000005</v>
          </cell>
          <cell r="L450">
            <v>0</v>
          </cell>
        </row>
        <row r="451">
          <cell r="K451">
            <v>593.9</v>
          </cell>
          <cell r="L451">
            <v>0</v>
          </cell>
        </row>
        <row r="452">
          <cell r="K452">
            <v>5742.4299999999994</v>
          </cell>
          <cell r="L452">
            <v>0</v>
          </cell>
        </row>
        <row r="453">
          <cell r="K453">
            <v>11154.05</v>
          </cell>
          <cell r="L453">
            <v>0</v>
          </cell>
        </row>
        <row r="454">
          <cell r="K454">
            <v>308.82000000000011</v>
          </cell>
          <cell r="L454">
            <v>0</v>
          </cell>
        </row>
        <row r="455">
          <cell r="K455">
            <v>2492.4000000000005</v>
          </cell>
          <cell r="L455">
            <v>0</v>
          </cell>
        </row>
        <row r="456">
          <cell r="K456">
            <v>30685.150000000005</v>
          </cell>
          <cell r="L456">
            <v>0</v>
          </cell>
        </row>
        <row r="457">
          <cell r="K457">
            <v>16625.52</v>
          </cell>
          <cell r="L457">
            <v>0</v>
          </cell>
        </row>
        <row r="458">
          <cell r="K458">
            <v>18810.160000000011</v>
          </cell>
          <cell r="L458">
            <v>0</v>
          </cell>
        </row>
        <row r="459">
          <cell r="K459">
            <v>139414.00999999998</v>
          </cell>
          <cell r="L459">
            <v>0</v>
          </cell>
        </row>
        <row r="460">
          <cell r="K460">
            <v>4234.7699999999995</v>
          </cell>
          <cell r="L460">
            <v>0</v>
          </cell>
        </row>
        <row r="461">
          <cell r="K461">
            <v>10746.01</v>
          </cell>
          <cell r="L461">
            <v>0</v>
          </cell>
        </row>
        <row r="462">
          <cell r="K462">
            <v>55471.76</v>
          </cell>
          <cell r="L462">
            <v>0</v>
          </cell>
        </row>
        <row r="463">
          <cell r="K463">
            <v>422.92000000000013</v>
          </cell>
          <cell r="L463">
            <v>0</v>
          </cell>
        </row>
        <row r="464">
          <cell r="K464">
            <v>217.51999999999998</v>
          </cell>
          <cell r="L464">
            <v>0</v>
          </cell>
        </row>
        <row r="465">
          <cell r="K465">
            <v>942.22999999999979</v>
          </cell>
          <cell r="L465">
            <v>0</v>
          </cell>
        </row>
        <row r="466">
          <cell r="K466">
            <v>-1.0199999999999818</v>
          </cell>
          <cell r="L466">
            <v>0</v>
          </cell>
        </row>
        <row r="467">
          <cell r="K467">
            <v>2139.6400000000003</v>
          </cell>
          <cell r="L467">
            <v>0</v>
          </cell>
        </row>
        <row r="468">
          <cell r="K468">
            <v>1850.5199999999998</v>
          </cell>
          <cell r="L468">
            <v>0</v>
          </cell>
        </row>
        <row r="469">
          <cell r="K469">
            <v>11342.179999999998</v>
          </cell>
          <cell r="L469">
            <v>0</v>
          </cell>
        </row>
        <row r="470">
          <cell r="K470">
            <v>-66.729999999999563</v>
          </cell>
          <cell r="L470">
            <v>0</v>
          </cell>
        </row>
        <row r="471">
          <cell r="K471">
            <v>1238.49</v>
          </cell>
          <cell r="L471">
            <v>0</v>
          </cell>
        </row>
        <row r="472">
          <cell r="K472">
            <v>0</v>
          </cell>
          <cell r="L472">
            <v>0</v>
          </cell>
        </row>
        <row r="473">
          <cell r="K473">
            <v>1281.52</v>
          </cell>
          <cell r="L473">
            <v>0</v>
          </cell>
        </row>
        <row r="474">
          <cell r="K474">
            <v>652.63</v>
          </cell>
          <cell r="L474">
            <v>0</v>
          </cell>
        </row>
        <row r="475">
          <cell r="K475">
            <v>1290.8700000000001</v>
          </cell>
          <cell r="L475">
            <v>0</v>
          </cell>
        </row>
        <row r="476">
          <cell r="K476">
            <v>227.51999999999998</v>
          </cell>
          <cell r="L476">
            <v>0</v>
          </cell>
        </row>
        <row r="477">
          <cell r="K477">
            <v>8131.87</v>
          </cell>
          <cell r="L477">
            <v>0</v>
          </cell>
        </row>
        <row r="478">
          <cell r="K478">
            <v>83969.9</v>
          </cell>
          <cell r="L478">
            <v>0</v>
          </cell>
        </row>
        <row r="479">
          <cell r="K479">
            <v>1655.1799999999998</v>
          </cell>
          <cell r="L479">
            <v>0</v>
          </cell>
        </row>
        <row r="480">
          <cell r="K480">
            <v>67020.12999999999</v>
          </cell>
          <cell r="L480">
            <v>0</v>
          </cell>
        </row>
        <row r="481">
          <cell r="K481">
            <v>1731.21</v>
          </cell>
          <cell r="L481">
            <v>0</v>
          </cell>
        </row>
        <row r="482">
          <cell r="K482">
            <v>3837.3599999999997</v>
          </cell>
          <cell r="L482">
            <v>0</v>
          </cell>
        </row>
        <row r="483">
          <cell r="K483">
            <v>2007.99</v>
          </cell>
          <cell r="L483">
            <v>0</v>
          </cell>
        </row>
        <row r="484">
          <cell r="K484">
            <v>7138.6500000000005</v>
          </cell>
          <cell r="L484">
            <v>0</v>
          </cell>
        </row>
        <row r="485">
          <cell r="K485">
            <v>15175.849999999999</v>
          </cell>
          <cell r="L485">
            <v>0</v>
          </cell>
        </row>
        <row r="486">
          <cell r="K486">
            <v>-0.20000000000004547</v>
          </cell>
          <cell r="L486">
            <v>0</v>
          </cell>
        </row>
        <row r="487">
          <cell r="K487">
            <v>81.8799999999992</v>
          </cell>
          <cell r="L487">
            <v>0</v>
          </cell>
        </row>
        <row r="488">
          <cell r="K488">
            <v>-0.25999999999999091</v>
          </cell>
          <cell r="L488">
            <v>0</v>
          </cell>
        </row>
        <row r="489">
          <cell r="K489">
            <v>-0.45000000000004547</v>
          </cell>
          <cell r="L489">
            <v>0</v>
          </cell>
        </row>
        <row r="490">
          <cell r="K490">
            <v>-0.62999999999998124</v>
          </cell>
          <cell r="L490">
            <v>0</v>
          </cell>
        </row>
        <row r="491">
          <cell r="K491">
            <v>4558.84</v>
          </cell>
          <cell r="L491">
            <v>0</v>
          </cell>
        </row>
        <row r="492">
          <cell r="K492">
            <v>3912.3599999999997</v>
          </cell>
          <cell r="L492">
            <v>0</v>
          </cell>
        </row>
        <row r="493">
          <cell r="K493">
            <v>290.14000000000004</v>
          </cell>
          <cell r="L493">
            <v>0</v>
          </cell>
        </row>
        <row r="494">
          <cell r="K494">
            <v>653.17000000000007</v>
          </cell>
          <cell r="L494">
            <v>0</v>
          </cell>
        </row>
        <row r="495">
          <cell r="K495">
            <v>150.65</v>
          </cell>
          <cell r="L495">
            <v>0</v>
          </cell>
        </row>
        <row r="496">
          <cell r="K496">
            <v>14650.33</v>
          </cell>
          <cell r="L496">
            <v>0</v>
          </cell>
        </row>
        <row r="497">
          <cell r="K497">
            <v>0</v>
          </cell>
          <cell r="L497">
            <v>0</v>
          </cell>
        </row>
        <row r="498">
          <cell r="K498">
            <v>182.01999999999998</v>
          </cell>
          <cell r="L498">
            <v>0</v>
          </cell>
        </row>
        <row r="499">
          <cell r="K499">
            <v>434.15</v>
          </cell>
          <cell r="L499">
            <v>0</v>
          </cell>
        </row>
        <row r="500">
          <cell r="K500">
            <v>0</v>
          </cell>
          <cell r="L500">
            <v>0</v>
          </cell>
        </row>
        <row r="501">
          <cell r="K501">
            <v>0</v>
          </cell>
          <cell r="L501">
            <v>0</v>
          </cell>
        </row>
        <row r="502">
          <cell r="K502">
            <v>-128.70999999998776</v>
          </cell>
          <cell r="L502">
            <v>0</v>
          </cell>
        </row>
        <row r="503">
          <cell r="K503">
            <v>-60.580000000016298</v>
          </cell>
          <cell r="L503">
            <v>0</v>
          </cell>
        </row>
        <row r="504">
          <cell r="K504">
            <v>-236.26999999999634</v>
          </cell>
          <cell r="L504">
            <v>0</v>
          </cell>
        </row>
        <row r="505">
          <cell r="K505">
            <v>5249.420000000001</v>
          </cell>
          <cell r="L505">
            <v>0</v>
          </cell>
        </row>
        <row r="506">
          <cell r="K506">
            <v>197819.91</v>
          </cell>
          <cell r="L506">
            <v>0</v>
          </cell>
        </row>
        <row r="507">
          <cell r="K507">
            <v>-249.22999999999979</v>
          </cell>
          <cell r="L507">
            <v>0</v>
          </cell>
        </row>
        <row r="508">
          <cell r="K508">
            <v>66.14</v>
          </cell>
          <cell r="L508">
            <v>0</v>
          </cell>
        </row>
        <row r="509">
          <cell r="K509">
            <v>691.78000000000009</v>
          </cell>
          <cell r="L509">
            <v>0</v>
          </cell>
        </row>
        <row r="510">
          <cell r="K510">
            <v>227.33</v>
          </cell>
          <cell r="L510">
            <v>0</v>
          </cell>
        </row>
        <row r="511">
          <cell r="K511">
            <v>23397.13</v>
          </cell>
          <cell r="L511">
            <v>0</v>
          </cell>
        </row>
        <row r="512">
          <cell r="K512">
            <v>2309.83</v>
          </cell>
          <cell r="L512">
            <v>0</v>
          </cell>
        </row>
        <row r="513">
          <cell r="K513">
            <v>-1.0000000000005116E-2</v>
          </cell>
          <cell r="L513">
            <v>0</v>
          </cell>
        </row>
        <row r="514">
          <cell r="K514">
            <v>7793.51</v>
          </cell>
          <cell r="L514">
            <v>0</v>
          </cell>
        </row>
        <row r="515">
          <cell r="K515">
            <v>1500.9099999999996</v>
          </cell>
          <cell r="L515">
            <v>0</v>
          </cell>
        </row>
        <row r="516">
          <cell r="K516">
            <v>0</v>
          </cell>
          <cell r="L516">
            <v>0</v>
          </cell>
        </row>
        <row r="517">
          <cell r="K517">
            <v>604.16000000000008</v>
          </cell>
          <cell r="L517">
            <v>0</v>
          </cell>
        </row>
        <row r="518">
          <cell r="K518">
            <v>255.32000000000002</v>
          </cell>
          <cell r="L518">
            <v>0</v>
          </cell>
        </row>
        <row r="519">
          <cell r="K519">
            <v>5260.21</v>
          </cell>
          <cell r="L519">
            <v>0</v>
          </cell>
        </row>
        <row r="520">
          <cell r="K520">
            <v>32.45999999999998</v>
          </cell>
          <cell r="L520">
            <v>0</v>
          </cell>
        </row>
        <row r="521">
          <cell r="K521">
            <v>235.68000000000004</v>
          </cell>
          <cell r="L521">
            <v>0</v>
          </cell>
        </row>
        <row r="522">
          <cell r="K522">
            <v>608.86</v>
          </cell>
          <cell r="L522">
            <v>0</v>
          </cell>
        </row>
        <row r="523">
          <cell r="K523">
            <v>28104.429999999993</v>
          </cell>
          <cell r="L523">
            <v>0</v>
          </cell>
        </row>
        <row r="524">
          <cell r="K524">
            <v>28151.570000000003</v>
          </cell>
          <cell r="L524">
            <v>0</v>
          </cell>
        </row>
        <row r="525">
          <cell r="K525">
            <v>584.77</v>
          </cell>
          <cell r="L525">
            <v>0</v>
          </cell>
        </row>
        <row r="526">
          <cell r="K526">
            <v>5656.6500000000005</v>
          </cell>
          <cell r="L526">
            <v>0</v>
          </cell>
        </row>
        <row r="527">
          <cell r="K527">
            <v>11079.580000000002</v>
          </cell>
          <cell r="L527">
            <v>0</v>
          </cell>
        </row>
        <row r="528">
          <cell r="K528">
            <v>325.98999999999984</v>
          </cell>
          <cell r="L528">
            <v>0</v>
          </cell>
        </row>
        <row r="529">
          <cell r="K529">
            <v>2609.2000000000007</v>
          </cell>
          <cell r="L529">
            <v>0</v>
          </cell>
        </row>
        <row r="530">
          <cell r="K530">
            <v>30591.960000000003</v>
          </cell>
          <cell r="L530">
            <v>0</v>
          </cell>
        </row>
        <row r="531">
          <cell r="K531">
            <v>16841.38</v>
          </cell>
          <cell r="L531">
            <v>0</v>
          </cell>
        </row>
        <row r="532">
          <cell r="K532">
            <v>18432.490000000002</v>
          </cell>
          <cell r="L532">
            <v>0</v>
          </cell>
        </row>
        <row r="533">
          <cell r="K533">
            <v>138950.12999999995</v>
          </cell>
          <cell r="L533">
            <v>0</v>
          </cell>
        </row>
        <row r="534">
          <cell r="K534">
            <v>4061.28</v>
          </cell>
          <cell r="L534">
            <v>0</v>
          </cell>
        </row>
        <row r="535">
          <cell r="K535">
            <v>10822.02</v>
          </cell>
          <cell r="L535">
            <v>0</v>
          </cell>
        </row>
        <row r="536">
          <cell r="K536">
            <v>18924.2</v>
          </cell>
          <cell r="L536">
            <v>0</v>
          </cell>
        </row>
        <row r="537">
          <cell r="K537">
            <v>138.38</v>
          </cell>
          <cell r="L537">
            <v>0</v>
          </cell>
        </row>
        <row r="538">
          <cell r="K538">
            <v>89.65</v>
          </cell>
          <cell r="L538">
            <v>0</v>
          </cell>
        </row>
        <row r="539">
          <cell r="K539">
            <v>374.9</v>
          </cell>
          <cell r="L539">
            <v>0</v>
          </cell>
        </row>
        <row r="540">
          <cell r="K540">
            <v>1996.75</v>
          </cell>
          <cell r="L540">
            <v>0</v>
          </cell>
        </row>
        <row r="541">
          <cell r="K541">
            <v>862.84</v>
          </cell>
          <cell r="L541">
            <v>0</v>
          </cell>
        </row>
        <row r="542">
          <cell r="K542">
            <v>667.48</v>
          </cell>
          <cell r="L542">
            <v>0</v>
          </cell>
        </row>
        <row r="543">
          <cell r="K543">
            <v>3870.9800000000009</v>
          </cell>
          <cell r="L543">
            <v>0</v>
          </cell>
        </row>
        <row r="544">
          <cell r="K544">
            <v>3836.15</v>
          </cell>
          <cell r="L544">
            <v>0</v>
          </cell>
        </row>
        <row r="545">
          <cell r="K545">
            <v>394.79999999999995</v>
          </cell>
          <cell r="L545">
            <v>0</v>
          </cell>
        </row>
        <row r="546">
          <cell r="K546">
            <v>0</v>
          </cell>
          <cell r="L546">
            <v>0</v>
          </cell>
        </row>
        <row r="547">
          <cell r="K547">
            <v>317.45999999999998</v>
          </cell>
          <cell r="L547">
            <v>0</v>
          </cell>
        </row>
        <row r="548">
          <cell r="K548">
            <v>138.38</v>
          </cell>
          <cell r="L548">
            <v>0</v>
          </cell>
        </row>
        <row r="549">
          <cell r="K549">
            <v>398.86000000000013</v>
          </cell>
          <cell r="L549">
            <v>0</v>
          </cell>
        </row>
        <row r="550">
          <cell r="K550">
            <v>65.2</v>
          </cell>
          <cell r="L550">
            <v>0</v>
          </cell>
        </row>
        <row r="551">
          <cell r="K551">
            <v>1598.8500000000001</v>
          </cell>
          <cell r="L551">
            <v>0</v>
          </cell>
        </row>
        <row r="552">
          <cell r="K552">
            <v>19037.420000000002</v>
          </cell>
          <cell r="L552">
            <v>0</v>
          </cell>
        </row>
        <row r="553">
          <cell r="K553">
            <v>382.58</v>
          </cell>
          <cell r="L553">
            <v>0</v>
          </cell>
        </row>
        <row r="554">
          <cell r="K554">
            <v>15819.33</v>
          </cell>
          <cell r="L554">
            <v>0</v>
          </cell>
        </row>
        <row r="555">
          <cell r="K555">
            <v>380.45000000000005</v>
          </cell>
          <cell r="L555">
            <v>0</v>
          </cell>
        </row>
        <row r="556">
          <cell r="K556">
            <v>968.66</v>
          </cell>
          <cell r="L556">
            <v>0</v>
          </cell>
        </row>
        <row r="557">
          <cell r="K557">
            <v>504.64000000000004</v>
          </cell>
          <cell r="L557">
            <v>0</v>
          </cell>
        </row>
        <row r="558">
          <cell r="K558">
            <v>1351.5500000000004</v>
          </cell>
          <cell r="L558">
            <v>0</v>
          </cell>
        </row>
        <row r="559">
          <cell r="K559">
            <v>3337.87</v>
          </cell>
          <cell r="L559">
            <v>0</v>
          </cell>
        </row>
        <row r="560">
          <cell r="K560">
            <v>187.22</v>
          </cell>
          <cell r="L560">
            <v>0</v>
          </cell>
        </row>
        <row r="561">
          <cell r="K561">
            <v>4523.9599999999982</v>
          </cell>
          <cell r="L561">
            <v>0</v>
          </cell>
        </row>
        <row r="562">
          <cell r="K562">
            <v>260.79000000000002</v>
          </cell>
          <cell r="L562">
            <v>0</v>
          </cell>
        </row>
        <row r="563">
          <cell r="K563">
            <v>277.10000000000002</v>
          </cell>
          <cell r="L563">
            <v>0</v>
          </cell>
        </row>
        <row r="564">
          <cell r="K564">
            <v>431.94999999999987</v>
          </cell>
          <cell r="L564">
            <v>0</v>
          </cell>
        </row>
        <row r="565">
          <cell r="K565">
            <v>2238.4999999999991</v>
          </cell>
          <cell r="L565">
            <v>0</v>
          </cell>
        </row>
        <row r="566">
          <cell r="K566">
            <v>1636.04</v>
          </cell>
          <cell r="L566">
            <v>0</v>
          </cell>
        </row>
        <row r="567">
          <cell r="K567">
            <v>105.82</v>
          </cell>
          <cell r="L567">
            <v>0</v>
          </cell>
        </row>
        <row r="568">
          <cell r="K568">
            <v>295.49</v>
          </cell>
          <cell r="L568">
            <v>0</v>
          </cell>
        </row>
        <row r="569">
          <cell r="K569">
            <v>81.400000000000034</v>
          </cell>
          <cell r="L569">
            <v>0</v>
          </cell>
        </row>
        <row r="570">
          <cell r="K570">
            <v>1821.6999999999998</v>
          </cell>
          <cell r="L570">
            <v>0</v>
          </cell>
        </row>
        <row r="571">
          <cell r="K571">
            <v>0</v>
          </cell>
          <cell r="L571">
            <v>0</v>
          </cell>
        </row>
        <row r="572">
          <cell r="K572">
            <v>81.400000000000006</v>
          </cell>
          <cell r="L572">
            <v>0</v>
          </cell>
        </row>
        <row r="573">
          <cell r="K573">
            <v>325.60000000000002</v>
          </cell>
          <cell r="L573">
            <v>0</v>
          </cell>
        </row>
        <row r="574">
          <cell r="K574">
            <v>0</v>
          </cell>
          <cell r="L574">
            <v>0</v>
          </cell>
        </row>
        <row r="575">
          <cell r="K575">
            <v>0</v>
          </cell>
          <cell r="L575">
            <v>0</v>
          </cell>
        </row>
        <row r="576">
          <cell r="K576">
            <v>54983.07</v>
          </cell>
          <cell r="L576">
            <v>0</v>
          </cell>
        </row>
        <row r="577">
          <cell r="K577">
            <v>80341.689999999988</v>
          </cell>
          <cell r="L577">
            <v>0</v>
          </cell>
        </row>
        <row r="578">
          <cell r="K578">
            <v>44755.71</v>
          </cell>
          <cell r="L578">
            <v>0</v>
          </cell>
        </row>
        <row r="579">
          <cell r="K579">
            <v>3298.5400000000004</v>
          </cell>
          <cell r="L579">
            <v>0</v>
          </cell>
        </row>
        <row r="580">
          <cell r="K580">
            <v>105629.19999999998</v>
          </cell>
          <cell r="L580">
            <v>0</v>
          </cell>
        </row>
        <row r="581">
          <cell r="K581">
            <v>28233.190000000002</v>
          </cell>
          <cell r="L581">
            <v>0</v>
          </cell>
        </row>
        <row r="582">
          <cell r="K582">
            <v>0</v>
          </cell>
          <cell r="L582">
            <v>0</v>
          </cell>
        </row>
        <row r="583">
          <cell r="K583">
            <v>263.13</v>
          </cell>
          <cell r="L583">
            <v>0</v>
          </cell>
        </row>
        <row r="584">
          <cell r="K584">
            <v>65.12</v>
          </cell>
          <cell r="L584">
            <v>0</v>
          </cell>
        </row>
        <row r="585">
          <cell r="K585">
            <v>4957.3</v>
          </cell>
          <cell r="L585">
            <v>0</v>
          </cell>
        </row>
        <row r="586">
          <cell r="K586">
            <v>440.1</v>
          </cell>
          <cell r="L586">
            <v>0</v>
          </cell>
        </row>
        <row r="587">
          <cell r="K587">
            <v>16.3</v>
          </cell>
          <cell r="L587">
            <v>0</v>
          </cell>
        </row>
        <row r="588">
          <cell r="K588">
            <v>4148.3299999999981</v>
          </cell>
          <cell r="L588">
            <v>0</v>
          </cell>
        </row>
        <row r="589">
          <cell r="K589">
            <v>496.54</v>
          </cell>
          <cell r="L589">
            <v>0</v>
          </cell>
        </row>
        <row r="590">
          <cell r="K590">
            <v>0</v>
          </cell>
          <cell r="L590">
            <v>0</v>
          </cell>
        </row>
        <row r="591">
          <cell r="K591">
            <v>162.80000000000001</v>
          </cell>
          <cell r="L591">
            <v>0</v>
          </cell>
        </row>
        <row r="592">
          <cell r="K592">
            <v>48.84</v>
          </cell>
          <cell r="L592">
            <v>0</v>
          </cell>
        </row>
        <row r="593">
          <cell r="K593">
            <v>814</v>
          </cell>
          <cell r="L593">
            <v>0</v>
          </cell>
        </row>
        <row r="594">
          <cell r="K594">
            <v>32.56</v>
          </cell>
          <cell r="L594">
            <v>0</v>
          </cell>
        </row>
        <row r="595">
          <cell r="K595">
            <v>187.22</v>
          </cell>
          <cell r="L595">
            <v>0</v>
          </cell>
        </row>
        <row r="596">
          <cell r="K596">
            <v>637.38</v>
          </cell>
          <cell r="L596">
            <v>0</v>
          </cell>
        </row>
        <row r="597">
          <cell r="K597">
            <v>28396.350000000002</v>
          </cell>
          <cell r="L597">
            <v>0</v>
          </cell>
        </row>
        <row r="598">
          <cell r="K598">
            <v>28826.969999999998</v>
          </cell>
          <cell r="L598">
            <v>0</v>
          </cell>
        </row>
        <row r="599">
          <cell r="K599">
            <v>586.79999999999995</v>
          </cell>
          <cell r="L599">
            <v>0</v>
          </cell>
        </row>
        <row r="600">
          <cell r="K600">
            <v>6072.17</v>
          </cell>
          <cell r="L600">
            <v>0</v>
          </cell>
        </row>
        <row r="601">
          <cell r="K601">
            <v>11082.76</v>
          </cell>
          <cell r="L601">
            <v>0</v>
          </cell>
        </row>
        <row r="602">
          <cell r="K602">
            <v>345.9799999999999</v>
          </cell>
          <cell r="L602">
            <v>0</v>
          </cell>
        </row>
        <row r="603">
          <cell r="K603">
            <v>2682.2999999999993</v>
          </cell>
          <cell r="L603">
            <v>0</v>
          </cell>
        </row>
        <row r="604">
          <cell r="K604">
            <v>31921.16</v>
          </cell>
          <cell r="L604">
            <v>0</v>
          </cell>
        </row>
        <row r="605">
          <cell r="K605">
            <v>16822.439999999999</v>
          </cell>
          <cell r="L605">
            <v>0</v>
          </cell>
        </row>
        <row r="606">
          <cell r="K606">
            <v>19031.639999999996</v>
          </cell>
          <cell r="L606">
            <v>0</v>
          </cell>
        </row>
        <row r="607">
          <cell r="K607">
            <v>137881.55000000002</v>
          </cell>
          <cell r="L607">
            <v>0</v>
          </cell>
        </row>
        <row r="608">
          <cell r="K608">
            <v>4151.3999999999996</v>
          </cell>
          <cell r="L608">
            <v>0</v>
          </cell>
        </row>
        <row r="609">
          <cell r="K609">
            <v>10826.140000000001</v>
          </cell>
          <cell r="L609">
            <v>0</v>
          </cell>
        </row>
        <row r="610">
          <cell r="K610">
            <v>19010.229999999996</v>
          </cell>
          <cell r="L610">
            <v>0</v>
          </cell>
        </row>
        <row r="611">
          <cell r="K611">
            <v>138.55000000000001</v>
          </cell>
          <cell r="L611">
            <v>0</v>
          </cell>
        </row>
        <row r="612">
          <cell r="K612">
            <v>89.65</v>
          </cell>
          <cell r="L612">
            <v>0</v>
          </cell>
        </row>
        <row r="613">
          <cell r="K613">
            <v>1109.96</v>
          </cell>
          <cell r="L613">
            <v>0</v>
          </cell>
        </row>
        <row r="614">
          <cell r="K614">
            <v>5773.5</v>
          </cell>
          <cell r="L614">
            <v>0</v>
          </cell>
        </row>
        <row r="615">
          <cell r="K615">
            <v>1853.1100000000006</v>
          </cell>
          <cell r="L615">
            <v>0</v>
          </cell>
        </row>
        <row r="616">
          <cell r="K616">
            <v>1956.0700000000002</v>
          </cell>
          <cell r="L616">
            <v>0</v>
          </cell>
        </row>
        <row r="617">
          <cell r="K617">
            <v>3837.6900000000005</v>
          </cell>
          <cell r="L617">
            <v>0</v>
          </cell>
        </row>
        <row r="618">
          <cell r="K618">
            <v>3811.9499999999989</v>
          </cell>
          <cell r="L618">
            <v>0</v>
          </cell>
        </row>
        <row r="619">
          <cell r="K619">
            <v>398.86</v>
          </cell>
          <cell r="L619">
            <v>0</v>
          </cell>
        </row>
        <row r="620">
          <cell r="K620">
            <v>0</v>
          </cell>
          <cell r="L620">
            <v>0</v>
          </cell>
        </row>
        <row r="621">
          <cell r="K621">
            <v>317.45999999999998</v>
          </cell>
          <cell r="L621">
            <v>0</v>
          </cell>
        </row>
        <row r="622">
          <cell r="K622">
            <v>138.55000000000001</v>
          </cell>
          <cell r="L622">
            <v>0</v>
          </cell>
        </row>
        <row r="623">
          <cell r="K623">
            <v>452.75000000000011</v>
          </cell>
          <cell r="L623">
            <v>0</v>
          </cell>
        </row>
        <row r="624">
          <cell r="K624">
            <v>65.2</v>
          </cell>
          <cell r="L624">
            <v>0</v>
          </cell>
        </row>
        <row r="625">
          <cell r="K625">
            <v>1766.38</v>
          </cell>
          <cell r="L625">
            <v>0</v>
          </cell>
        </row>
        <row r="626">
          <cell r="K626">
            <v>22867.81</v>
          </cell>
          <cell r="L626">
            <v>0</v>
          </cell>
        </row>
        <row r="627">
          <cell r="K627">
            <v>382.58</v>
          </cell>
          <cell r="L627">
            <v>0</v>
          </cell>
        </row>
        <row r="628">
          <cell r="K628">
            <v>15982.100000000006</v>
          </cell>
          <cell r="L628">
            <v>0</v>
          </cell>
        </row>
        <row r="629">
          <cell r="K629">
            <v>382.58</v>
          </cell>
          <cell r="L629">
            <v>0</v>
          </cell>
        </row>
        <row r="630">
          <cell r="K630">
            <v>968.66</v>
          </cell>
          <cell r="L630">
            <v>0</v>
          </cell>
        </row>
        <row r="631">
          <cell r="K631">
            <v>504.68</v>
          </cell>
          <cell r="L631">
            <v>0</v>
          </cell>
        </row>
        <row r="632">
          <cell r="K632">
            <v>1539.72</v>
          </cell>
          <cell r="L632">
            <v>0</v>
          </cell>
        </row>
        <row r="633">
          <cell r="K633">
            <v>3939.2199999999989</v>
          </cell>
          <cell r="L633">
            <v>0</v>
          </cell>
        </row>
        <row r="634">
          <cell r="K634">
            <v>156.93000000000004</v>
          </cell>
          <cell r="L634">
            <v>0</v>
          </cell>
        </row>
        <row r="635">
          <cell r="K635">
            <v>4621.2300000000014</v>
          </cell>
          <cell r="L635">
            <v>0</v>
          </cell>
        </row>
        <row r="636">
          <cell r="K636">
            <v>260.8</v>
          </cell>
          <cell r="L636">
            <v>0</v>
          </cell>
        </row>
        <row r="637">
          <cell r="K637">
            <v>276.76</v>
          </cell>
          <cell r="L637">
            <v>0</v>
          </cell>
        </row>
        <row r="638">
          <cell r="K638">
            <v>482.27999999999992</v>
          </cell>
          <cell r="L638">
            <v>0</v>
          </cell>
        </row>
        <row r="639">
          <cell r="K639">
            <v>2511.7100000000005</v>
          </cell>
          <cell r="L639">
            <v>0</v>
          </cell>
        </row>
        <row r="640">
          <cell r="K640">
            <v>2505.04</v>
          </cell>
          <cell r="L640">
            <v>0</v>
          </cell>
        </row>
        <row r="641">
          <cell r="K641">
            <v>105.82</v>
          </cell>
          <cell r="L641">
            <v>0</v>
          </cell>
        </row>
        <row r="642">
          <cell r="K642">
            <v>766.57000000000016</v>
          </cell>
          <cell r="L642">
            <v>0</v>
          </cell>
        </row>
        <row r="643">
          <cell r="K643">
            <v>84.870000000000033</v>
          </cell>
          <cell r="L643">
            <v>0</v>
          </cell>
        </row>
        <row r="644">
          <cell r="K644">
            <v>2904.9599999999991</v>
          </cell>
          <cell r="L644">
            <v>0</v>
          </cell>
        </row>
        <row r="645">
          <cell r="K645">
            <v>0</v>
          </cell>
          <cell r="L645">
            <v>0</v>
          </cell>
        </row>
        <row r="646">
          <cell r="K646">
            <v>81.5</v>
          </cell>
          <cell r="L646">
            <v>0</v>
          </cell>
        </row>
        <row r="647">
          <cell r="K647">
            <v>317.85000000000002</v>
          </cell>
          <cell r="L647">
            <v>0</v>
          </cell>
        </row>
        <row r="648">
          <cell r="K648">
            <v>0</v>
          </cell>
          <cell r="L648">
            <v>0</v>
          </cell>
        </row>
        <row r="649">
          <cell r="K649">
            <v>0</v>
          </cell>
          <cell r="L649">
            <v>0</v>
          </cell>
        </row>
        <row r="650">
          <cell r="K650">
            <v>55663.920000000013</v>
          </cell>
          <cell r="L650">
            <v>0</v>
          </cell>
        </row>
        <row r="651">
          <cell r="K651">
            <v>81779.74000000002</v>
          </cell>
          <cell r="L651">
            <v>0</v>
          </cell>
        </row>
        <row r="652">
          <cell r="K652">
            <v>71534.38</v>
          </cell>
          <cell r="L652">
            <v>0</v>
          </cell>
        </row>
        <row r="653">
          <cell r="K653">
            <v>3534.5899999999997</v>
          </cell>
          <cell r="L653">
            <v>0</v>
          </cell>
        </row>
        <row r="654">
          <cell r="K654">
            <v>114034.52000000002</v>
          </cell>
          <cell r="L654">
            <v>0</v>
          </cell>
        </row>
        <row r="655">
          <cell r="K655">
            <v>29397.050000000003</v>
          </cell>
          <cell r="L655">
            <v>0</v>
          </cell>
        </row>
        <row r="656">
          <cell r="K656">
            <v>0</v>
          </cell>
          <cell r="L656">
            <v>0</v>
          </cell>
        </row>
        <row r="657">
          <cell r="K657">
            <v>280.88</v>
          </cell>
          <cell r="L657">
            <v>0</v>
          </cell>
        </row>
        <row r="658">
          <cell r="K658">
            <v>65.2</v>
          </cell>
          <cell r="L658">
            <v>0</v>
          </cell>
        </row>
        <row r="659">
          <cell r="K659">
            <v>4997.9800000000005</v>
          </cell>
          <cell r="L659">
            <v>0</v>
          </cell>
        </row>
        <row r="660">
          <cell r="K660">
            <v>344.4799999999999</v>
          </cell>
          <cell r="L660">
            <v>0</v>
          </cell>
        </row>
        <row r="661">
          <cell r="K661">
            <v>16.28</v>
          </cell>
          <cell r="L661">
            <v>0</v>
          </cell>
        </row>
        <row r="662">
          <cell r="K662">
            <v>4560.5</v>
          </cell>
          <cell r="L662">
            <v>0</v>
          </cell>
        </row>
        <row r="663">
          <cell r="K663">
            <v>483.9100000000002</v>
          </cell>
          <cell r="L663">
            <v>0</v>
          </cell>
        </row>
        <row r="664">
          <cell r="K664">
            <v>0</v>
          </cell>
          <cell r="L664">
            <v>0</v>
          </cell>
        </row>
        <row r="665">
          <cell r="K665">
            <v>162.80000000000001</v>
          </cell>
          <cell r="L665">
            <v>0</v>
          </cell>
        </row>
        <row r="666">
          <cell r="K666">
            <v>48.84</v>
          </cell>
          <cell r="L666">
            <v>0</v>
          </cell>
        </row>
        <row r="667">
          <cell r="K667">
            <v>732.6</v>
          </cell>
          <cell r="L667">
            <v>0</v>
          </cell>
        </row>
        <row r="668">
          <cell r="K668">
            <v>32.56</v>
          </cell>
          <cell r="L668">
            <v>0</v>
          </cell>
        </row>
        <row r="669">
          <cell r="K669">
            <v>187.22</v>
          </cell>
          <cell r="L669">
            <v>0</v>
          </cell>
        </row>
        <row r="670">
          <cell r="K670">
            <v>627.54999999999995</v>
          </cell>
          <cell r="L670">
            <v>0</v>
          </cell>
        </row>
        <row r="671">
          <cell r="K671">
            <v>29824.55</v>
          </cell>
          <cell r="L671">
            <v>0</v>
          </cell>
        </row>
        <row r="672">
          <cell r="K672">
            <v>30067.680000000004</v>
          </cell>
          <cell r="L672">
            <v>0</v>
          </cell>
        </row>
        <row r="673">
          <cell r="K673">
            <v>748.88</v>
          </cell>
          <cell r="L673">
            <v>0</v>
          </cell>
        </row>
        <row r="674">
          <cell r="K674">
            <v>6248.37</v>
          </cell>
          <cell r="L674">
            <v>0</v>
          </cell>
        </row>
        <row r="675">
          <cell r="K675">
            <v>11548.36</v>
          </cell>
          <cell r="L675">
            <v>0</v>
          </cell>
        </row>
        <row r="676">
          <cell r="K676">
            <v>366.3</v>
          </cell>
          <cell r="L676">
            <v>0</v>
          </cell>
        </row>
        <row r="677">
          <cell r="K677">
            <v>2783.619999999999</v>
          </cell>
          <cell r="L677">
            <v>0</v>
          </cell>
        </row>
        <row r="678">
          <cell r="K678">
            <v>33543.169999999991</v>
          </cell>
          <cell r="L678">
            <v>0</v>
          </cell>
        </row>
        <row r="679">
          <cell r="K679">
            <v>16727.940000000002</v>
          </cell>
          <cell r="L679">
            <v>0</v>
          </cell>
        </row>
        <row r="680">
          <cell r="K680">
            <v>19042.000000000011</v>
          </cell>
          <cell r="L680">
            <v>0</v>
          </cell>
        </row>
        <row r="681">
          <cell r="K681">
            <v>139190.82000000004</v>
          </cell>
          <cell r="L681">
            <v>0</v>
          </cell>
        </row>
        <row r="682">
          <cell r="K682">
            <v>4311.3500000000004</v>
          </cell>
          <cell r="L682">
            <v>0</v>
          </cell>
        </row>
        <row r="683">
          <cell r="K683">
            <v>10926.690000000002</v>
          </cell>
          <cell r="L683">
            <v>0</v>
          </cell>
        </row>
        <row r="684">
          <cell r="K684">
            <v>18787.259999999998</v>
          </cell>
          <cell r="L684">
            <v>0</v>
          </cell>
        </row>
        <row r="685">
          <cell r="K685">
            <v>138.38</v>
          </cell>
          <cell r="L685">
            <v>0</v>
          </cell>
        </row>
        <row r="686">
          <cell r="K686">
            <v>89.54</v>
          </cell>
          <cell r="L686">
            <v>0</v>
          </cell>
        </row>
        <row r="687">
          <cell r="K687">
            <v>374.44</v>
          </cell>
          <cell r="L687">
            <v>0</v>
          </cell>
        </row>
        <row r="688">
          <cell r="K688">
            <v>1994.3</v>
          </cell>
          <cell r="L688">
            <v>0</v>
          </cell>
        </row>
        <row r="689">
          <cell r="K689">
            <v>862.84</v>
          </cell>
          <cell r="L689">
            <v>0</v>
          </cell>
        </row>
        <row r="690">
          <cell r="K690">
            <v>667.48</v>
          </cell>
          <cell r="L690">
            <v>0</v>
          </cell>
        </row>
        <row r="691">
          <cell r="K691">
            <v>4057.1899999999987</v>
          </cell>
          <cell r="L691">
            <v>0</v>
          </cell>
        </row>
        <row r="692">
          <cell r="K692">
            <v>4143.26</v>
          </cell>
          <cell r="L692">
            <v>0</v>
          </cell>
        </row>
        <row r="693">
          <cell r="K693">
            <v>423.23000000000008</v>
          </cell>
          <cell r="L693">
            <v>0</v>
          </cell>
        </row>
        <row r="694">
          <cell r="K694">
            <v>0</v>
          </cell>
          <cell r="L694">
            <v>0</v>
          </cell>
        </row>
        <row r="695">
          <cell r="K695">
            <v>326</v>
          </cell>
          <cell r="L695">
            <v>0</v>
          </cell>
        </row>
        <row r="696">
          <cell r="K696">
            <v>138.55000000000001</v>
          </cell>
          <cell r="L696">
            <v>0</v>
          </cell>
        </row>
        <row r="697">
          <cell r="K697">
            <v>537.24000000000012</v>
          </cell>
          <cell r="L697">
            <v>0</v>
          </cell>
        </row>
        <row r="698">
          <cell r="K698">
            <v>32.56</v>
          </cell>
          <cell r="L698">
            <v>0</v>
          </cell>
        </row>
        <row r="699">
          <cell r="K699">
            <v>1733.82</v>
          </cell>
          <cell r="L699">
            <v>0</v>
          </cell>
        </row>
        <row r="700">
          <cell r="K700">
            <v>17102.189999999999</v>
          </cell>
          <cell r="L700">
            <v>0</v>
          </cell>
        </row>
        <row r="701">
          <cell r="K701">
            <v>309.32</v>
          </cell>
          <cell r="L701">
            <v>0</v>
          </cell>
        </row>
        <row r="702">
          <cell r="K702">
            <v>15213.359999999999</v>
          </cell>
          <cell r="L702">
            <v>0</v>
          </cell>
        </row>
        <row r="703">
          <cell r="K703">
            <v>295.10999999999996</v>
          </cell>
          <cell r="L703">
            <v>0</v>
          </cell>
        </row>
        <row r="704">
          <cell r="K704">
            <v>968.66</v>
          </cell>
          <cell r="L704">
            <v>0</v>
          </cell>
        </row>
        <row r="705">
          <cell r="K705">
            <v>439.56</v>
          </cell>
          <cell r="L705">
            <v>0</v>
          </cell>
        </row>
        <row r="706">
          <cell r="K706">
            <v>1475.15</v>
          </cell>
          <cell r="L706">
            <v>0</v>
          </cell>
        </row>
        <row r="707">
          <cell r="K707">
            <v>10056.150000000003</v>
          </cell>
          <cell r="L707">
            <v>0</v>
          </cell>
        </row>
        <row r="708">
          <cell r="K708">
            <v>198.33</v>
          </cell>
          <cell r="L708">
            <v>0</v>
          </cell>
        </row>
        <row r="709">
          <cell r="K709">
            <v>3993.1499999999996</v>
          </cell>
          <cell r="L709">
            <v>0</v>
          </cell>
        </row>
        <row r="710">
          <cell r="K710">
            <v>309.32</v>
          </cell>
          <cell r="L710">
            <v>0</v>
          </cell>
        </row>
        <row r="711">
          <cell r="K711">
            <v>325.60000000000014</v>
          </cell>
          <cell r="L711">
            <v>0</v>
          </cell>
        </row>
        <row r="712">
          <cell r="K712">
            <v>431.42000000000013</v>
          </cell>
          <cell r="L712">
            <v>0</v>
          </cell>
        </row>
        <row r="713">
          <cell r="K713">
            <v>2116.4000000000005</v>
          </cell>
          <cell r="L713">
            <v>0</v>
          </cell>
        </row>
        <row r="714">
          <cell r="K714">
            <v>1668.7</v>
          </cell>
          <cell r="L714">
            <v>0</v>
          </cell>
        </row>
        <row r="715">
          <cell r="K715">
            <v>105.82</v>
          </cell>
          <cell r="L715">
            <v>0</v>
          </cell>
        </row>
        <row r="716">
          <cell r="K716">
            <v>366.3</v>
          </cell>
          <cell r="L716">
            <v>0</v>
          </cell>
        </row>
        <row r="717">
          <cell r="K717">
            <v>81.399999999999977</v>
          </cell>
          <cell r="L717">
            <v>0</v>
          </cell>
        </row>
        <row r="718">
          <cell r="K718">
            <v>1589.25</v>
          </cell>
          <cell r="L718">
            <v>0</v>
          </cell>
        </row>
        <row r="719">
          <cell r="K719">
            <v>0</v>
          </cell>
          <cell r="L719">
            <v>0</v>
          </cell>
        </row>
        <row r="720">
          <cell r="K720">
            <v>47.8</v>
          </cell>
          <cell r="L720">
            <v>0</v>
          </cell>
        </row>
        <row r="721">
          <cell r="K721">
            <v>11568.91</v>
          </cell>
          <cell r="L721">
            <v>0</v>
          </cell>
        </row>
        <row r="722">
          <cell r="K722">
            <v>0</v>
          </cell>
          <cell r="L722">
            <v>0</v>
          </cell>
        </row>
        <row r="723">
          <cell r="K723">
            <v>0</v>
          </cell>
          <cell r="L723">
            <v>0</v>
          </cell>
        </row>
        <row r="724">
          <cell r="K724">
            <v>-151.99000000000456</v>
          </cell>
          <cell r="L724">
            <v>0</v>
          </cell>
        </row>
        <row r="725">
          <cell r="K725">
            <v>192242.93000000002</v>
          </cell>
          <cell r="L725">
            <v>0</v>
          </cell>
        </row>
        <row r="726">
          <cell r="K726">
            <v>126526.59999999999</v>
          </cell>
          <cell r="L726">
            <v>0</v>
          </cell>
        </row>
        <row r="727">
          <cell r="K727">
            <v>9727.51</v>
          </cell>
          <cell r="L727">
            <v>0</v>
          </cell>
        </row>
        <row r="728">
          <cell r="K728">
            <v>-723.15000000002328</v>
          </cell>
          <cell r="L728">
            <v>0</v>
          </cell>
        </row>
        <row r="729">
          <cell r="K729">
            <v>84649.540000000008</v>
          </cell>
          <cell r="L729">
            <v>0</v>
          </cell>
        </row>
        <row r="730">
          <cell r="K730">
            <v>149.55000000000001</v>
          </cell>
          <cell r="L730">
            <v>0</v>
          </cell>
        </row>
        <row r="731">
          <cell r="K731">
            <v>891.17000000000007</v>
          </cell>
          <cell r="L731">
            <v>0</v>
          </cell>
        </row>
        <row r="732">
          <cell r="K732">
            <v>76.819999999999993</v>
          </cell>
          <cell r="L732">
            <v>0</v>
          </cell>
        </row>
        <row r="733">
          <cell r="K733">
            <v>12241.240000000002</v>
          </cell>
          <cell r="L733">
            <v>0</v>
          </cell>
        </row>
        <row r="734">
          <cell r="K734">
            <v>1536.2999999999997</v>
          </cell>
          <cell r="L734">
            <v>0</v>
          </cell>
        </row>
        <row r="735">
          <cell r="K735">
            <v>68.06</v>
          </cell>
          <cell r="L735">
            <v>0</v>
          </cell>
        </row>
        <row r="736">
          <cell r="K736">
            <v>13969.710000000001</v>
          </cell>
          <cell r="L736">
            <v>0</v>
          </cell>
        </row>
        <row r="737">
          <cell r="K737">
            <v>2217.6000000000004</v>
          </cell>
          <cell r="L737">
            <v>0</v>
          </cell>
        </row>
        <row r="738">
          <cell r="K738">
            <v>0</v>
          </cell>
          <cell r="L738">
            <v>0</v>
          </cell>
        </row>
        <row r="739">
          <cell r="K739">
            <v>721.4</v>
          </cell>
          <cell r="L739">
            <v>0</v>
          </cell>
        </row>
        <row r="740">
          <cell r="K740">
            <v>129.04</v>
          </cell>
          <cell r="L740">
            <v>0</v>
          </cell>
        </row>
        <row r="741">
          <cell r="K741">
            <v>1580.64</v>
          </cell>
          <cell r="L741">
            <v>0</v>
          </cell>
        </row>
        <row r="742">
          <cell r="K742">
            <v>68.7</v>
          </cell>
          <cell r="L742">
            <v>0</v>
          </cell>
        </row>
        <row r="743">
          <cell r="K743">
            <v>455.13</v>
          </cell>
          <cell r="L743">
            <v>0</v>
          </cell>
        </row>
        <row r="744">
          <cell r="K744">
            <v>0</v>
          </cell>
          <cell r="L744">
            <v>0</v>
          </cell>
        </row>
        <row r="745">
          <cell r="K745">
            <v>-173.9000000000006</v>
          </cell>
          <cell r="L745">
            <v>0</v>
          </cell>
        </row>
        <row r="746">
          <cell r="K746">
            <v>-102.03000000000202</v>
          </cell>
          <cell r="L746">
            <v>0</v>
          </cell>
        </row>
        <row r="747">
          <cell r="K747">
            <v>0</v>
          </cell>
          <cell r="L747">
            <v>0</v>
          </cell>
        </row>
        <row r="748">
          <cell r="K748">
            <v>-37.799999999999613</v>
          </cell>
          <cell r="L748">
            <v>0</v>
          </cell>
        </row>
        <row r="749">
          <cell r="K749">
            <v>22776.7</v>
          </cell>
          <cell r="L749">
            <v>0</v>
          </cell>
        </row>
        <row r="750">
          <cell r="K750">
            <v>767.75999999999988</v>
          </cell>
          <cell r="L750">
            <v>0</v>
          </cell>
        </row>
        <row r="751">
          <cell r="K751">
            <v>7164.7199999999993</v>
          </cell>
          <cell r="L751">
            <v>0</v>
          </cell>
        </row>
        <row r="752">
          <cell r="K752">
            <v>46958.39</v>
          </cell>
          <cell r="L752">
            <v>0</v>
          </cell>
        </row>
        <row r="753">
          <cell r="K753">
            <v>31009.450000000004</v>
          </cell>
          <cell r="L753">
            <v>0</v>
          </cell>
        </row>
        <row r="754">
          <cell r="K754">
            <v>38418.94000000001</v>
          </cell>
          <cell r="L754">
            <v>0</v>
          </cell>
        </row>
        <row r="755">
          <cell r="K755">
            <v>235996.38</v>
          </cell>
          <cell r="L755">
            <v>0</v>
          </cell>
        </row>
        <row r="756">
          <cell r="K756">
            <v>9437.9599999999991</v>
          </cell>
          <cell r="L756">
            <v>0</v>
          </cell>
        </row>
        <row r="757">
          <cell r="K757">
            <v>14423.96</v>
          </cell>
          <cell r="L757">
            <v>0</v>
          </cell>
        </row>
        <row r="758">
          <cell r="K758">
            <v>25554.479999999996</v>
          </cell>
          <cell r="L758">
            <v>0</v>
          </cell>
        </row>
        <row r="759">
          <cell r="K759">
            <v>0</v>
          </cell>
          <cell r="L759">
            <v>0</v>
          </cell>
        </row>
        <row r="760">
          <cell r="K760">
            <v>0</v>
          </cell>
          <cell r="L760">
            <v>0</v>
          </cell>
        </row>
        <row r="761">
          <cell r="K761">
            <v>0</v>
          </cell>
          <cell r="L761">
            <v>0</v>
          </cell>
        </row>
        <row r="762">
          <cell r="K762">
            <v>0</v>
          </cell>
          <cell r="L762">
            <v>0</v>
          </cell>
        </row>
        <row r="763">
          <cell r="K763">
            <v>1355.74</v>
          </cell>
          <cell r="L763">
            <v>0</v>
          </cell>
        </row>
        <row r="764">
          <cell r="K764">
            <v>1235.74</v>
          </cell>
          <cell r="L764">
            <v>0</v>
          </cell>
        </row>
        <row r="765">
          <cell r="K765">
            <v>-21.850000000000364</v>
          </cell>
          <cell r="L765">
            <v>0</v>
          </cell>
        </row>
        <row r="766">
          <cell r="K766">
            <v>9325.5500000000011</v>
          </cell>
          <cell r="L766">
            <v>0</v>
          </cell>
        </row>
        <row r="767">
          <cell r="K767">
            <v>1111.94</v>
          </cell>
          <cell r="L767">
            <v>0</v>
          </cell>
        </row>
        <row r="768">
          <cell r="K768">
            <v>0</v>
          </cell>
          <cell r="L768">
            <v>0</v>
          </cell>
        </row>
        <row r="769">
          <cell r="K769">
            <v>1584</v>
          </cell>
          <cell r="L769">
            <v>0</v>
          </cell>
        </row>
        <row r="770">
          <cell r="K770">
            <v>727.26</v>
          </cell>
          <cell r="L770">
            <v>0</v>
          </cell>
        </row>
        <row r="771">
          <cell r="K771">
            <v>-1.3500311979441904E-13</v>
          </cell>
          <cell r="L771">
            <v>0</v>
          </cell>
        </row>
        <row r="772">
          <cell r="K772">
            <v>56.24</v>
          </cell>
          <cell r="L772">
            <v>0</v>
          </cell>
        </row>
        <row r="773">
          <cell r="K773">
            <v>5194.9399999999996</v>
          </cell>
          <cell r="L773">
            <v>0</v>
          </cell>
        </row>
        <row r="774">
          <cell r="K774">
            <v>44740.24</v>
          </cell>
          <cell r="L774">
            <v>0</v>
          </cell>
        </row>
        <row r="775">
          <cell r="K775">
            <v>1027.1400000000001</v>
          </cell>
          <cell r="L775">
            <v>0</v>
          </cell>
        </row>
        <row r="776">
          <cell r="K776">
            <v>80734.430000000008</v>
          </cell>
          <cell r="L776">
            <v>0</v>
          </cell>
        </row>
        <row r="777">
          <cell r="K777">
            <v>1987.78</v>
          </cell>
          <cell r="L777">
            <v>0</v>
          </cell>
        </row>
        <row r="778">
          <cell r="K778">
            <v>969.85</v>
          </cell>
          <cell r="L778">
            <v>0</v>
          </cell>
        </row>
        <row r="779">
          <cell r="K779">
            <v>537.9</v>
          </cell>
          <cell r="L779">
            <v>0</v>
          </cell>
        </row>
        <row r="780">
          <cell r="K780">
            <v>1458.85</v>
          </cell>
          <cell r="L780">
            <v>0</v>
          </cell>
        </row>
        <row r="781">
          <cell r="K781">
            <v>3206.6600000000003</v>
          </cell>
          <cell r="L781">
            <v>0</v>
          </cell>
        </row>
        <row r="782">
          <cell r="K782">
            <v>187.22</v>
          </cell>
          <cell r="L782">
            <v>0</v>
          </cell>
        </row>
        <row r="783">
          <cell r="K783">
            <v>4069.5399999999995</v>
          </cell>
          <cell r="L783">
            <v>0</v>
          </cell>
        </row>
        <row r="784">
          <cell r="K784">
            <v>260.48</v>
          </cell>
          <cell r="L784">
            <v>0</v>
          </cell>
        </row>
        <row r="785">
          <cell r="K785">
            <v>325.60000000000014</v>
          </cell>
          <cell r="L785">
            <v>0</v>
          </cell>
        </row>
        <row r="786">
          <cell r="K786">
            <v>431.42000000000013</v>
          </cell>
          <cell r="L786">
            <v>0</v>
          </cell>
        </row>
        <row r="787">
          <cell r="K787">
            <v>2116.4000000000005</v>
          </cell>
          <cell r="L787">
            <v>0</v>
          </cell>
        </row>
        <row r="788">
          <cell r="K788">
            <v>1562.88</v>
          </cell>
          <cell r="L788">
            <v>0</v>
          </cell>
        </row>
        <row r="789">
          <cell r="K789">
            <v>105.82</v>
          </cell>
          <cell r="L789">
            <v>0</v>
          </cell>
        </row>
        <row r="790">
          <cell r="K790">
            <v>366.75</v>
          </cell>
          <cell r="L790">
            <v>0</v>
          </cell>
        </row>
        <row r="791">
          <cell r="K791">
            <v>81.499999999999972</v>
          </cell>
          <cell r="L791">
            <v>0</v>
          </cell>
        </row>
        <row r="792">
          <cell r="K792">
            <v>1304</v>
          </cell>
          <cell r="L792">
            <v>0</v>
          </cell>
        </row>
        <row r="793">
          <cell r="K793">
            <v>0</v>
          </cell>
          <cell r="L793">
            <v>0</v>
          </cell>
        </row>
        <row r="794">
          <cell r="K794">
            <v>16.28</v>
          </cell>
          <cell r="L794">
            <v>0</v>
          </cell>
        </row>
        <row r="795">
          <cell r="K795">
            <v>284.89999999999998</v>
          </cell>
          <cell r="L795">
            <v>0</v>
          </cell>
        </row>
        <row r="796">
          <cell r="K796">
            <v>0</v>
          </cell>
          <cell r="L796">
            <v>0</v>
          </cell>
        </row>
        <row r="797">
          <cell r="K797">
            <v>0</v>
          </cell>
          <cell r="L797">
            <v>0</v>
          </cell>
        </row>
        <row r="798">
          <cell r="K798">
            <v>53792.479999999996</v>
          </cell>
          <cell r="L798">
            <v>0</v>
          </cell>
        </row>
        <row r="799">
          <cell r="K799">
            <v>77557.01999999999</v>
          </cell>
          <cell r="L799">
            <v>0</v>
          </cell>
        </row>
        <row r="800">
          <cell r="K800">
            <v>44199.359999999993</v>
          </cell>
          <cell r="L800">
            <v>0</v>
          </cell>
        </row>
        <row r="801">
          <cell r="K801">
            <v>3277.33</v>
          </cell>
          <cell r="L801">
            <v>0</v>
          </cell>
        </row>
        <row r="802">
          <cell r="K802">
            <v>102820.77000000002</v>
          </cell>
          <cell r="L802">
            <v>0</v>
          </cell>
        </row>
        <row r="803">
          <cell r="K803">
            <v>27172.68</v>
          </cell>
          <cell r="L803">
            <v>0</v>
          </cell>
        </row>
        <row r="804">
          <cell r="K804">
            <v>40.75</v>
          </cell>
          <cell r="L804">
            <v>0</v>
          </cell>
        </row>
        <row r="805">
          <cell r="K805">
            <v>219.78</v>
          </cell>
          <cell r="L805">
            <v>0</v>
          </cell>
        </row>
        <row r="806">
          <cell r="K806">
            <v>16.28</v>
          </cell>
          <cell r="L806">
            <v>0</v>
          </cell>
        </row>
        <row r="807">
          <cell r="K807">
            <v>3331.2999999999997</v>
          </cell>
          <cell r="L807">
            <v>0</v>
          </cell>
        </row>
        <row r="808">
          <cell r="K808">
            <v>439.55999999999977</v>
          </cell>
          <cell r="L808">
            <v>0</v>
          </cell>
        </row>
        <row r="809">
          <cell r="K809">
            <v>16.28</v>
          </cell>
          <cell r="L809">
            <v>0</v>
          </cell>
        </row>
        <row r="810">
          <cell r="K810">
            <v>3380.8799999999997</v>
          </cell>
          <cell r="L810">
            <v>0</v>
          </cell>
        </row>
        <row r="811">
          <cell r="K811">
            <v>480.25999999999982</v>
          </cell>
          <cell r="L811">
            <v>0</v>
          </cell>
        </row>
        <row r="812">
          <cell r="K812">
            <v>0</v>
          </cell>
          <cell r="L812">
            <v>0</v>
          </cell>
        </row>
        <row r="813">
          <cell r="K813">
            <v>162.80000000000001</v>
          </cell>
          <cell r="L813">
            <v>0</v>
          </cell>
        </row>
        <row r="814">
          <cell r="K814">
            <v>32.6</v>
          </cell>
          <cell r="L814">
            <v>0</v>
          </cell>
        </row>
        <row r="815">
          <cell r="K815">
            <v>358.6</v>
          </cell>
          <cell r="L815">
            <v>0</v>
          </cell>
        </row>
        <row r="816">
          <cell r="K816">
            <v>16.3</v>
          </cell>
          <cell r="L816">
            <v>0</v>
          </cell>
        </row>
        <row r="817">
          <cell r="K817">
            <v>105.82</v>
          </cell>
          <cell r="L817">
            <v>0</v>
          </cell>
        </row>
        <row r="818">
          <cell r="K818">
            <v>637.63</v>
          </cell>
          <cell r="L818">
            <v>0</v>
          </cell>
        </row>
        <row r="819">
          <cell r="K819">
            <v>29299.54</v>
          </cell>
          <cell r="L819">
            <v>0</v>
          </cell>
        </row>
        <row r="820">
          <cell r="K820">
            <v>29661.790000000005</v>
          </cell>
          <cell r="L820">
            <v>0</v>
          </cell>
        </row>
        <row r="821">
          <cell r="K821">
            <v>732.6</v>
          </cell>
          <cell r="L821">
            <v>0</v>
          </cell>
        </row>
        <row r="822">
          <cell r="K822">
            <v>6151.5400000000009</v>
          </cell>
          <cell r="L822">
            <v>0</v>
          </cell>
        </row>
        <row r="823">
          <cell r="K823">
            <v>11305.899999999996</v>
          </cell>
          <cell r="L823">
            <v>0</v>
          </cell>
        </row>
        <row r="824">
          <cell r="K824">
            <v>337.62000000000012</v>
          </cell>
          <cell r="L824">
            <v>0</v>
          </cell>
        </row>
        <row r="825">
          <cell r="K825">
            <v>2717.0900000000011</v>
          </cell>
          <cell r="L825">
            <v>0</v>
          </cell>
        </row>
        <row r="826">
          <cell r="K826">
            <v>31761.479999999996</v>
          </cell>
          <cell r="L826">
            <v>0</v>
          </cell>
        </row>
        <row r="827">
          <cell r="K827">
            <v>16935.7</v>
          </cell>
          <cell r="L827">
            <v>0</v>
          </cell>
        </row>
        <row r="828">
          <cell r="K828">
            <v>19084.719999999998</v>
          </cell>
          <cell r="L828">
            <v>0</v>
          </cell>
        </row>
        <row r="829">
          <cell r="K829">
            <v>139526.03</v>
          </cell>
          <cell r="L829">
            <v>0</v>
          </cell>
        </row>
        <row r="830">
          <cell r="K830">
            <v>4395.6000000000004</v>
          </cell>
          <cell r="L830">
            <v>0</v>
          </cell>
        </row>
        <row r="831">
          <cell r="K831">
            <v>10942.960000000001</v>
          </cell>
          <cell r="L831">
            <v>0</v>
          </cell>
        </row>
        <row r="832">
          <cell r="K832">
            <v>18869.889999999996</v>
          </cell>
          <cell r="L832">
            <v>0</v>
          </cell>
        </row>
        <row r="833">
          <cell r="K833">
            <v>138.38</v>
          </cell>
          <cell r="L833">
            <v>0</v>
          </cell>
        </row>
        <row r="834">
          <cell r="K834">
            <v>89.54</v>
          </cell>
          <cell r="L834">
            <v>0</v>
          </cell>
        </row>
        <row r="835">
          <cell r="K835">
            <v>374.44</v>
          </cell>
          <cell r="L835">
            <v>0</v>
          </cell>
        </row>
        <row r="836">
          <cell r="K836">
            <v>1994.3</v>
          </cell>
          <cell r="L836">
            <v>0</v>
          </cell>
        </row>
        <row r="837">
          <cell r="K837">
            <v>862.84</v>
          </cell>
          <cell r="L837">
            <v>0</v>
          </cell>
        </row>
        <row r="838">
          <cell r="K838">
            <v>668.3</v>
          </cell>
          <cell r="L838">
            <v>0</v>
          </cell>
        </row>
        <row r="839">
          <cell r="K839">
            <v>4034.7400000000007</v>
          </cell>
          <cell r="L839">
            <v>0</v>
          </cell>
        </row>
        <row r="840">
          <cell r="K840">
            <v>3987.54</v>
          </cell>
          <cell r="L840">
            <v>0</v>
          </cell>
        </row>
        <row r="841">
          <cell r="K841">
            <v>431.42</v>
          </cell>
          <cell r="L841">
            <v>0</v>
          </cell>
        </row>
        <row r="842">
          <cell r="K842">
            <v>0</v>
          </cell>
          <cell r="L842">
            <v>0</v>
          </cell>
        </row>
        <row r="843">
          <cell r="K843">
            <v>317.45999999999998</v>
          </cell>
          <cell r="L843">
            <v>0</v>
          </cell>
        </row>
        <row r="844">
          <cell r="K844">
            <v>138.38</v>
          </cell>
          <cell r="L844">
            <v>0</v>
          </cell>
        </row>
        <row r="845">
          <cell r="K845">
            <v>374.43999999999988</v>
          </cell>
          <cell r="L845">
            <v>0</v>
          </cell>
        </row>
        <row r="846">
          <cell r="K846">
            <v>32.56</v>
          </cell>
          <cell r="L846">
            <v>0</v>
          </cell>
        </row>
        <row r="847">
          <cell r="K847">
            <v>1774.52</v>
          </cell>
          <cell r="L847">
            <v>0</v>
          </cell>
        </row>
        <row r="848">
          <cell r="K848">
            <v>18128.849999999999</v>
          </cell>
          <cell r="L848">
            <v>0</v>
          </cell>
        </row>
        <row r="849">
          <cell r="K849">
            <v>317.45999999999998</v>
          </cell>
          <cell r="L849">
            <v>0</v>
          </cell>
        </row>
        <row r="850">
          <cell r="K850">
            <v>15139.480000000005</v>
          </cell>
          <cell r="L850">
            <v>0</v>
          </cell>
        </row>
        <row r="851">
          <cell r="K851">
            <v>309.7</v>
          </cell>
          <cell r="L851">
            <v>0</v>
          </cell>
        </row>
        <row r="852">
          <cell r="K852">
            <v>969.85</v>
          </cell>
          <cell r="L852">
            <v>0</v>
          </cell>
        </row>
        <row r="853">
          <cell r="K853">
            <v>358.16</v>
          </cell>
          <cell r="L853">
            <v>0</v>
          </cell>
        </row>
        <row r="854">
          <cell r="K854">
            <v>1546.6</v>
          </cell>
          <cell r="L854">
            <v>0</v>
          </cell>
        </row>
        <row r="855">
          <cell r="K855">
            <v>3464.6199999999981</v>
          </cell>
          <cell r="L855">
            <v>0</v>
          </cell>
        </row>
        <row r="856">
          <cell r="K856">
            <v>187.22</v>
          </cell>
          <cell r="L856">
            <v>0</v>
          </cell>
        </row>
        <row r="857">
          <cell r="K857">
            <v>4144.9299999999985</v>
          </cell>
          <cell r="L857">
            <v>0</v>
          </cell>
        </row>
        <row r="858">
          <cell r="K858">
            <v>276.76</v>
          </cell>
          <cell r="L858">
            <v>0</v>
          </cell>
        </row>
        <row r="859">
          <cell r="K859">
            <v>325.60000000000014</v>
          </cell>
          <cell r="L859">
            <v>0</v>
          </cell>
        </row>
        <row r="860">
          <cell r="K860">
            <v>431.42000000000013</v>
          </cell>
          <cell r="L860">
            <v>0</v>
          </cell>
        </row>
        <row r="861">
          <cell r="K861">
            <v>2116.4000000000005</v>
          </cell>
          <cell r="L861">
            <v>0</v>
          </cell>
        </row>
        <row r="862">
          <cell r="K862">
            <v>1776.7</v>
          </cell>
          <cell r="L862">
            <v>0</v>
          </cell>
        </row>
        <row r="863">
          <cell r="K863">
            <v>105.95</v>
          </cell>
          <cell r="L863">
            <v>0</v>
          </cell>
        </row>
        <row r="864">
          <cell r="K864">
            <v>366.75</v>
          </cell>
          <cell r="L864">
            <v>0</v>
          </cell>
        </row>
        <row r="865">
          <cell r="K865">
            <v>81.399999999999977</v>
          </cell>
          <cell r="L865">
            <v>0</v>
          </cell>
        </row>
        <row r="866">
          <cell r="K866">
            <v>1872.2</v>
          </cell>
          <cell r="L866">
            <v>0</v>
          </cell>
        </row>
        <row r="867">
          <cell r="K867">
            <v>0</v>
          </cell>
          <cell r="L867">
            <v>0</v>
          </cell>
        </row>
        <row r="868">
          <cell r="K868">
            <v>16.28</v>
          </cell>
          <cell r="L868">
            <v>0</v>
          </cell>
        </row>
        <row r="869">
          <cell r="K869">
            <v>317.45999999999998</v>
          </cell>
          <cell r="L869">
            <v>0</v>
          </cell>
        </row>
        <row r="870">
          <cell r="K870">
            <v>0</v>
          </cell>
          <cell r="L870">
            <v>0</v>
          </cell>
        </row>
        <row r="871">
          <cell r="K871">
            <v>0</v>
          </cell>
          <cell r="L871">
            <v>0</v>
          </cell>
        </row>
        <row r="872">
          <cell r="K872">
            <v>54228.670000000006</v>
          </cell>
          <cell r="L872">
            <v>0</v>
          </cell>
        </row>
        <row r="873">
          <cell r="K873">
            <v>78401.679999999993</v>
          </cell>
          <cell r="L873">
            <v>0</v>
          </cell>
        </row>
        <row r="874">
          <cell r="K874">
            <v>45802.969999999994</v>
          </cell>
          <cell r="L874">
            <v>0</v>
          </cell>
        </row>
        <row r="875">
          <cell r="K875">
            <v>3408.2000000000003</v>
          </cell>
          <cell r="L875">
            <v>0</v>
          </cell>
        </row>
        <row r="876">
          <cell r="K876">
            <v>108300.32999999999</v>
          </cell>
          <cell r="L876">
            <v>0</v>
          </cell>
        </row>
        <row r="877">
          <cell r="K877">
            <v>28009.800000000003</v>
          </cell>
          <cell r="L877">
            <v>0</v>
          </cell>
        </row>
        <row r="878">
          <cell r="K878">
            <v>40.700000000000003</v>
          </cell>
          <cell r="L878">
            <v>0</v>
          </cell>
        </row>
        <row r="879">
          <cell r="K879">
            <v>207.21999999999997</v>
          </cell>
          <cell r="L879">
            <v>0</v>
          </cell>
        </row>
        <row r="880">
          <cell r="K880">
            <v>16.28</v>
          </cell>
          <cell r="L880">
            <v>0</v>
          </cell>
        </row>
        <row r="881">
          <cell r="K881">
            <v>4186.45</v>
          </cell>
          <cell r="L881">
            <v>0</v>
          </cell>
        </row>
        <row r="882">
          <cell r="K882">
            <v>439.55999999999977</v>
          </cell>
          <cell r="L882">
            <v>0</v>
          </cell>
        </row>
        <row r="883">
          <cell r="K883">
            <v>16.28</v>
          </cell>
          <cell r="L883">
            <v>0</v>
          </cell>
        </row>
        <row r="884">
          <cell r="K884">
            <v>3417.9599999999982</v>
          </cell>
          <cell r="L884">
            <v>0</v>
          </cell>
        </row>
        <row r="885">
          <cell r="K885">
            <v>512.82000000000039</v>
          </cell>
          <cell r="L885">
            <v>0</v>
          </cell>
        </row>
        <row r="886">
          <cell r="K886">
            <v>0</v>
          </cell>
          <cell r="L886">
            <v>0</v>
          </cell>
        </row>
        <row r="887">
          <cell r="K887">
            <v>163</v>
          </cell>
          <cell r="L887">
            <v>0</v>
          </cell>
        </row>
        <row r="888">
          <cell r="K888">
            <v>32.6</v>
          </cell>
          <cell r="L888">
            <v>0</v>
          </cell>
        </row>
        <row r="889">
          <cell r="K889">
            <v>423.28</v>
          </cell>
          <cell r="L889">
            <v>0</v>
          </cell>
        </row>
        <row r="890">
          <cell r="K890">
            <v>16.28</v>
          </cell>
          <cell r="L890">
            <v>0</v>
          </cell>
        </row>
        <row r="891">
          <cell r="K891">
            <v>105.82</v>
          </cell>
          <cell r="L891">
            <v>0</v>
          </cell>
        </row>
        <row r="892">
          <cell r="K892" t="e">
            <v>#REF!</v>
          </cell>
          <cell r="L892" t="e">
            <v>#REF!</v>
          </cell>
        </row>
        <row r="893">
          <cell r="K893" t="e">
            <v>#REF!</v>
          </cell>
          <cell r="L893" t="e">
            <v>#REF!</v>
          </cell>
        </row>
        <row r="894">
          <cell r="K894" t="e">
            <v>#REF!</v>
          </cell>
          <cell r="L894" t="e">
            <v>#REF!</v>
          </cell>
        </row>
        <row r="895">
          <cell r="K895" t="e">
            <v>#REF!</v>
          </cell>
          <cell r="L895" t="e">
            <v>#REF!</v>
          </cell>
        </row>
        <row r="896">
          <cell r="K896" t="e">
            <v>#REF!</v>
          </cell>
          <cell r="L896" t="e">
            <v>#REF!</v>
          </cell>
        </row>
        <row r="897">
          <cell r="K897" t="e">
            <v>#REF!</v>
          </cell>
          <cell r="L897" t="e">
            <v>#REF!</v>
          </cell>
        </row>
        <row r="898">
          <cell r="K898" t="e">
            <v>#REF!</v>
          </cell>
          <cell r="L898" t="e">
            <v>#REF!</v>
          </cell>
        </row>
        <row r="899">
          <cell r="K899" t="e">
            <v>#REF!</v>
          </cell>
          <cell r="L899" t="e">
            <v>#REF!</v>
          </cell>
        </row>
        <row r="900">
          <cell r="K900" t="e">
            <v>#REF!</v>
          </cell>
          <cell r="L900" t="e">
            <v>#REF!</v>
          </cell>
        </row>
        <row r="901">
          <cell r="K901" t="e">
            <v>#REF!</v>
          </cell>
          <cell r="L901" t="e">
            <v>#REF!</v>
          </cell>
        </row>
        <row r="902">
          <cell r="K902" t="e">
            <v>#REF!</v>
          </cell>
          <cell r="L902" t="e">
            <v>#REF!</v>
          </cell>
        </row>
        <row r="903">
          <cell r="K903" t="e">
            <v>#REF!</v>
          </cell>
          <cell r="L903" t="e">
            <v>#REF!</v>
          </cell>
        </row>
        <row r="904">
          <cell r="K904" t="e">
            <v>#REF!</v>
          </cell>
          <cell r="L904" t="e">
            <v>#REF!</v>
          </cell>
        </row>
        <row r="905">
          <cell r="K905" t="e">
            <v>#REF!</v>
          </cell>
          <cell r="L905" t="e">
            <v>#REF!</v>
          </cell>
        </row>
        <row r="906">
          <cell r="K906" t="e">
            <v>#REF!</v>
          </cell>
          <cell r="L906" t="e">
            <v>#REF!</v>
          </cell>
        </row>
        <row r="907">
          <cell r="K907" t="e">
            <v>#REF!</v>
          </cell>
          <cell r="L907" t="e">
            <v>#REF!</v>
          </cell>
        </row>
        <row r="908">
          <cell r="K908" t="e">
            <v>#REF!</v>
          </cell>
          <cell r="L908" t="e">
            <v>#REF!</v>
          </cell>
        </row>
        <row r="909">
          <cell r="K909" t="e">
            <v>#REF!</v>
          </cell>
          <cell r="L909" t="e">
            <v>#REF!</v>
          </cell>
        </row>
        <row r="910">
          <cell r="K910" t="e">
            <v>#REF!</v>
          </cell>
          <cell r="L910" t="e">
            <v>#REF!</v>
          </cell>
        </row>
        <row r="911">
          <cell r="K911" t="e">
            <v>#REF!</v>
          </cell>
          <cell r="L911" t="e">
            <v>#REF!</v>
          </cell>
        </row>
        <row r="912">
          <cell r="K912" t="e">
            <v>#REF!</v>
          </cell>
          <cell r="L912" t="e">
            <v>#REF!</v>
          </cell>
        </row>
        <row r="913">
          <cell r="K913" t="e">
            <v>#REF!</v>
          </cell>
          <cell r="L913" t="e">
            <v>#REF!</v>
          </cell>
        </row>
        <row r="914">
          <cell r="K914" t="e">
            <v>#REF!</v>
          </cell>
          <cell r="L914" t="e">
            <v>#REF!</v>
          </cell>
        </row>
        <row r="915">
          <cell r="K915" t="e">
            <v>#REF!</v>
          </cell>
          <cell r="L915" t="e">
            <v>#REF!</v>
          </cell>
        </row>
        <row r="916">
          <cell r="K916" t="e">
            <v>#REF!</v>
          </cell>
          <cell r="L916" t="e">
            <v>#REF!</v>
          </cell>
        </row>
        <row r="917">
          <cell r="K917" t="e">
            <v>#REF!</v>
          </cell>
          <cell r="L917" t="e">
            <v>#REF!</v>
          </cell>
        </row>
        <row r="918">
          <cell r="K918" t="e">
            <v>#REF!</v>
          </cell>
          <cell r="L918" t="e">
            <v>#REF!</v>
          </cell>
        </row>
        <row r="919">
          <cell r="K919" t="e">
            <v>#REF!</v>
          </cell>
          <cell r="L919" t="e">
            <v>#REF!</v>
          </cell>
        </row>
        <row r="920">
          <cell r="K920" t="e">
            <v>#REF!</v>
          </cell>
          <cell r="L920" t="e">
            <v>#REF!</v>
          </cell>
        </row>
        <row r="921">
          <cell r="K921" t="e">
            <v>#REF!</v>
          </cell>
          <cell r="L921" t="e">
            <v>#REF!</v>
          </cell>
        </row>
        <row r="922">
          <cell r="K922" t="e">
            <v>#REF!</v>
          </cell>
          <cell r="L922" t="e">
            <v>#REF!</v>
          </cell>
        </row>
        <row r="923">
          <cell r="K923" t="e">
            <v>#REF!</v>
          </cell>
          <cell r="L923" t="e">
            <v>#REF!</v>
          </cell>
        </row>
        <row r="924">
          <cell r="K924" t="e">
            <v>#REF!</v>
          </cell>
          <cell r="L924" t="e">
            <v>#REF!</v>
          </cell>
        </row>
        <row r="925">
          <cell r="K925" t="e">
            <v>#REF!</v>
          </cell>
          <cell r="L925" t="e">
            <v>#REF!</v>
          </cell>
        </row>
        <row r="926">
          <cell r="K926" t="e">
            <v>#REF!</v>
          </cell>
          <cell r="L926" t="e">
            <v>#REF!</v>
          </cell>
        </row>
        <row r="927">
          <cell r="K927" t="e">
            <v>#REF!</v>
          </cell>
          <cell r="L927" t="e">
            <v>#REF!</v>
          </cell>
        </row>
        <row r="928">
          <cell r="K928" t="e">
            <v>#REF!</v>
          </cell>
          <cell r="L928" t="e">
            <v>#REF!</v>
          </cell>
        </row>
        <row r="929">
          <cell r="K929" t="e">
            <v>#REF!</v>
          </cell>
          <cell r="L929" t="e">
            <v>#REF!</v>
          </cell>
        </row>
        <row r="930">
          <cell r="K930" t="e">
            <v>#REF!</v>
          </cell>
          <cell r="L930" t="e">
            <v>#REF!</v>
          </cell>
        </row>
        <row r="931">
          <cell r="K931" t="e">
            <v>#REF!</v>
          </cell>
          <cell r="L931" t="e">
            <v>#REF!</v>
          </cell>
        </row>
        <row r="932">
          <cell r="K932" t="e">
            <v>#REF!</v>
          </cell>
          <cell r="L932" t="e">
            <v>#REF!</v>
          </cell>
        </row>
        <row r="933">
          <cell r="K933" t="e">
            <v>#REF!</v>
          </cell>
          <cell r="L933" t="e">
            <v>#REF!</v>
          </cell>
        </row>
        <row r="934">
          <cell r="K934" t="e">
            <v>#REF!</v>
          </cell>
          <cell r="L934" t="e">
            <v>#REF!</v>
          </cell>
        </row>
        <row r="935">
          <cell r="K935" t="e">
            <v>#REF!</v>
          </cell>
          <cell r="L935" t="e">
            <v>#REF!</v>
          </cell>
        </row>
        <row r="936">
          <cell r="K936" t="e">
            <v>#REF!</v>
          </cell>
          <cell r="L936" t="e">
            <v>#REF!</v>
          </cell>
        </row>
        <row r="937">
          <cell r="K937" t="e">
            <v>#REF!</v>
          </cell>
          <cell r="L937" t="e">
            <v>#REF!</v>
          </cell>
        </row>
        <row r="938">
          <cell r="K938" t="e">
            <v>#REF!</v>
          </cell>
          <cell r="L938" t="e">
            <v>#REF!</v>
          </cell>
        </row>
        <row r="939">
          <cell r="K939" t="e">
            <v>#REF!</v>
          </cell>
          <cell r="L939" t="e">
            <v>#REF!</v>
          </cell>
        </row>
        <row r="940">
          <cell r="K940" t="e">
            <v>#REF!</v>
          </cell>
          <cell r="L940" t="e">
            <v>#REF!</v>
          </cell>
        </row>
        <row r="941">
          <cell r="K941" t="e">
            <v>#REF!</v>
          </cell>
          <cell r="L941" t="e">
            <v>#REF!</v>
          </cell>
        </row>
        <row r="942">
          <cell r="K942" t="e">
            <v>#REF!</v>
          </cell>
          <cell r="L942" t="e">
            <v>#REF!</v>
          </cell>
        </row>
        <row r="943">
          <cell r="K943" t="e">
            <v>#REF!</v>
          </cell>
          <cell r="L943" t="e">
            <v>#REF!</v>
          </cell>
        </row>
        <row r="944">
          <cell r="K944" t="e">
            <v>#REF!</v>
          </cell>
          <cell r="L944" t="e">
            <v>#REF!</v>
          </cell>
        </row>
        <row r="945">
          <cell r="K945" t="e">
            <v>#REF!</v>
          </cell>
          <cell r="L945" t="e">
            <v>#REF!</v>
          </cell>
        </row>
        <row r="946">
          <cell r="K946" t="e">
            <v>#REF!</v>
          </cell>
          <cell r="L946" t="e">
            <v>#REF!</v>
          </cell>
        </row>
        <row r="947">
          <cell r="K947" t="e">
            <v>#REF!</v>
          </cell>
          <cell r="L947" t="e">
            <v>#REF!</v>
          </cell>
        </row>
        <row r="948">
          <cell r="K948" t="e">
            <v>#REF!</v>
          </cell>
          <cell r="L948" t="e">
            <v>#REF!</v>
          </cell>
        </row>
        <row r="949">
          <cell r="K949" t="e">
            <v>#REF!</v>
          </cell>
          <cell r="L949" t="e">
            <v>#REF!</v>
          </cell>
        </row>
        <row r="950">
          <cell r="K950" t="e">
            <v>#REF!</v>
          </cell>
          <cell r="L950" t="e">
            <v>#REF!</v>
          </cell>
        </row>
        <row r="951">
          <cell r="K951" t="e">
            <v>#REF!</v>
          </cell>
          <cell r="L951" t="e">
            <v>#REF!</v>
          </cell>
        </row>
        <row r="952">
          <cell r="K952" t="e">
            <v>#REF!</v>
          </cell>
          <cell r="L952" t="e">
            <v>#REF!</v>
          </cell>
        </row>
        <row r="953">
          <cell r="K953" t="e">
            <v>#REF!</v>
          </cell>
          <cell r="L953" t="e">
            <v>#REF!</v>
          </cell>
        </row>
        <row r="954">
          <cell r="K954" t="e">
            <v>#REF!</v>
          </cell>
          <cell r="L954" t="e">
            <v>#REF!</v>
          </cell>
        </row>
        <row r="955">
          <cell r="K955" t="e">
            <v>#REF!</v>
          </cell>
          <cell r="L955" t="e">
            <v>#REF!</v>
          </cell>
        </row>
        <row r="956">
          <cell r="K956" t="e">
            <v>#REF!</v>
          </cell>
          <cell r="L956" t="e">
            <v>#REF!</v>
          </cell>
        </row>
        <row r="957">
          <cell r="K957" t="e">
            <v>#REF!</v>
          </cell>
          <cell r="L957" t="e">
            <v>#REF!</v>
          </cell>
        </row>
        <row r="958">
          <cell r="K958" t="e">
            <v>#REF!</v>
          </cell>
          <cell r="L958" t="e">
            <v>#REF!</v>
          </cell>
        </row>
        <row r="959">
          <cell r="K959" t="e">
            <v>#REF!</v>
          </cell>
          <cell r="L959" t="e">
            <v>#REF!</v>
          </cell>
        </row>
        <row r="960">
          <cell r="K960" t="e">
            <v>#REF!</v>
          </cell>
          <cell r="L960" t="e">
            <v>#REF!</v>
          </cell>
        </row>
        <row r="961">
          <cell r="K961" t="e">
            <v>#REF!</v>
          </cell>
          <cell r="L961" t="e">
            <v>#REF!</v>
          </cell>
        </row>
        <row r="962">
          <cell r="K962" t="e">
            <v>#REF!</v>
          </cell>
          <cell r="L962" t="e">
            <v>#REF!</v>
          </cell>
        </row>
        <row r="963">
          <cell r="K963" t="e">
            <v>#REF!</v>
          </cell>
          <cell r="L963" t="e">
            <v>#REF!</v>
          </cell>
        </row>
        <row r="964">
          <cell r="K964" t="e">
            <v>#REF!</v>
          </cell>
          <cell r="L964" t="e">
            <v>#REF!</v>
          </cell>
        </row>
        <row r="965">
          <cell r="K965" t="e">
            <v>#REF!</v>
          </cell>
          <cell r="L965" t="e">
            <v>#REF!</v>
          </cell>
        </row>
        <row r="966">
          <cell r="K966" t="e">
            <v>#REF!</v>
          </cell>
          <cell r="L966" t="e">
            <v>#REF!</v>
          </cell>
        </row>
        <row r="967">
          <cell r="K967" t="e">
            <v>#REF!</v>
          </cell>
          <cell r="L967" t="e">
            <v>#REF!</v>
          </cell>
        </row>
        <row r="968">
          <cell r="K968" t="e">
            <v>#REF!</v>
          </cell>
          <cell r="L968" t="e">
            <v>#REF!</v>
          </cell>
        </row>
        <row r="969">
          <cell r="K969" t="e">
            <v>#REF!</v>
          </cell>
          <cell r="L969" t="e">
            <v>#REF!</v>
          </cell>
        </row>
        <row r="970">
          <cell r="K970" t="e">
            <v>#REF!</v>
          </cell>
          <cell r="L970" t="e">
            <v>#REF!</v>
          </cell>
        </row>
        <row r="971">
          <cell r="K971" t="e">
            <v>#REF!</v>
          </cell>
          <cell r="L971" t="e">
            <v>#REF!</v>
          </cell>
        </row>
        <row r="972">
          <cell r="K972" t="e">
            <v>#REF!</v>
          </cell>
          <cell r="L972" t="e">
            <v>#REF!</v>
          </cell>
        </row>
        <row r="973">
          <cell r="K973" t="e">
            <v>#REF!</v>
          </cell>
          <cell r="L973" t="e">
            <v>#REF!</v>
          </cell>
        </row>
        <row r="974">
          <cell r="K974" t="e">
            <v>#REF!</v>
          </cell>
          <cell r="L974" t="e">
            <v>#REF!</v>
          </cell>
        </row>
        <row r="975">
          <cell r="K975" t="e">
            <v>#REF!</v>
          </cell>
          <cell r="L975" t="e">
            <v>#REF!</v>
          </cell>
        </row>
        <row r="976">
          <cell r="K976" t="e">
            <v>#REF!</v>
          </cell>
          <cell r="L976" t="e">
            <v>#REF!</v>
          </cell>
        </row>
        <row r="977">
          <cell r="K977" t="e">
            <v>#REF!</v>
          </cell>
          <cell r="L977" t="e">
            <v>#REF!</v>
          </cell>
        </row>
        <row r="978">
          <cell r="K978" t="e">
            <v>#REF!</v>
          </cell>
          <cell r="L978" t="e">
            <v>#REF!</v>
          </cell>
        </row>
        <row r="979">
          <cell r="K979" t="e">
            <v>#REF!</v>
          </cell>
          <cell r="L979" t="e">
            <v>#REF!</v>
          </cell>
        </row>
        <row r="980">
          <cell r="K980" t="e">
            <v>#REF!</v>
          </cell>
          <cell r="L980" t="e">
            <v>#REF!</v>
          </cell>
        </row>
        <row r="981">
          <cell r="K981" t="e">
            <v>#REF!</v>
          </cell>
          <cell r="L981" t="e">
            <v>#REF!</v>
          </cell>
        </row>
        <row r="982">
          <cell r="K982" t="e">
            <v>#REF!</v>
          </cell>
          <cell r="L982" t="e">
            <v>#REF!</v>
          </cell>
        </row>
        <row r="983">
          <cell r="K983" t="e">
            <v>#REF!</v>
          </cell>
          <cell r="L983" t="e">
            <v>#REF!</v>
          </cell>
        </row>
        <row r="984">
          <cell r="K984" t="e">
            <v>#REF!</v>
          </cell>
          <cell r="L984" t="e">
            <v>#REF!</v>
          </cell>
        </row>
        <row r="985">
          <cell r="K985" t="e">
            <v>#REF!</v>
          </cell>
          <cell r="L985" t="e">
            <v>#REF!</v>
          </cell>
        </row>
        <row r="986">
          <cell r="K986" t="e">
            <v>#REF!</v>
          </cell>
          <cell r="L986" t="e">
            <v>#REF!</v>
          </cell>
        </row>
        <row r="987">
          <cell r="K987" t="e">
            <v>#REF!</v>
          </cell>
          <cell r="L987" t="e">
            <v>#REF!</v>
          </cell>
        </row>
        <row r="988">
          <cell r="K988" t="e">
            <v>#REF!</v>
          </cell>
          <cell r="L988" t="e">
            <v>#REF!</v>
          </cell>
        </row>
        <row r="989">
          <cell r="K989" t="e">
            <v>#REF!</v>
          </cell>
          <cell r="L989" t="e">
            <v>#REF!</v>
          </cell>
        </row>
        <row r="990">
          <cell r="K990" t="e">
            <v>#REF!</v>
          </cell>
          <cell r="L990" t="e">
            <v>#REF!</v>
          </cell>
        </row>
        <row r="991">
          <cell r="K991" t="e">
            <v>#REF!</v>
          </cell>
          <cell r="L991" t="e">
            <v>#REF!</v>
          </cell>
        </row>
        <row r="992">
          <cell r="K992" t="e">
            <v>#REF!</v>
          </cell>
          <cell r="L992" t="e">
            <v>#REF!</v>
          </cell>
        </row>
        <row r="993">
          <cell r="K993" t="e">
            <v>#REF!</v>
          </cell>
          <cell r="L993" t="e">
            <v>#REF!</v>
          </cell>
        </row>
        <row r="994">
          <cell r="K994" t="e">
            <v>#REF!</v>
          </cell>
          <cell r="L994" t="e">
            <v>#REF!</v>
          </cell>
        </row>
        <row r="995">
          <cell r="K995" t="e">
            <v>#REF!</v>
          </cell>
          <cell r="L995" t="e">
            <v>#REF!</v>
          </cell>
        </row>
        <row r="996">
          <cell r="K996" t="e">
            <v>#REF!</v>
          </cell>
          <cell r="L996" t="e">
            <v>#REF!</v>
          </cell>
        </row>
        <row r="997">
          <cell r="K997" t="e">
            <v>#REF!</v>
          </cell>
          <cell r="L997" t="e">
            <v>#REF!</v>
          </cell>
        </row>
        <row r="998">
          <cell r="K998" t="e">
            <v>#REF!</v>
          </cell>
          <cell r="L998" t="e">
            <v>#REF!</v>
          </cell>
        </row>
        <row r="999">
          <cell r="K999" t="e">
            <v>#REF!</v>
          </cell>
          <cell r="L999" t="e">
            <v>#REF!</v>
          </cell>
        </row>
        <row r="1000">
          <cell r="K1000" t="e">
            <v>#REF!</v>
          </cell>
          <cell r="L1000" t="e">
            <v>#REF!</v>
          </cell>
        </row>
        <row r="1001">
          <cell r="K1001" t="e">
            <v>#REF!</v>
          </cell>
          <cell r="L1001" t="e">
            <v>#REF!</v>
          </cell>
        </row>
        <row r="1002">
          <cell r="K1002" t="e">
            <v>#REF!</v>
          </cell>
          <cell r="L1002" t="e">
            <v>#REF!</v>
          </cell>
        </row>
        <row r="1003">
          <cell r="K1003" t="e">
            <v>#REF!</v>
          </cell>
          <cell r="L1003" t="e">
            <v>#REF!</v>
          </cell>
        </row>
        <row r="1004">
          <cell r="K1004" t="e">
            <v>#REF!</v>
          </cell>
          <cell r="L1004" t="e">
            <v>#REF!</v>
          </cell>
        </row>
        <row r="1005">
          <cell r="K1005" t="e">
            <v>#REF!</v>
          </cell>
          <cell r="L1005" t="e">
            <v>#REF!</v>
          </cell>
        </row>
        <row r="1006">
          <cell r="K1006" t="e">
            <v>#REF!</v>
          </cell>
          <cell r="L1006" t="e">
            <v>#REF!</v>
          </cell>
        </row>
        <row r="1007">
          <cell r="K1007" t="e">
            <v>#REF!</v>
          </cell>
          <cell r="L1007" t="e">
            <v>#REF!</v>
          </cell>
        </row>
        <row r="1008">
          <cell r="K1008" t="e">
            <v>#REF!</v>
          </cell>
          <cell r="L1008" t="e">
            <v>#REF!</v>
          </cell>
        </row>
        <row r="1009">
          <cell r="K1009" t="e">
            <v>#REF!</v>
          </cell>
          <cell r="L1009" t="e">
            <v>#REF!</v>
          </cell>
        </row>
        <row r="1010">
          <cell r="K1010" t="e">
            <v>#REF!</v>
          </cell>
          <cell r="L1010" t="e">
            <v>#REF!</v>
          </cell>
        </row>
        <row r="1011">
          <cell r="K1011" t="e">
            <v>#REF!</v>
          </cell>
          <cell r="L1011" t="e">
            <v>#REF!</v>
          </cell>
        </row>
        <row r="1012">
          <cell r="K1012" t="e">
            <v>#REF!</v>
          </cell>
          <cell r="L1012" t="e">
            <v>#REF!</v>
          </cell>
        </row>
        <row r="1013">
          <cell r="K1013" t="e">
            <v>#REF!</v>
          </cell>
          <cell r="L1013" t="e">
            <v>#REF!</v>
          </cell>
        </row>
        <row r="1014">
          <cell r="K1014" t="e">
            <v>#REF!</v>
          </cell>
          <cell r="L1014" t="e">
            <v>#REF!</v>
          </cell>
        </row>
        <row r="1015">
          <cell r="K1015" t="e">
            <v>#REF!</v>
          </cell>
          <cell r="L1015" t="e">
            <v>#REF!</v>
          </cell>
        </row>
        <row r="1016">
          <cell r="K1016" t="e">
            <v>#REF!</v>
          </cell>
          <cell r="L1016" t="e">
            <v>#REF!</v>
          </cell>
        </row>
        <row r="1017">
          <cell r="K1017" t="e">
            <v>#REF!</v>
          </cell>
          <cell r="L1017" t="e">
            <v>#REF!</v>
          </cell>
        </row>
        <row r="1018">
          <cell r="K1018" t="e">
            <v>#REF!</v>
          </cell>
          <cell r="L1018" t="e">
            <v>#REF!</v>
          </cell>
        </row>
        <row r="1019">
          <cell r="K1019" t="e">
            <v>#REF!</v>
          </cell>
          <cell r="L1019" t="e">
            <v>#REF!</v>
          </cell>
        </row>
        <row r="1020">
          <cell r="K1020" t="e">
            <v>#REF!</v>
          </cell>
          <cell r="L1020" t="e">
            <v>#REF!</v>
          </cell>
        </row>
        <row r="1021">
          <cell r="K1021" t="e">
            <v>#REF!</v>
          </cell>
          <cell r="L1021" t="e">
            <v>#REF!</v>
          </cell>
        </row>
        <row r="1022">
          <cell r="K1022" t="e">
            <v>#REF!</v>
          </cell>
          <cell r="L1022" t="e">
            <v>#REF!</v>
          </cell>
        </row>
        <row r="1023">
          <cell r="K1023" t="e">
            <v>#REF!</v>
          </cell>
          <cell r="L1023" t="e">
            <v>#REF!</v>
          </cell>
        </row>
        <row r="1024">
          <cell r="K1024" t="e">
            <v>#REF!</v>
          </cell>
          <cell r="L1024" t="e">
            <v>#REF!</v>
          </cell>
        </row>
        <row r="1025">
          <cell r="K1025" t="e">
            <v>#REF!</v>
          </cell>
          <cell r="L1025" t="e">
            <v>#REF!</v>
          </cell>
        </row>
        <row r="1026">
          <cell r="K1026" t="e">
            <v>#REF!</v>
          </cell>
          <cell r="L1026" t="e">
            <v>#REF!</v>
          </cell>
        </row>
        <row r="1027">
          <cell r="K1027" t="e">
            <v>#REF!</v>
          </cell>
          <cell r="L1027" t="e">
            <v>#REF!</v>
          </cell>
        </row>
        <row r="1028">
          <cell r="K1028" t="e">
            <v>#REF!</v>
          </cell>
          <cell r="L1028" t="e">
            <v>#REF!</v>
          </cell>
        </row>
        <row r="1029">
          <cell r="K1029" t="e">
            <v>#REF!</v>
          </cell>
          <cell r="L1029" t="e">
            <v>#REF!</v>
          </cell>
        </row>
        <row r="1030">
          <cell r="K1030" t="e">
            <v>#REF!</v>
          </cell>
          <cell r="L1030" t="e">
            <v>#REF!</v>
          </cell>
        </row>
        <row r="1031">
          <cell r="K1031" t="e">
            <v>#REF!</v>
          </cell>
          <cell r="L1031" t="e">
            <v>#REF!</v>
          </cell>
        </row>
        <row r="1032">
          <cell r="K1032" t="e">
            <v>#REF!</v>
          </cell>
          <cell r="L1032" t="e">
            <v>#REF!</v>
          </cell>
        </row>
        <row r="1033">
          <cell r="K1033" t="e">
            <v>#REF!</v>
          </cell>
          <cell r="L1033" t="e">
            <v>#REF!</v>
          </cell>
        </row>
        <row r="1034">
          <cell r="K1034" t="e">
            <v>#REF!</v>
          </cell>
          <cell r="L1034" t="e">
            <v>#REF!</v>
          </cell>
        </row>
        <row r="1035">
          <cell r="K1035" t="e">
            <v>#REF!</v>
          </cell>
          <cell r="L1035" t="e">
            <v>#REF!</v>
          </cell>
        </row>
        <row r="1036">
          <cell r="K1036" t="e">
            <v>#REF!</v>
          </cell>
          <cell r="L1036" t="e">
            <v>#REF!</v>
          </cell>
        </row>
        <row r="1037">
          <cell r="K1037" t="e">
            <v>#REF!</v>
          </cell>
          <cell r="L1037" t="e">
            <v>#REF!</v>
          </cell>
        </row>
        <row r="1038">
          <cell r="K1038" t="e">
            <v>#REF!</v>
          </cell>
          <cell r="L1038" t="e">
            <v>#REF!</v>
          </cell>
        </row>
        <row r="1039">
          <cell r="K1039" t="e">
            <v>#REF!</v>
          </cell>
          <cell r="L1039" t="e">
            <v>#REF!</v>
          </cell>
        </row>
        <row r="1040">
          <cell r="K1040" t="e">
            <v>#REF!</v>
          </cell>
          <cell r="L1040" t="e">
            <v>#REF!</v>
          </cell>
        </row>
        <row r="1041">
          <cell r="K1041" t="e">
            <v>#REF!</v>
          </cell>
          <cell r="L1041" t="e">
            <v>#REF!</v>
          </cell>
        </row>
        <row r="1042">
          <cell r="K1042" t="e">
            <v>#REF!</v>
          </cell>
          <cell r="L1042" t="e">
            <v>#REF!</v>
          </cell>
        </row>
        <row r="1043">
          <cell r="K1043" t="e">
            <v>#REF!</v>
          </cell>
          <cell r="L1043" t="e">
            <v>#REF!</v>
          </cell>
        </row>
        <row r="1044">
          <cell r="K1044" t="e">
            <v>#REF!</v>
          </cell>
          <cell r="L1044" t="e">
            <v>#REF!</v>
          </cell>
        </row>
        <row r="1045">
          <cell r="K1045" t="e">
            <v>#REF!</v>
          </cell>
          <cell r="L1045" t="e">
            <v>#REF!</v>
          </cell>
        </row>
        <row r="1046">
          <cell r="K1046" t="e">
            <v>#REF!</v>
          </cell>
          <cell r="L1046" t="e">
            <v>#REF!</v>
          </cell>
        </row>
        <row r="1047">
          <cell r="K1047" t="e">
            <v>#REF!</v>
          </cell>
          <cell r="L1047" t="e">
            <v>#REF!</v>
          </cell>
        </row>
        <row r="1048">
          <cell r="K1048" t="e">
            <v>#REF!</v>
          </cell>
          <cell r="L1048" t="e">
            <v>#REF!</v>
          </cell>
        </row>
        <row r="1049">
          <cell r="K1049" t="e">
            <v>#REF!</v>
          </cell>
          <cell r="L1049" t="e">
            <v>#REF!</v>
          </cell>
        </row>
        <row r="1050">
          <cell r="K1050" t="e">
            <v>#REF!</v>
          </cell>
          <cell r="L1050" t="e">
            <v>#REF!</v>
          </cell>
        </row>
        <row r="1051">
          <cell r="K1051" t="e">
            <v>#REF!</v>
          </cell>
          <cell r="L1051" t="e">
            <v>#REF!</v>
          </cell>
        </row>
        <row r="1052">
          <cell r="K1052" t="e">
            <v>#REF!</v>
          </cell>
          <cell r="L1052" t="e">
            <v>#REF!</v>
          </cell>
        </row>
        <row r="1053">
          <cell r="K1053" t="e">
            <v>#REF!</v>
          </cell>
          <cell r="L1053" t="e">
            <v>#REF!</v>
          </cell>
        </row>
        <row r="1054">
          <cell r="K1054" t="e">
            <v>#REF!</v>
          </cell>
          <cell r="L1054" t="e">
            <v>#REF!</v>
          </cell>
        </row>
        <row r="1055">
          <cell r="K1055" t="e">
            <v>#REF!</v>
          </cell>
          <cell r="L1055" t="e">
            <v>#REF!</v>
          </cell>
        </row>
        <row r="1056">
          <cell r="K1056" t="e">
            <v>#REF!</v>
          </cell>
          <cell r="L1056" t="e">
            <v>#REF!</v>
          </cell>
        </row>
        <row r="1057">
          <cell r="K1057" t="e">
            <v>#REF!</v>
          </cell>
          <cell r="L1057" t="e">
            <v>#REF!</v>
          </cell>
        </row>
        <row r="1058">
          <cell r="K1058" t="e">
            <v>#REF!</v>
          </cell>
          <cell r="L1058" t="e">
            <v>#REF!</v>
          </cell>
        </row>
        <row r="1059">
          <cell r="K1059" t="e">
            <v>#REF!</v>
          </cell>
          <cell r="L1059" t="e">
            <v>#REF!</v>
          </cell>
        </row>
        <row r="1060">
          <cell r="K1060" t="e">
            <v>#REF!</v>
          </cell>
          <cell r="L1060" t="e">
            <v>#REF!</v>
          </cell>
        </row>
        <row r="1061">
          <cell r="K1061" t="e">
            <v>#REF!</v>
          </cell>
          <cell r="L1061" t="e">
            <v>#REF!</v>
          </cell>
        </row>
        <row r="1062">
          <cell r="K1062" t="e">
            <v>#REF!</v>
          </cell>
          <cell r="L1062" t="e">
            <v>#REF!</v>
          </cell>
        </row>
        <row r="1063">
          <cell r="K1063" t="e">
            <v>#REF!</v>
          </cell>
          <cell r="L1063" t="e">
            <v>#REF!</v>
          </cell>
        </row>
        <row r="1064">
          <cell r="K1064" t="e">
            <v>#REF!</v>
          </cell>
          <cell r="L1064" t="e">
            <v>#REF!</v>
          </cell>
        </row>
        <row r="1065">
          <cell r="K1065" t="e">
            <v>#REF!</v>
          </cell>
          <cell r="L1065" t="e">
            <v>#REF!</v>
          </cell>
        </row>
        <row r="1066">
          <cell r="K1066" t="e">
            <v>#REF!</v>
          </cell>
          <cell r="L1066" t="e">
            <v>#REF!</v>
          </cell>
        </row>
        <row r="1067">
          <cell r="K1067" t="e">
            <v>#REF!</v>
          </cell>
          <cell r="L1067" t="e">
            <v>#REF!</v>
          </cell>
        </row>
        <row r="1068">
          <cell r="K1068" t="e">
            <v>#REF!</v>
          </cell>
          <cell r="L1068" t="e">
            <v>#REF!</v>
          </cell>
        </row>
        <row r="1069">
          <cell r="K1069" t="e">
            <v>#REF!</v>
          </cell>
          <cell r="L1069" t="e">
            <v>#REF!</v>
          </cell>
        </row>
        <row r="1070">
          <cell r="K1070" t="e">
            <v>#REF!</v>
          </cell>
          <cell r="L1070" t="e">
            <v>#REF!</v>
          </cell>
        </row>
        <row r="1071">
          <cell r="K1071" t="e">
            <v>#REF!</v>
          </cell>
          <cell r="L1071" t="e">
            <v>#REF!</v>
          </cell>
        </row>
        <row r="1072">
          <cell r="K1072" t="e">
            <v>#REF!</v>
          </cell>
          <cell r="L1072" t="e">
            <v>#REF!</v>
          </cell>
        </row>
        <row r="1073">
          <cell r="K1073" t="e">
            <v>#REF!</v>
          </cell>
          <cell r="L1073" t="e">
            <v>#REF!</v>
          </cell>
        </row>
        <row r="1074">
          <cell r="K1074" t="e">
            <v>#REF!</v>
          </cell>
          <cell r="L1074" t="e">
            <v>#REF!</v>
          </cell>
        </row>
        <row r="1075">
          <cell r="K1075" t="e">
            <v>#REF!</v>
          </cell>
          <cell r="L1075" t="e">
            <v>#REF!</v>
          </cell>
        </row>
        <row r="1076">
          <cell r="K1076" t="e">
            <v>#REF!</v>
          </cell>
          <cell r="L1076" t="e">
            <v>#REF!</v>
          </cell>
        </row>
        <row r="1077">
          <cell r="K1077" t="e">
            <v>#REF!</v>
          </cell>
          <cell r="L1077" t="e">
            <v>#REF!</v>
          </cell>
        </row>
        <row r="1078">
          <cell r="K1078" t="e">
            <v>#REF!</v>
          </cell>
          <cell r="L1078" t="e">
            <v>#REF!</v>
          </cell>
        </row>
        <row r="1079">
          <cell r="K1079" t="e">
            <v>#REF!</v>
          </cell>
          <cell r="L1079" t="e">
            <v>#REF!</v>
          </cell>
        </row>
        <row r="1080">
          <cell r="K1080" t="e">
            <v>#REF!</v>
          </cell>
          <cell r="L1080" t="e">
            <v>#REF!</v>
          </cell>
        </row>
        <row r="1081">
          <cell r="K1081" t="e">
            <v>#REF!</v>
          </cell>
          <cell r="L1081" t="e">
            <v>#REF!</v>
          </cell>
        </row>
        <row r="1082">
          <cell r="K1082" t="e">
            <v>#REF!</v>
          </cell>
          <cell r="L1082" t="e">
            <v>#REF!</v>
          </cell>
        </row>
        <row r="1083">
          <cell r="K1083" t="e">
            <v>#REF!</v>
          </cell>
          <cell r="L1083" t="e">
            <v>#REF!</v>
          </cell>
        </row>
        <row r="1084">
          <cell r="K1084" t="e">
            <v>#REF!</v>
          </cell>
          <cell r="L1084" t="e">
            <v>#REF!</v>
          </cell>
        </row>
        <row r="1085">
          <cell r="K1085" t="e">
            <v>#REF!</v>
          </cell>
          <cell r="L1085" t="e">
            <v>#REF!</v>
          </cell>
        </row>
        <row r="1086">
          <cell r="K1086" t="e">
            <v>#REF!</v>
          </cell>
          <cell r="L1086" t="e">
            <v>#REF!</v>
          </cell>
        </row>
        <row r="1087">
          <cell r="K1087" t="e">
            <v>#REF!</v>
          </cell>
          <cell r="L1087" t="e">
            <v>#REF!</v>
          </cell>
        </row>
        <row r="1088">
          <cell r="K1088" t="e">
            <v>#REF!</v>
          </cell>
          <cell r="L1088" t="e">
            <v>#REF!</v>
          </cell>
        </row>
        <row r="1089">
          <cell r="K1089" t="e">
            <v>#REF!</v>
          </cell>
          <cell r="L1089" t="e">
            <v>#REF!</v>
          </cell>
        </row>
        <row r="1090">
          <cell r="K1090" t="e">
            <v>#REF!</v>
          </cell>
          <cell r="L1090" t="e">
            <v>#REF!</v>
          </cell>
        </row>
        <row r="1091">
          <cell r="K1091" t="e">
            <v>#REF!</v>
          </cell>
          <cell r="L1091" t="e">
            <v>#REF!</v>
          </cell>
        </row>
        <row r="1092">
          <cell r="K1092" t="e">
            <v>#REF!</v>
          </cell>
          <cell r="L1092" t="e">
            <v>#REF!</v>
          </cell>
        </row>
        <row r="1093">
          <cell r="K1093" t="e">
            <v>#REF!</v>
          </cell>
          <cell r="L1093" t="e">
            <v>#REF!</v>
          </cell>
        </row>
        <row r="1094">
          <cell r="K1094" t="e">
            <v>#REF!</v>
          </cell>
          <cell r="L1094" t="e">
            <v>#REF!</v>
          </cell>
        </row>
        <row r="1095">
          <cell r="K1095" t="e">
            <v>#REF!</v>
          </cell>
          <cell r="L1095" t="e">
            <v>#REF!</v>
          </cell>
        </row>
        <row r="1096">
          <cell r="K1096" t="e">
            <v>#REF!</v>
          </cell>
          <cell r="L1096" t="e">
            <v>#REF!</v>
          </cell>
        </row>
        <row r="1097">
          <cell r="K1097" t="e">
            <v>#REF!</v>
          </cell>
          <cell r="L1097" t="e">
            <v>#REF!</v>
          </cell>
        </row>
        <row r="1098">
          <cell r="K1098" t="e">
            <v>#REF!</v>
          </cell>
          <cell r="L1098" t="e">
            <v>#REF!</v>
          </cell>
        </row>
        <row r="1099">
          <cell r="K1099" t="e">
            <v>#REF!</v>
          </cell>
          <cell r="L1099" t="e">
            <v>#REF!</v>
          </cell>
        </row>
        <row r="1100">
          <cell r="K1100" t="e">
            <v>#REF!</v>
          </cell>
          <cell r="L1100" t="e">
            <v>#REF!</v>
          </cell>
        </row>
        <row r="1101">
          <cell r="K1101" t="e">
            <v>#REF!</v>
          </cell>
          <cell r="L1101" t="e">
            <v>#REF!</v>
          </cell>
        </row>
        <row r="1102">
          <cell r="K1102" t="e">
            <v>#REF!</v>
          </cell>
          <cell r="L1102" t="e">
            <v>#REF!</v>
          </cell>
        </row>
        <row r="1103">
          <cell r="K1103" t="e">
            <v>#REF!</v>
          </cell>
          <cell r="L1103" t="e">
            <v>#REF!</v>
          </cell>
        </row>
        <row r="1104">
          <cell r="K1104" t="e">
            <v>#REF!</v>
          </cell>
          <cell r="L1104" t="e">
            <v>#REF!</v>
          </cell>
        </row>
        <row r="1105">
          <cell r="K1105" t="e">
            <v>#REF!</v>
          </cell>
          <cell r="L1105" t="e">
            <v>#REF!</v>
          </cell>
        </row>
        <row r="1106">
          <cell r="K1106" t="e">
            <v>#REF!</v>
          </cell>
          <cell r="L1106" t="e">
            <v>#REF!</v>
          </cell>
        </row>
        <row r="1107">
          <cell r="K1107" t="e">
            <v>#REF!</v>
          </cell>
          <cell r="L1107" t="e">
            <v>#REF!</v>
          </cell>
        </row>
        <row r="1108">
          <cell r="K1108" t="e">
            <v>#REF!</v>
          </cell>
          <cell r="L1108" t="e">
            <v>#REF!</v>
          </cell>
        </row>
        <row r="1109">
          <cell r="K1109" t="e">
            <v>#REF!</v>
          </cell>
          <cell r="L1109" t="e">
            <v>#REF!</v>
          </cell>
        </row>
        <row r="1110">
          <cell r="K1110" t="e">
            <v>#REF!</v>
          </cell>
          <cell r="L1110" t="e">
            <v>#REF!</v>
          </cell>
        </row>
        <row r="1111">
          <cell r="K1111" t="e">
            <v>#REF!</v>
          </cell>
          <cell r="L1111" t="e">
            <v>#REF!</v>
          </cell>
        </row>
        <row r="1112">
          <cell r="K1112" t="e">
            <v>#REF!</v>
          </cell>
          <cell r="L1112" t="e">
            <v>#REF!</v>
          </cell>
        </row>
        <row r="1113">
          <cell r="K1113" t="e">
            <v>#REF!</v>
          </cell>
          <cell r="L1113" t="e">
            <v>#REF!</v>
          </cell>
        </row>
        <row r="1114">
          <cell r="K1114" t="e">
            <v>#REF!</v>
          </cell>
          <cell r="L1114" t="e">
            <v>#REF!</v>
          </cell>
        </row>
        <row r="1115">
          <cell r="K1115" t="e">
            <v>#REF!</v>
          </cell>
          <cell r="L1115" t="e">
            <v>#REF!</v>
          </cell>
        </row>
        <row r="1116">
          <cell r="K1116" t="e">
            <v>#REF!</v>
          </cell>
          <cell r="L1116" t="e">
            <v>#REF!</v>
          </cell>
        </row>
        <row r="1117">
          <cell r="K1117" t="e">
            <v>#REF!</v>
          </cell>
          <cell r="L1117" t="e">
            <v>#REF!</v>
          </cell>
        </row>
        <row r="1118">
          <cell r="K1118" t="e">
            <v>#REF!</v>
          </cell>
          <cell r="L1118" t="e">
            <v>#REF!</v>
          </cell>
        </row>
        <row r="1119">
          <cell r="K1119" t="e">
            <v>#REF!</v>
          </cell>
          <cell r="L1119" t="e">
            <v>#REF!</v>
          </cell>
        </row>
        <row r="1120">
          <cell r="K1120" t="e">
            <v>#REF!</v>
          </cell>
          <cell r="L1120" t="e">
            <v>#REF!</v>
          </cell>
        </row>
        <row r="1121">
          <cell r="K1121" t="e">
            <v>#REF!</v>
          </cell>
          <cell r="L1121" t="e">
            <v>#REF!</v>
          </cell>
        </row>
        <row r="1122">
          <cell r="K1122" t="e">
            <v>#REF!</v>
          </cell>
          <cell r="L1122" t="e">
            <v>#REF!</v>
          </cell>
        </row>
        <row r="1123">
          <cell r="K1123" t="e">
            <v>#REF!</v>
          </cell>
          <cell r="L1123" t="e">
            <v>#REF!</v>
          </cell>
        </row>
        <row r="1124">
          <cell r="K1124" t="e">
            <v>#REF!</v>
          </cell>
          <cell r="L1124" t="e">
            <v>#REF!</v>
          </cell>
        </row>
        <row r="1125">
          <cell r="K1125" t="e">
            <v>#REF!</v>
          </cell>
          <cell r="L1125" t="e">
            <v>#REF!</v>
          </cell>
        </row>
        <row r="1126">
          <cell r="K1126" t="e">
            <v>#REF!</v>
          </cell>
          <cell r="L1126" t="e">
            <v>#REF!</v>
          </cell>
        </row>
        <row r="1127">
          <cell r="K1127" t="e">
            <v>#REF!</v>
          </cell>
          <cell r="L1127" t="e">
            <v>#REF!</v>
          </cell>
        </row>
        <row r="1128">
          <cell r="K1128" t="e">
            <v>#REF!</v>
          </cell>
          <cell r="L1128" t="e">
            <v>#REF!</v>
          </cell>
        </row>
        <row r="1129">
          <cell r="K1129" t="e">
            <v>#REF!</v>
          </cell>
          <cell r="L1129" t="e">
            <v>#REF!</v>
          </cell>
        </row>
        <row r="1130">
          <cell r="K1130" t="e">
            <v>#REF!</v>
          </cell>
          <cell r="L1130" t="e">
            <v>#REF!</v>
          </cell>
        </row>
        <row r="1131">
          <cell r="K1131" t="e">
            <v>#REF!</v>
          </cell>
          <cell r="L1131" t="e">
            <v>#REF!</v>
          </cell>
        </row>
        <row r="1132">
          <cell r="K1132" t="e">
            <v>#REF!</v>
          </cell>
          <cell r="L1132" t="e">
            <v>#REF!</v>
          </cell>
        </row>
        <row r="1133">
          <cell r="K1133" t="e">
            <v>#REF!</v>
          </cell>
          <cell r="L1133" t="e">
            <v>#REF!</v>
          </cell>
        </row>
        <row r="1134">
          <cell r="K1134" t="e">
            <v>#REF!</v>
          </cell>
          <cell r="L1134" t="e">
            <v>#REF!</v>
          </cell>
        </row>
        <row r="1135">
          <cell r="K1135" t="e">
            <v>#REF!</v>
          </cell>
          <cell r="L1135" t="e">
            <v>#REF!</v>
          </cell>
        </row>
        <row r="1136">
          <cell r="K1136" t="e">
            <v>#REF!</v>
          </cell>
          <cell r="L1136" t="e">
            <v>#REF!</v>
          </cell>
        </row>
        <row r="1137">
          <cell r="K1137" t="e">
            <v>#REF!</v>
          </cell>
          <cell r="L1137" t="e">
            <v>#REF!</v>
          </cell>
        </row>
        <row r="1138">
          <cell r="K1138" t="e">
            <v>#REF!</v>
          </cell>
          <cell r="L1138" t="e">
            <v>#REF!</v>
          </cell>
        </row>
        <row r="1139">
          <cell r="K1139" t="e">
            <v>#REF!</v>
          </cell>
          <cell r="L1139" t="e">
            <v>#REF!</v>
          </cell>
        </row>
        <row r="1140">
          <cell r="K1140" t="e">
            <v>#REF!</v>
          </cell>
          <cell r="L1140" t="e">
            <v>#REF!</v>
          </cell>
        </row>
        <row r="1141">
          <cell r="K1141" t="e">
            <v>#REF!</v>
          </cell>
          <cell r="L1141" t="e">
            <v>#REF!</v>
          </cell>
        </row>
        <row r="1142">
          <cell r="K1142" t="e">
            <v>#REF!</v>
          </cell>
          <cell r="L1142" t="e">
            <v>#REF!</v>
          </cell>
        </row>
        <row r="1143">
          <cell r="K1143" t="e">
            <v>#REF!</v>
          </cell>
          <cell r="L1143" t="e">
            <v>#REF!</v>
          </cell>
        </row>
        <row r="1144">
          <cell r="K1144" t="e">
            <v>#REF!</v>
          </cell>
          <cell r="L1144" t="e">
            <v>#REF!</v>
          </cell>
        </row>
        <row r="1145">
          <cell r="K1145" t="e">
            <v>#REF!</v>
          </cell>
          <cell r="L1145" t="e">
            <v>#REF!</v>
          </cell>
        </row>
        <row r="1146">
          <cell r="K1146" t="e">
            <v>#REF!</v>
          </cell>
          <cell r="L1146" t="e">
            <v>#REF!</v>
          </cell>
        </row>
        <row r="1147">
          <cell r="K1147" t="e">
            <v>#REF!</v>
          </cell>
          <cell r="L1147" t="e">
            <v>#REF!</v>
          </cell>
        </row>
        <row r="1148">
          <cell r="K1148" t="e">
            <v>#REF!</v>
          </cell>
          <cell r="L1148" t="e">
            <v>#REF!</v>
          </cell>
        </row>
        <row r="1149">
          <cell r="K1149" t="e">
            <v>#REF!</v>
          </cell>
          <cell r="L1149" t="e">
            <v>#REF!</v>
          </cell>
        </row>
        <row r="1150">
          <cell r="K1150" t="e">
            <v>#REF!</v>
          </cell>
          <cell r="L1150" t="e">
            <v>#REF!</v>
          </cell>
        </row>
        <row r="1151">
          <cell r="K1151" t="e">
            <v>#REF!</v>
          </cell>
          <cell r="L1151" t="e">
            <v>#REF!</v>
          </cell>
        </row>
        <row r="1152">
          <cell r="K1152" t="e">
            <v>#REF!</v>
          </cell>
          <cell r="L1152" t="e">
            <v>#REF!</v>
          </cell>
        </row>
        <row r="1153">
          <cell r="K1153" t="e">
            <v>#REF!</v>
          </cell>
          <cell r="L1153" t="e">
            <v>#REF!</v>
          </cell>
        </row>
        <row r="1154">
          <cell r="K1154" t="e">
            <v>#REF!</v>
          </cell>
          <cell r="L1154" t="e">
            <v>#REF!</v>
          </cell>
        </row>
        <row r="1155">
          <cell r="K1155" t="e">
            <v>#REF!</v>
          </cell>
          <cell r="L1155" t="e">
            <v>#REF!</v>
          </cell>
        </row>
        <row r="1156">
          <cell r="K1156" t="e">
            <v>#REF!</v>
          </cell>
          <cell r="L1156" t="e">
            <v>#REF!</v>
          </cell>
        </row>
        <row r="1157">
          <cell r="K1157" t="e">
            <v>#REF!</v>
          </cell>
          <cell r="L1157" t="e">
            <v>#REF!</v>
          </cell>
        </row>
        <row r="1158">
          <cell r="K1158" t="e">
            <v>#REF!</v>
          </cell>
          <cell r="L1158" t="e">
            <v>#REF!</v>
          </cell>
        </row>
        <row r="1159">
          <cell r="K1159" t="e">
            <v>#REF!</v>
          </cell>
          <cell r="L1159" t="e">
            <v>#REF!</v>
          </cell>
        </row>
        <row r="1160">
          <cell r="K1160" t="e">
            <v>#REF!</v>
          </cell>
          <cell r="L1160" t="e">
            <v>#REF!</v>
          </cell>
        </row>
        <row r="1161">
          <cell r="K1161" t="e">
            <v>#REF!</v>
          </cell>
          <cell r="L1161" t="e">
            <v>#REF!</v>
          </cell>
        </row>
        <row r="1162">
          <cell r="K1162" t="e">
            <v>#REF!</v>
          </cell>
          <cell r="L1162" t="e">
            <v>#REF!</v>
          </cell>
        </row>
        <row r="1163">
          <cell r="K1163" t="e">
            <v>#REF!</v>
          </cell>
          <cell r="L1163" t="e">
            <v>#REF!</v>
          </cell>
        </row>
        <row r="1164">
          <cell r="K1164" t="e">
            <v>#REF!</v>
          </cell>
          <cell r="L1164" t="e">
            <v>#REF!</v>
          </cell>
        </row>
        <row r="1165">
          <cell r="K1165" t="e">
            <v>#REF!</v>
          </cell>
          <cell r="L1165" t="e">
            <v>#REF!</v>
          </cell>
        </row>
        <row r="1166">
          <cell r="K1166" t="e">
            <v>#REF!</v>
          </cell>
          <cell r="L1166" t="e">
            <v>#REF!</v>
          </cell>
        </row>
        <row r="1167">
          <cell r="K1167" t="e">
            <v>#REF!</v>
          </cell>
          <cell r="L1167" t="e">
            <v>#REF!</v>
          </cell>
        </row>
        <row r="1168">
          <cell r="K1168" t="e">
            <v>#REF!</v>
          </cell>
          <cell r="L1168" t="e">
            <v>#REF!</v>
          </cell>
        </row>
        <row r="1169">
          <cell r="K1169" t="e">
            <v>#REF!</v>
          </cell>
          <cell r="L1169" t="e">
            <v>#REF!</v>
          </cell>
        </row>
        <row r="1170">
          <cell r="K1170" t="e">
            <v>#REF!</v>
          </cell>
          <cell r="L1170" t="e">
            <v>#REF!</v>
          </cell>
        </row>
        <row r="1171">
          <cell r="K1171" t="e">
            <v>#REF!</v>
          </cell>
          <cell r="L1171" t="e">
            <v>#REF!</v>
          </cell>
        </row>
        <row r="1172">
          <cell r="K1172" t="e">
            <v>#REF!</v>
          </cell>
          <cell r="L1172" t="e">
            <v>#REF!</v>
          </cell>
        </row>
        <row r="1173">
          <cell r="K1173" t="e">
            <v>#REF!</v>
          </cell>
          <cell r="L1173" t="e">
            <v>#REF!</v>
          </cell>
        </row>
        <row r="1174">
          <cell r="K1174" t="e">
            <v>#REF!</v>
          </cell>
          <cell r="L1174" t="e">
            <v>#REF!</v>
          </cell>
        </row>
        <row r="1175">
          <cell r="K1175" t="e">
            <v>#REF!</v>
          </cell>
          <cell r="L1175" t="e">
            <v>#REF!</v>
          </cell>
        </row>
        <row r="1176">
          <cell r="K1176" t="e">
            <v>#REF!</v>
          </cell>
          <cell r="L1176" t="e">
            <v>#REF!</v>
          </cell>
        </row>
        <row r="1177">
          <cell r="K1177" t="e">
            <v>#REF!</v>
          </cell>
          <cell r="L1177" t="e">
            <v>#REF!</v>
          </cell>
        </row>
        <row r="1178">
          <cell r="K1178" t="e">
            <v>#REF!</v>
          </cell>
          <cell r="L1178" t="e">
            <v>#REF!</v>
          </cell>
        </row>
        <row r="1179">
          <cell r="K1179" t="e">
            <v>#REF!</v>
          </cell>
          <cell r="L1179" t="e">
            <v>#REF!</v>
          </cell>
        </row>
        <row r="1180">
          <cell r="K1180" t="e">
            <v>#REF!</v>
          </cell>
          <cell r="L1180" t="e">
            <v>#REF!</v>
          </cell>
        </row>
        <row r="1181">
          <cell r="K1181" t="e">
            <v>#REF!</v>
          </cell>
          <cell r="L1181" t="e">
            <v>#REF!</v>
          </cell>
        </row>
        <row r="1182">
          <cell r="K1182" t="e">
            <v>#REF!</v>
          </cell>
          <cell r="L1182" t="e">
            <v>#REF!</v>
          </cell>
        </row>
        <row r="1183">
          <cell r="K1183" t="e">
            <v>#REF!</v>
          </cell>
          <cell r="L1183" t="e">
            <v>#REF!</v>
          </cell>
        </row>
        <row r="1184">
          <cell r="K1184" t="e">
            <v>#REF!</v>
          </cell>
          <cell r="L1184" t="e">
            <v>#REF!</v>
          </cell>
        </row>
        <row r="1185">
          <cell r="K1185" t="e">
            <v>#REF!</v>
          </cell>
          <cell r="L1185" t="e">
            <v>#REF!</v>
          </cell>
        </row>
        <row r="1186">
          <cell r="K1186" t="e">
            <v>#REF!</v>
          </cell>
          <cell r="L1186" t="e">
            <v>#REF!</v>
          </cell>
        </row>
        <row r="1187">
          <cell r="K1187" t="e">
            <v>#REF!</v>
          </cell>
          <cell r="L1187" t="e">
            <v>#REF!</v>
          </cell>
        </row>
        <row r="1188">
          <cell r="K1188" t="e">
            <v>#REF!</v>
          </cell>
          <cell r="L1188" t="e">
            <v>#REF!</v>
          </cell>
        </row>
        <row r="1189">
          <cell r="K1189" t="e">
            <v>#REF!</v>
          </cell>
          <cell r="L1189" t="e">
            <v>#REF!</v>
          </cell>
        </row>
        <row r="1190">
          <cell r="K1190" t="e">
            <v>#REF!</v>
          </cell>
          <cell r="L1190" t="e">
            <v>#REF!</v>
          </cell>
        </row>
        <row r="1191">
          <cell r="K1191" t="e">
            <v>#REF!</v>
          </cell>
          <cell r="L1191" t="e">
            <v>#REF!</v>
          </cell>
        </row>
        <row r="1192">
          <cell r="K1192" t="e">
            <v>#REF!</v>
          </cell>
          <cell r="L1192" t="e">
            <v>#REF!</v>
          </cell>
        </row>
        <row r="1193">
          <cell r="K1193" t="e">
            <v>#REF!</v>
          </cell>
          <cell r="L1193" t="e">
            <v>#REF!</v>
          </cell>
        </row>
        <row r="1194">
          <cell r="K1194" t="e">
            <v>#REF!</v>
          </cell>
          <cell r="L1194" t="e">
            <v>#REF!</v>
          </cell>
        </row>
        <row r="1195">
          <cell r="K1195" t="e">
            <v>#REF!</v>
          </cell>
          <cell r="L1195" t="e">
            <v>#REF!</v>
          </cell>
        </row>
        <row r="1196">
          <cell r="K1196" t="e">
            <v>#REF!</v>
          </cell>
          <cell r="L1196" t="e">
            <v>#REF!</v>
          </cell>
        </row>
        <row r="1197">
          <cell r="K1197" t="e">
            <v>#REF!</v>
          </cell>
          <cell r="L1197" t="e">
            <v>#REF!</v>
          </cell>
        </row>
        <row r="1198">
          <cell r="K1198" t="e">
            <v>#REF!</v>
          </cell>
          <cell r="L1198" t="e">
            <v>#REF!</v>
          </cell>
        </row>
        <row r="1199">
          <cell r="K1199" t="e">
            <v>#REF!</v>
          </cell>
          <cell r="L1199" t="e">
            <v>#REF!</v>
          </cell>
        </row>
        <row r="1200">
          <cell r="K1200" t="e">
            <v>#REF!</v>
          </cell>
          <cell r="L1200" t="e">
            <v>#REF!</v>
          </cell>
        </row>
        <row r="1201">
          <cell r="K1201" t="e">
            <v>#REF!</v>
          </cell>
          <cell r="L1201" t="e">
            <v>#REF!</v>
          </cell>
        </row>
        <row r="1202">
          <cell r="K1202" t="e">
            <v>#REF!</v>
          </cell>
          <cell r="L1202" t="e">
            <v>#REF!</v>
          </cell>
        </row>
        <row r="1203">
          <cell r="K1203" t="e">
            <v>#REF!</v>
          </cell>
          <cell r="L1203" t="e">
            <v>#REF!</v>
          </cell>
        </row>
        <row r="1204">
          <cell r="K1204" t="e">
            <v>#REF!</v>
          </cell>
          <cell r="L1204" t="e">
            <v>#REF!</v>
          </cell>
        </row>
        <row r="1205">
          <cell r="K1205" t="e">
            <v>#REF!</v>
          </cell>
          <cell r="L1205" t="e">
            <v>#REF!</v>
          </cell>
        </row>
        <row r="1206">
          <cell r="K1206" t="e">
            <v>#REF!</v>
          </cell>
          <cell r="L1206" t="e">
            <v>#REF!</v>
          </cell>
        </row>
        <row r="1207">
          <cell r="K1207" t="e">
            <v>#REF!</v>
          </cell>
          <cell r="L1207" t="e">
            <v>#REF!</v>
          </cell>
        </row>
        <row r="1208">
          <cell r="K1208" t="e">
            <v>#REF!</v>
          </cell>
          <cell r="L1208" t="e">
            <v>#REF!</v>
          </cell>
        </row>
        <row r="1209">
          <cell r="K1209" t="e">
            <v>#REF!</v>
          </cell>
          <cell r="L1209" t="e">
            <v>#REF!</v>
          </cell>
        </row>
        <row r="1210">
          <cell r="K1210" t="e">
            <v>#REF!</v>
          </cell>
          <cell r="L1210" t="e">
            <v>#REF!</v>
          </cell>
        </row>
        <row r="1211">
          <cell r="K1211" t="e">
            <v>#REF!</v>
          </cell>
          <cell r="L1211" t="e">
            <v>#REF!</v>
          </cell>
        </row>
        <row r="1212">
          <cell r="K1212" t="e">
            <v>#REF!</v>
          </cell>
          <cell r="L1212" t="e">
            <v>#REF!</v>
          </cell>
        </row>
        <row r="1213">
          <cell r="K1213" t="e">
            <v>#REF!</v>
          </cell>
          <cell r="L1213" t="e">
            <v>#REF!</v>
          </cell>
        </row>
        <row r="1214">
          <cell r="K1214" t="e">
            <v>#REF!</v>
          </cell>
          <cell r="L1214" t="e">
            <v>#REF!</v>
          </cell>
        </row>
        <row r="1215">
          <cell r="K1215" t="e">
            <v>#REF!</v>
          </cell>
          <cell r="L1215" t="e">
            <v>#REF!</v>
          </cell>
        </row>
        <row r="1216">
          <cell r="K1216" t="e">
            <v>#REF!</v>
          </cell>
          <cell r="L1216" t="e">
            <v>#REF!</v>
          </cell>
        </row>
        <row r="1217">
          <cell r="K1217" t="e">
            <v>#REF!</v>
          </cell>
          <cell r="L1217" t="e">
            <v>#REF!</v>
          </cell>
        </row>
        <row r="1218">
          <cell r="K1218" t="e">
            <v>#REF!</v>
          </cell>
          <cell r="L1218" t="e">
            <v>#REF!</v>
          </cell>
        </row>
        <row r="1219">
          <cell r="K1219" t="e">
            <v>#REF!</v>
          </cell>
          <cell r="L1219" t="e">
            <v>#REF!</v>
          </cell>
        </row>
        <row r="1220">
          <cell r="K1220" t="e">
            <v>#REF!</v>
          </cell>
          <cell r="L1220" t="e">
            <v>#REF!</v>
          </cell>
        </row>
        <row r="1221">
          <cell r="K1221" t="e">
            <v>#REF!</v>
          </cell>
          <cell r="L1221" t="e">
            <v>#REF!</v>
          </cell>
        </row>
        <row r="1222">
          <cell r="K1222" t="e">
            <v>#REF!</v>
          </cell>
          <cell r="L1222" t="e">
            <v>#REF!</v>
          </cell>
        </row>
        <row r="1223">
          <cell r="K1223" t="e">
            <v>#REF!</v>
          </cell>
          <cell r="L1223" t="e">
            <v>#REF!</v>
          </cell>
        </row>
        <row r="1224">
          <cell r="K1224" t="e">
            <v>#REF!</v>
          </cell>
          <cell r="L1224" t="e">
            <v>#REF!</v>
          </cell>
        </row>
        <row r="1225">
          <cell r="K1225" t="e">
            <v>#REF!</v>
          </cell>
          <cell r="L1225" t="e">
            <v>#REF!</v>
          </cell>
        </row>
        <row r="1226">
          <cell r="K1226" t="e">
            <v>#REF!</v>
          </cell>
          <cell r="L1226" t="e">
            <v>#REF!</v>
          </cell>
        </row>
        <row r="1227">
          <cell r="K1227" t="e">
            <v>#REF!</v>
          </cell>
          <cell r="L1227" t="e">
            <v>#REF!</v>
          </cell>
        </row>
        <row r="1228">
          <cell r="K1228" t="e">
            <v>#REF!</v>
          </cell>
          <cell r="L1228" t="e">
            <v>#REF!</v>
          </cell>
        </row>
        <row r="1229">
          <cell r="K1229" t="e">
            <v>#REF!</v>
          </cell>
          <cell r="L1229" t="e">
            <v>#REF!</v>
          </cell>
        </row>
        <row r="1230">
          <cell r="K1230" t="e">
            <v>#REF!</v>
          </cell>
          <cell r="L1230" t="e">
            <v>#REF!</v>
          </cell>
        </row>
        <row r="1231">
          <cell r="K1231" t="e">
            <v>#REF!</v>
          </cell>
          <cell r="L1231" t="e">
            <v>#REF!</v>
          </cell>
        </row>
        <row r="1232">
          <cell r="K1232" t="e">
            <v>#REF!</v>
          </cell>
          <cell r="L1232" t="e">
            <v>#REF!</v>
          </cell>
        </row>
        <row r="1233">
          <cell r="K1233" t="e">
            <v>#REF!</v>
          </cell>
          <cell r="L1233" t="e">
            <v>#REF!</v>
          </cell>
        </row>
        <row r="1234">
          <cell r="K1234" t="e">
            <v>#REF!</v>
          </cell>
          <cell r="L1234" t="e">
            <v>#REF!</v>
          </cell>
        </row>
        <row r="1235">
          <cell r="K1235" t="e">
            <v>#REF!</v>
          </cell>
          <cell r="L1235" t="e">
            <v>#REF!</v>
          </cell>
        </row>
        <row r="1236">
          <cell r="K1236" t="e">
            <v>#REF!</v>
          </cell>
          <cell r="L1236" t="e">
            <v>#REF!</v>
          </cell>
        </row>
        <row r="1237">
          <cell r="K1237" t="e">
            <v>#REF!</v>
          </cell>
          <cell r="L1237" t="e">
            <v>#REF!</v>
          </cell>
        </row>
        <row r="1238">
          <cell r="K1238" t="e">
            <v>#REF!</v>
          </cell>
          <cell r="L1238" t="e">
            <v>#REF!</v>
          </cell>
        </row>
        <row r="1239">
          <cell r="K1239" t="e">
            <v>#REF!</v>
          </cell>
          <cell r="L1239" t="e">
            <v>#REF!</v>
          </cell>
        </row>
        <row r="1240">
          <cell r="K1240" t="e">
            <v>#REF!</v>
          </cell>
          <cell r="L1240" t="e">
            <v>#REF!</v>
          </cell>
        </row>
        <row r="1241">
          <cell r="K1241" t="e">
            <v>#REF!</v>
          </cell>
          <cell r="L1241" t="e">
            <v>#REF!</v>
          </cell>
        </row>
        <row r="1242">
          <cell r="K1242" t="e">
            <v>#REF!</v>
          </cell>
          <cell r="L1242" t="e">
            <v>#REF!</v>
          </cell>
        </row>
        <row r="1243">
          <cell r="K1243" t="e">
            <v>#REF!</v>
          </cell>
          <cell r="L1243" t="e">
            <v>#REF!</v>
          </cell>
        </row>
        <row r="1244">
          <cell r="K1244" t="e">
            <v>#REF!</v>
          </cell>
          <cell r="L1244" t="e">
            <v>#REF!</v>
          </cell>
        </row>
        <row r="1245">
          <cell r="K1245" t="e">
            <v>#REF!</v>
          </cell>
          <cell r="L1245" t="e">
            <v>#REF!</v>
          </cell>
        </row>
        <row r="1246">
          <cell r="K1246" t="e">
            <v>#REF!</v>
          </cell>
          <cell r="L1246" t="e">
            <v>#REF!</v>
          </cell>
        </row>
        <row r="1247">
          <cell r="K1247" t="e">
            <v>#REF!</v>
          </cell>
          <cell r="L1247" t="e">
            <v>#REF!</v>
          </cell>
        </row>
        <row r="1248">
          <cell r="K1248" t="e">
            <v>#REF!</v>
          </cell>
          <cell r="L1248" t="e">
            <v>#REF!</v>
          </cell>
        </row>
        <row r="1249">
          <cell r="K1249" t="e">
            <v>#REF!</v>
          </cell>
          <cell r="L1249" t="e">
            <v>#REF!</v>
          </cell>
        </row>
        <row r="1250">
          <cell r="K1250" t="e">
            <v>#REF!</v>
          </cell>
          <cell r="L1250" t="e">
            <v>#REF!</v>
          </cell>
        </row>
        <row r="1251">
          <cell r="K1251" t="e">
            <v>#REF!</v>
          </cell>
          <cell r="L1251" t="e">
            <v>#REF!</v>
          </cell>
        </row>
        <row r="1252">
          <cell r="K1252" t="e">
            <v>#REF!</v>
          </cell>
          <cell r="L1252" t="e">
            <v>#REF!</v>
          </cell>
        </row>
        <row r="1253">
          <cell r="K1253" t="e">
            <v>#REF!</v>
          </cell>
          <cell r="L1253" t="e">
            <v>#REF!</v>
          </cell>
        </row>
        <row r="1254">
          <cell r="K1254" t="e">
            <v>#REF!</v>
          </cell>
          <cell r="L1254" t="e">
            <v>#REF!</v>
          </cell>
        </row>
        <row r="1255">
          <cell r="K1255" t="e">
            <v>#REF!</v>
          </cell>
          <cell r="L1255" t="e">
            <v>#REF!</v>
          </cell>
        </row>
        <row r="1256">
          <cell r="K1256" t="e">
            <v>#REF!</v>
          </cell>
          <cell r="L1256" t="e">
            <v>#REF!</v>
          </cell>
        </row>
        <row r="1257">
          <cell r="K1257" t="e">
            <v>#REF!</v>
          </cell>
          <cell r="L1257" t="e">
            <v>#REF!</v>
          </cell>
        </row>
        <row r="1258">
          <cell r="K1258" t="e">
            <v>#REF!</v>
          </cell>
          <cell r="L1258" t="e">
            <v>#REF!</v>
          </cell>
        </row>
        <row r="1259">
          <cell r="K1259" t="e">
            <v>#REF!</v>
          </cell>
          <cell r="L1259" t="e">
            <v>#REF!</v>
          </cell>
        </row>
        <row r="1260">
          <cell r="K1260" t="e">
            <v>#REF!</v>
          </cell>
          <cell r="L1260" t="e">
            <v>#REF!</v>
          </cell>
        </row>
        <row r="1261">
          <cell r="K1261" t="e">
            <v>#REF!</v>
          </cell>
          <cell r="L1261" t="e">
            <v>#REF!</v>
          </cell>
        </row>
        <row r="1262">
          <cell r="K1262" t="e">
            <v>#REF!</v>
          </cell>
          <cell r="L1262" t="e">
            <v>#REF!</v>
          </cell>
        </row>
        <row r="1263">
          <cell r="K1263" t="e">
            <v>#REF!</v>
          </cell>
          <cell r="L1263" t="e">
            <v>#REF!</v>
          </cell>
        </row>
        <row r="1264">
          <cell r="K1264" t="e">
            <v>#REF!</v>
          </cell>
          <cell r="L1264" t="e">
            <v>#REF!</v>
          </cell>
        </row>
        <row r="1265">
          <cell r="K1265" t="e">
            <v>#REF!</v>
          </cell>
          <cell r="L1265" t="e">
            <v>#REF!</v>
          </cell>
        </row>
        <row r="1266">
          <cell r="K1266" t="e">
            <v>#REF!</v>
          </cell>
          <cell r="L1266" t="e">
            <v>#REF!</v>
          </cell>
        </row>
        <row r="1267">
          <cell r="K1267" t="e">
            <v>#REF!</v>
          </cell>
          <cell r="L1267" t="e">
            <v>#REF!</v>
          </cell>
        </row>
        <row r="1268">
          <cell r="K1268" t="e">
            <v>#REF!</v>
          </cell>
          <cell r="L1268" t="e">
            <v>#REF!</v>
          </cell>
        </row>
        <row r="1269">
          <cell r="K1269" t="e">
            <v>#REF!</v>
          </cell>
          <cell r="L1269" t="e">
            <v>#REF!</v>
          </cell>
        </row>
        <row r="1270">
          <cell r="K1270" t="e">
            <v>#REF!</v>
          </cell>
          <cell r="L1270" t="e">
            <v>#REF!</v>
          </cell>
        </row>
        <row r="1271">
          <cell r="K1271" t="e">
            <v>#REF!</v>
          </cell>
          <cell r="L1271" t="e">
            <v>#REF!</v>
          </cell>
        </row>
        <row r="1272">
          <cell r="K1272" t="e">
            <v>#REF!</v>
          </cell>
          <cell r="L1272" t="e">
            <v>#REF!</v>
          </cell>
        </row>
        <row r="1273">
          <cell r="K1273" t="e">
            <v>#REF!</v>
          </cell>
          <cell r="L1273" t="e">
            <v>#REF!</v>
          </cell>
        </row>
        <row r="1274">
          <cell r="K1274" t="e">
            <v>#REF!</v>
          </cell>
          <cell r="L1274" t="e">
            <v>#REF!</v>
          </cell>
        </row>
        <row r="1275">
          <cell r="K1275" t="e">
            <v>#REF!</v>
          </cell>
          <cell r="L1275" t="e">
            <v>#REF!</v>
          </cell>
        </row>
        <row r="1276">
          <cell r="K1276" t="e">
            <v>#REF!</v>
          </cell>
          <cell r="L1276" t="e">
            <v>#REF!</v>
          </cell>
        </row>
        <row r="1277">
          <cell r="K1277" t="e">
            <v>#REF!</v>
          </cell>
          <cell r="L1277" t="e">
            <v>#REF!</v>
          </cell>
        </row>
        <row r="1278">
          <cell r="K1278" t="e">
            <v>#REF!</v>
          </cell>
          <cell r="L1278" t="e">
            <v>#REF!</v>
          </cell>
        </row>
        <row r="1279">
          <cell r="K1279" t="e">
            <v>#REF!</v>
          </cell>
          <cell r="L1279" t="e">
            <v>#REF!</v>
          </cell>
        </row>
        <row r="1280">
          <cell r="K1280" t="e">
            <v>#REF!</v>
          </cell>
          <cell r="L1280" t="e">
            <v>#REF!</v>
          </cell>
        </row>
        <row r="1281">
          <cell r="K1281" t="e">
            <v>#REF!</v>
          </cell>
          <cell r="L1281" t="e">
            <v>#REF!</v>
          </cell>
        </row>
        <row r="1282">
          <cell r="K1282" t="e">
            <v>#REF!</v>
          </cell>
          <cell r="L1282" t="e">
            <v>#REF!</v>
          </cell>
        </row>
        <row r="1283">
          <cell r="K1283" t="e">
            <v>#REF!</v>
          </cell>
          <cell r="L1283" t="e">
            <v>#REF!</v>
          </cell>
        </row>
        <row r="1284">
          <cell r="K1284" t="e">
            <v>#REF!</v>
          </cell>
          <cell r="L1284" t="e">
            <v>#REF!</v>
          </cell>
        </row>
        <row r="1285">
          <cell r="K1285" t="e">
            <v>#REF!</v>
          </cell>
          <cell r="L1285" t="e">
            <v>#REF!</v>
          </cell>
        </row>
        <row r="1286">
          <cell r="K1286" t="e">
            <v>#REF!</v>
          </cell>
          <cell r="L1286" t="e">
            <v>#REF!</v>
          </cell>
        </row>
        <row r="1287">
          <cell r="K1287" t="e">
            <v>#REF!</v>
          </cell>
          <cell r="L1287" t="e">
            <v>#REF!</v>
          </cell>
        </row>
        <row r="1288">
          <cell r="K1288" t="e">
            <v>#REF!</v>
          </cell>
          <cell r="L1288" t="e">
            <v>#REF!</v>
          </cell>
        </row>
        <row r="1289">
          <cell r="K1289" t="e">
            <v>#REF!</v>
          </cell>
          <cell r="L1289" t="e">
            <v>#REF!</v>
          </cell>
        </row>
        <row r="1290">
          <cell r="K1290" t="e">
            <v>#REF!</v>
          </cell>
          <cell r="L1290" t="e">
            <v>#REF!</v>
          </cell>
        </row>
        <row r="1291">
          <cell r="K1291" t="e">
            <v>#REF!</v>
          </cell>
          <cell r="L1291" t="e">
            <v>#REF!</v>
          </cell>
        </row>
        <row r="1292">
          <cell r="K1292" t="e">
            <v>#REF!</v>
          </cell>
          <cell r="L1292" t="e">
            <v>#REF!</v>
          </cell>
        </row>
        <row r="1293">
          <cell r="K1293" t="e">
            <v>#REF!</v>
          </cell>
          <cell r="L1293" t="e">
            <v>#REF!</v>
          </cell>
        </row>
        <row r="1294">
          <cell r="K1294" t="e">
            <v>#REF!</v>
          </cell>
          <cell r="L1294" t="e">
            <v>#REF!</v>
          </cell>
        </row>
        <row r="1295">
          <cell r="K1295" t="e">
            <v>#REF!</v>
          </cell>
          <cell r="L1295" t="e">
            <v>#REF!</v>
          </cell>
        </row>
        <row r="1296">
          <cell r="K1296" t="e">
            <v>#REF!</v>
          </cell>
          <cell r="L1296" t="e">
            <v>#REF!</v>
          </cell>
        </row>
        <row r="1297">
          <cell r="K1297" t="e">
            <v>#REF!</v>
          </cell>
          <cell r="L1297" t="e">
            <v>#REF!</v>
          </cell>
        </row>
        <row r="1298">
          <cell r="K1298" t="e">
            <v>#REF!</v>
          </cell>
          <cell r="L1298" t="e">
            <v>#REF!</v>
          </cell>
        </row>
        <row r="1299">
          <cell r="K1299" t="e">
            <v>#REF!</v>
          </cell>
          <cell r="L1299" t="e">
            <v>#REF!</v>
          </cell>
        </row>
        <row r="1300">
          <cell r="K1300" t="e">
            <v>#REF!</v>
          </cell>
          <cell r="L1300" t="e">
            <v>#REF!</v>
          </cell>
        </row>
        <row r="1301">
          <cell r="K1301" t="e">
            <v>#REF!</v>
          </cell>
          <cell r="L1301" t="e">
            <v>#REF!</v>
          </cell>
        </row>
        <row r="1302">
          <cell r="K1302" t="e">
            <v>#REF!</v>
          </cell>
          <cell r="L1302" t="e">
            <v>#REF!</v>
          </cell>
        </row>
        <row r="1303">
          <cell r="K1303" t="e">
            <v>#REF!</v>
          </cell>
          <cell r="L1303" t="e">
            <v>#REF!</v>
          </cell>
        </row>
        <row r="1304">
          <cell r="K1304" t="e">
            <v>#REF!</v>
          </cell>
          <cell r="L1304" t="e">
            <v>#REF!</v>
          </cell>
        </row>
        <row r="1305">
          <cell r="K1305" t="e">
            <v>#REF!</v>
          </cell>
          <cell r="L1305" t="e">
            <v>#REF!</v>
          </cell>
        </row>
        <row r="1306">
          <cell r="K1306" t="e">
            <v>#REF!</v>
          </cell>
          <cell r="L1306" t="e">
            <v>#REF!</v>
          </cell>
        </row>
        <row r="1307">
          <cell r="K1307" t="e">
            <v>#REF!</v>
          </cell>
          <cell r="L1307" t="e">
            <v>#REF!</v>
          </cell>
        </row>
        <row r="1308">
          <cell r="K1308" t="e">
            <v>#REF!</v>
          </cell>
          <cell r="L1308" t="e">
            <v>#REF!</v>
          </cell>
        </row>
        <row r="1309">
          <cell r="K1309" t="e">
            <v>#REF!</v>
          </cell>
          <cell r="L1309" t="e">
            <v>#REF!</v>
          </cell>
        </row>
        <row r="1310">
          <cell r="K1310" t="e">
            <v>#REF!</v>
          </cell>
          <cell r="L1310" t="e">
            <v>#REF!</v>
          </cell>
        </row>
        <row r="1311">
          <cell r="K1311" t="e">
            <v>#REF!</v>
          </cell>
          <cell r="L1311" t="e">
            <v>#REF!</v>
          </cell>
        </row>
        <row r="1312">
          <cell r="K1312" t="e">
            <v>#REF!</v>
          </cell>
          <cell r="L1312" t="e">
            <v>#REF!</v>
          </cell>
        </row>
        <row r="1313">
          <cell r="K1313" t="e">
            <v>#REF!</v>
          </cell>
          <cell r="L1313" t="e">
            <v>#REF!</v>
          </cell>
        </row>
        <row r="1314">
          <cell r="K1314" t="e">
            <v>#REF!</v>
          </cell>
          <cell r="L1314" t="e">
            <v>#REF!</v>
          </cell>
        </row>
        <row r="1315">
          <cell r="K1315" t="e">
            <v>#REF!</v>
          </cell>
          <cell r="L1315" t="e">
            <v>#REF!</v>
          </cell>
        </row>
        <row r="1316">
          <cell r="K1316" t="e">
            <v>#REF!</v>
          </cell>
          <cell r="L1316" t="e">
            <v>#REF!</v>
          </cell>
        </row>
        <row r="1317">
          <cell r="K1317" t="e">
            <v>#REF!</v>
          </cell>
          <cell r="L1317" t="e">
            <v>#REF!</v>
          </cell>
        </row>
        <row r="1318">
          <cell r="K1318" t="e">
            <v>#REF!</v>
          </cell>
          <cell r="L1318" t="e">
            <v>#REF!</v>
          </cell>
        </row>
        <row r="1319">
          <cell r="K1319" t="e">
            <v>#REF!</v>
          </cell>
          <cell r="L1319" t="e">
            <v>#REF!</v>
          </cell>
        </row>
        <row r="1320">
          <cell r="K1320" t="e">
            <v>#REF!</v>
          </cell>
          <cell r="L1320" t="e">
            <v>#REF!</v>
          </cell>
        </row>
        <row r="1321">
          <cell r="K1321" t="e">
            <v>#REF!</v>
          </cell>
          <cell r="L1321" t="e">
            <v>#REF!</v>
          </cell>
        </row>
        <row r="1322">
          <cell r="K1322" t="e">
            <v>#REF!</v>
          </cell>
          <cell r="L1322" t="e">
            <v>#REF!</v>
          </cell>
        </row>
        <row r="1323">
          <cell r="K1323" t="e">
            <v>#REF!</v>
          </cell>
          <cell r="L1323" t="e">
            <v>#REF!</v>
          </cell>
        </row>
        <row r="1324">
          <cell r="K1324" t="e">
            <v>#REF!</v>
          </cell>
          <cell r="L1324" t="e">
            <v>#REF!</v>
          </cell>
        </row>
        <row r="1325">
          <cell r="K1325" t="e">
            <v>#REF!</v>
          </cell>
          <cell r="L1325" t="e">
            <v>#REF!</v>
          </cell>
        </row>
        <row r="1326">
          <cell r="K1326" t="e">
            <v>#REF!</v>
          </cell>
          <cell r="L1326" t="e">
            <v>#REF!</v>
          </cell>
        </row>
        <row r="1327">
          <cell r="K1327" t="e">
            <v>#REF!</v>
          </cell>
          <cell r="L1327" t="e">
            <v>#REF!</v>
          </cell>
        </row>
        <row r="1328">
          <cell r="K1328" t="e">
            <v>#REF!</v>
          </cell>
          <cell r="L1328" t="e">
            <v>#REF!</v>
          </cell>
        </row>
        <row r="1329">
          <cell r="K1329" t="e">
            <v>#REF!</v>
          </cell>
          <cell r="L1329" t="e">
            <v>#REF!</v>
          </cell>
        </row>
        <row r="1330">
          <cell r="K1330" t="e">
            <v>#REF!</v>
          </cell>
          <cell r="L1330" t="e">
            <v>#REF!</v>
          </cell>
        </row>
        <row r="1331">
          <cell r="K1331" t="e">
            <v>#REF!</v>
          </cell>
          <cell r="L1331" t="e">
            <v>#REF!</v>
          </cell>
        </row>
        <row r="1332">
          <cell r="K1332" t="e">
            <v>#REF!</v>
          </cell>
          <cell r="L1332" t="e">
            <v>#REF!</v>
          </cell>
        </row>
        <row r="1333">
          <cell r="K1333" t="e">
            <v>#REF!</v>
          </cell>
          <cell r="L1333" t="e">
            <v>#REF!</v>
          </cell>
        </row>
        <row r="1334">
          <cell r="K1334" t="e">
            <v>#REF!</v>
          </cell>
          <cell r="L1334" t="e">
            <v>#REF!</v>
          </cell>
        </row>
        <row r="1335">
          <cell r="K1335" t="e">
            <v>#REF!</v>
          </cell>
          <cell r="L1335" t="e">
            <v>#REF!</v>
          </cell>
        </row>
        <row r="1336">
          <cell r="K1336" t="e">
            <v>#REF!</v>
          </cell>
          <cell r="L1336" t="e">
            <v>#REF!</v>
          </cell>
        </row>
        <row r="1337">
          <cell r="K1337" t="e">
            <v>#REF!</v>
          </cell>
          <cell r="L1337" t="e">
            <v>#REF!</v>
          </cell>
        </row>
        <row r="1338">
          <cell r="K1338" t="e">
            <v>#REF!</v>
          </cell>
          <cell r="L1338" t="e">
            <v>#REF!</v>
          </cell>
        </row>
        <row r="1339">
          <cell r="K1339" t="e">
            <v>#REF!</v>
          </cell>
          <cell r="L1339" t="e">
            <v>#REF!</v>
          </cell>
        </row>
        <row r="1340">
          <cell r="K1340" t="e">
            <v>#REF!</v>
          </cell>
          <cell r="L1340" t="e">
            <v>#REF!</v>
          </cell>
        </row>
        <row r="1341">
          <cell r="K1341" t="e">
            <v>#REF!</v>
          </cell>
          <cell r="L1341" t="e">
            <v>#REF!</v>
          </cell>
        </row>
        <row r="1342">
          <cell r="K1342" t="e">
            <v>#REF!</v>
          </cell>
          <cell r="L1342" t="e">
            <v>#REF!</v>
          </cell>
        </row>
        <row r="1343">
          <cell r="K1343" t="e">
            <v>#REF!</v>
          </cell>
          <cell r="L1343" t="e">
            <v>#REF!</v>
          </cell>
        </row>
        <row r="1344">
          <cell r="K1344" t="e">
            <v>#REF!</v>
          </cell>
          <cell r="L1344" t="e">
            <v>#REF!</v>
          </cell>
        </row>
        <row r="1345">
          <cell r="K1345" t="e">
            <v>#REF!</v>
          </cell>
          <cell r="L1345" t="e">
            <v>#REF!</v>
          </cell>
        </row>
        <row r="1346">
          <cell r="K1346" t="e">
            <v>#REF!</v>
          </cell>
          <cell r="L1346" t="e">
            <v>#REF!</v>
          </cell>
        </row>
        <row r="1347">
          <cell r="K1347" t="e">
            <v>#REF!</v>
          </cell>
          <cell r="L1347" t="e">
            <v>#REF!</v>
          </cell>
        </row>
        <row r="1348">
          <cell r="K1348" t="e">
            <v>#REF!</v>
          </cell>
          <cell r="L1348" t="e">
            <v>#REF!</v>
          </cell>
        </row>
        <row r="1349">
          <cell r="K1349" t="e">
            <v>#REF!</v>
          </cell>
          <cell r="L1349" t="e">
            <v>#REF!</v>
          </cell>
        </row>
        <row r="1350">
          <cell r="K1350" t="e">
            <v>#REF!</v>
          </cell>
          <cell r="L1350" t="e">
            <v>#REF!</v>
          </cell>
        </row>
        <row r="1351">
          <cell r="K1351" t="e">
            <v>#REF!</v>
          </cell>
          <cell r="L1351" t="e">
            <v>#REF!</v>
          </cell>
        </row>
        <row r="1352">
          <cell r="K1352" t="e">
            <v>#REF!</v>
          </cell>
          <cell r="L1352" t="e">
            <v>#REF!</v>
          </cell>
        </row>
        <row r="1353">
          <cell r="K1353" t="e">
            <v>#REF!</v>
          </cell>
          <cell r="L1353" t="e">
            <v>#REF!</v>
          </cell>
        </row>
        <row r="1354">
          <cell r="K1354" t="e">
            <v>#REF!</v>
          </cell>
          <cell r="L1354" t="e">
            <v>#REF!</v>
          </cell>
        </row>
        <row r="1355">
          <cell r="K1355" t="e">
            <v>#REF!</v>
          </cell>
          <cell r="L1355" t="e">
            <v>#REF!</v>
          </cell>
        </row>
        <row r="1356">
          <cell r="K1356" t="e">
            <v>#REF!</v>
          </cell>
          <cell r="L1356" t="e">
            <v>#REF!</v>
          </cell>
        </row>
        <row r="1357">
          <cell r="K1357" t="e">
            <v>#REF!</v>
          </cell>
          <cell r="L1357" t="e">
            <v>#REF!</v>
          </cell>
        </row>
        <row r="1358">
          <cell r="K1358" t="e">
            <v>#REF!</v>
          </cell>
          <cell r="L1358" t="e">
            <v>#REF!</v>
          </cell>
        </row>
        <row r="1359">
          <cell r="K1359" t="e">
            <v>#REF!</v>
          </cell>
          <cell r="L1359" t="e">
            <v>#REF!</v>
          </cell>
        </row>
        <row r="1360">
          <cell r="K1360" t="e">
            <v>#REF!</v>
          </cell>
          <cell r="L1360" t="e">
            <v>#REF!</v>
          </cell>
        </row>
        <row r="1361">
          <cell r="K1361" t="e">
            <v>#REF!</v>
          </cell>
          <cell r="L1361" t="e">
            <v>#REF!</v>
          </cell>
        </row>
        <row r="1362">
          <cell r="K1362" t="e">
            <v>#REF!</v>
          </cell>
          <cell r="L1362" t="e">
            <v>#REF!</v>
          </cell>
        </row>
        <row r="1363">
          <cell r="K1363" t="e">
            <v>#REF!</v>
          </cell>
          <cell r="L1363" t="e">
            <v>#REF!</v>
          </cell>
        </row>
        <row r="1364">
          <cell r="K1364" t="e">
            <v>#REF!</v>
          </cell>
          <cell r="L1364" t="e">
            <v>#REF!</v>
          </cell>
        </row>
        <row r="1365">
          <cell r="K1365" t="e">
            <v>#REF!</v>
          </cell>
          <cell r="L1365" t="e">
            <v>#REF!</v>
          </cell>
        </row>
        <row r="1366">
          <cell r="K1366" t="e">
            <v>#REF!</v>
          </cell>
          <cell r="L1366" t="e">
            <v>#REF!</v>
          </cell>
        </row>
        <row r="1367">
          <cell r="K1367" t="e">
            <v>#REF!</v>
          </cell>
          <cell r="L1367" t="e">
            <v>#REF!</v>
          </cell>
        </row>
        <row r="1368">
          <cell r="K1368" t="e">
            <v>#REF!</v>
          </cell>
          <cell r="L1368" t="e">
            <v>#REF!</v>
          </cell>
        </row>
        <row r="1369">
          <cell r="K1369" t="e">
            <v>#REF!</v>
          </cell>
          <cell r="L1369" t="e">
            <v>#REF!</v>
          </cell>
        </row>
        <row r="1370">
          <cell r="K1370" t="e">
            <v>#REF!</v>
          </cell>
          <cell r="L1370" t="e">
            <v>#REF!</v>
          </cell>
        </row>
        <row r="1371">
          <cell r="K1371" t="e">
            <v>#REF!</v>
          </cell>
          <cell r="L1371" t="e">
            <v>#REF!</v>
          </cell>
        </row>
        <row r="1372">
          <cell r="K1372" t="e">
            <v>#REF!</v>
          </cell>
          <cell r="L1372" t="e">
            <v>#REF!</v>
          </cell>
        </row>
        <row r="1373">
          <cell r="K1373" t="e">
            <v>#REF!</v>
          </cell>
          <cell r="L1373" t="e">
            <v>#REF!</v>
          </cell>
        </row>
        <row r="1374">
          <cell r="K1374" t="e">
            <v>#REF!</v>
          </cell>
          <cell r="L1374" t="e">
            <v>#REF!</v>
          </cell>
        </row>
        <row r="1375">
          <cell r="K1375" t="e">
            <v>#REF!</v>
          </cell>
          <cell r="L1375" t="e">
            <v>#REF!</v>
          </cell>
        </row>
        <row r="1376">
          <cell r="K1376" t="e">
            <v>#REF!</v>
          </cell>
          <cell r="L1376" t="e">
            <v>#REF!</v>
          </cell>
        </row>
        <row r="1377">
          <cell r="K1377" t="e">
            <v>#REF!</v>
          </cell>
          <cell r="L1377" t="e">
            <v>#REF!</v>
          </cell>
        </row>
        <row r="1378">
          <cell r="K1378" t="e">
            <v>#REF!</v>
          </cell>
          <cell r="L1378" t="e">
            <v>#REF!</v>
          </cell>
        </row>
        <row r="1379">
          <cell r="K1379" t="e">
            <v>#REF!</v>
          </cell>
          <cell r="L1379" t="e">
            <v>#REF!</v>
          </cell>
        </row>
        <row r="1380">
          <cell r="K1380" t="e">
            <v>#REF!</v>
          </cell>
          <cell r="L1380" t="e">
            <v>#REF!</v>
          </cell>
        </row>
        <row r="1381">
          <cell r="K1381" t="e">
            <v>#REF!</v>
          </cell>
          <cell r="L1381" t="e">
            <v>#REF!</v>
          </cell>
        </row>
        <row r="1382">
          <cell r="K1382" t="e">
            <v>#REF!</v>
          </cell>
          <cell r="L1382" t="e">
            <v>#REF!</v>
          </cell>
        </row>
        <row r="1383">
          <cell r="K1383" t="e">
            <v>#REF!</v>
          </cell>
          <cell r="L1383" t="e">
            <v>#REF!</v>
          </cell>
        </row>
        <row r="1384">
          <cell r="K1384" t="e">
            <v>#REF!</v>
          </cell>
          <cell r="L1384" t="e">
            <v>#REF!</v>
          </cell>
        </row>
        <row r="1385">
          <cell r="K1385" t="e">
            <v>#REF!</v>
          </cell>
          <cell r="L1385" t="e">
            <v>#REF!</v>
          </cell>
        </row>
        <row r="1386">
          <cell r="K1386" t="e">
            <v>#REF!</v>
          </cell>
          <cell r="L1386" t="e">
            <v>#REF!</v>
          </cell>
        </row>
        <row r="1387">
          <cell r="K1387" t="e">
            <v>#REF!</v>
          </cell>
          <cell r="L1387" t="e">
            <v>#REF!</v>
          </cell>
        </row>
        <row r="1388">
          <cell r="K1388" t="e">
            <v>#REF!</v>
          </cell>
          <cell r="L1388" t="e">
            <v>#REF!</v>
          </cell>
        </row>
        <row r="1389">
          <cell r="K1389" t="e">
            <v>#REF!</v>
          </cell>
          <cell r="L1389" t="e">
            <v>#REF!</v>
          </cell>
        </row>
        <row r="1390">
          <cell r="K1390" t="e">
            <v>#REF!</v>
          </cell>
          <cell r="L1390" t="e">
            <v>#REF!</v>
          </cell>
        </row>
        <row r="1391">
          <cell r="K1391" t="e">
            <v>#REF!</v>
          </cell>
          <cell r="L1391" t="e">
            <v>#REF!</v>
          </cell>
        </row>
        <row r="1392">
          <cell r="K1392" t="e">
            <v>#REF!</v>
          </cell>
          <cell r="L1392" t="e">
            <v>#REF!</v>
          </cell>
        </row>
        <row r="1393">
          <cell r="K1393" t="e">
            <v>#REF!</v>
          </cell>
          <cell r="L1393" t="e">
            <v>#REF!</v>
          </cell>
        </row>
        <row r="1394">
          <cell r="K1394" t="e">
            <v>#REF!</v>
          </cell>
          <cell r="L1394" t="e">
            <v>#REF!</v>
          </cell>
        </row>
        <row r="1395">
          <cell r="K1395" t="e">
            <v>#REF!</v>
          </cell>
          <cell r="L1395" t="e">
            <v>#REF!</v>
          </cell>
        </row>
        <row r="1396">
          <cell r="K1396" t="e">
            <v>#REF!</v>
          </cell>
          <cell r="L1396" t="e">
            <v>#REF!</v>
          </cell>
        </row>
        <row r="1397">
          <cell r="K1397" t="e">
            <v>#REF!</v>
          </cell>
          <cell r="L1397" t="e">
            <v>#REF!</v>
          </cell>
        </row>
        <row r="1398">
          <cell r="K1398" t="e">
            <v>#REF!</v>
          </cell>
          <cell r="L1398" t="e">
            <v>#REF!</v>
          </cell>
        </row>
        <row r="1399">
          <cell r="K1399" t="e">
            <v>#REF!</v>
          </cell>
          <cell r="L1399" t="e">
            <v>#REF!</v>
          </cell>
        </row>
        <row r="1400">
          <cell r="K1400" t="e">
            <v>#REF!</v>
          </cell>
          <cell r="L1400" t="e">
            <v>#REF!</v>
          </cell>
        </row>
        <row r="1401">
          <cell r="K1401" t="e">
            <v>#REF!</v>
          </cell>
          <cell r="L1401" t="e">
            <v>#REF!</v>
          </cell>
        </row>
        <row r="1402">
          <cell r="K1402" t="e">
            <v>#REF!</v>
          </cell>
          <cell r="L1402" t="e">
            <v>#REF!</v>
          </cell>
        </row>
        <row r="1403">
          <cell r="K1403" t="e">
            <v>#REF!</v>
          </cell>
          <cell r="L1403" t="e">
            <v>#REF!</v>
          </cell>
        </row>
        <row r="1404">
          <cell r="K1404" t="e">
            <v>#REF!</v>
          </cell>
          <cell r="L1404" t="e">
            <v>#REF!</v>
          </cell>
        </row>
        <row r="1405">
          <cell r="K1405" t="e">
            <v>#REF!</v>
          </cell>
          <cell r="L1405" t="e">
            <v>#REF!</v>
          </cell>
        </row>
        <row r="1406">
          <cell r="K1406" t="e">
            <v>#REF!</v>
          </cell>
          <cell r="L1406" t="e">
            <v>#REF!</v>
          </cell>
        </row>
        <row r="1407">
          <cell r="K1407" t="e">
            <v>#REF!</v>
          </cell>
          <cell r="L1407" t="e">
            <v>#REF!</v>
          </cell>
        </row>
        <row r="1408">
          <cell r="K1408" t="e">
            <v>#REF!</v>
          </cell>
          <cell r="L1408" t="e">
            <v>#REF!</v>
          </cell>
        </row>
        <row r="1409">
          <cell r="K1409" t="e">
            <v>#REF!</v>
          </cell>
          <cell r="L1409" t="e">
            <v>#REF!</v>
          </cell>
        </row>
        <row r="1410">
          <cell r="K1410" t="e">
            <v>#REF!</v>
          </cell>
          <cell r="L1410" t="e">
            <v>#REF!</v>
          </cell>
        </row>
        <row r="1411">
          <cell r="K1411" t="e">
            <v>#REF!</v>
          </cell>
          <cell r="L1411" t="e">
            <v>#REF!</v>
          </cell>
        </row>
        <row r="1412">
          <cell r="K1412" t="e">
            <v>#REF!</v>
          </cell>
          <cell r="L1412" t="e">
            <v>#REF!</v>
          </cell>
        </row>
        <row r="1413">
          <cell r="K1413" t="e">
            <v>#REF!</v>
          </cell>
          <cell r="L1413" t="e">
            <v>#REF!</v>
          </cell>
        </row>
        <row r="1414">
          <cell r="K1414" t="e">
            <v>#REF!</v>
          </cell>
          <cell r="L1414" t="e">
            <v>#REF!</v>
          </cell>
        </row>
        <row r="1415">
          <cell r="K1415" t="e">
            <v>#REF!</v>
          </cell>
          <cell r="L1415" t="e">
            <v>#REF!</v>
          </cell>
        </row>
        <row r="1416">
          <cell r="K1416" t="e">
            <v>#REF!</v>
          </cell>
          <cell r="L1416" t="e">
            <v>#REF!</v>
          </cell>
        </row>
        <row r="1417">
          <cell r="K1417" t="e">
            <v>#REF!</v>
          </cell>
          <cell r="L1417" t="e">
            <v>#REF!</v>
          </cell>
        </row>
        <row r="1418">
          <cell r="K1418" t="e">
            <v>#REF!</v>
          </cell>
          <cell r="L1418" t="e">
            <v>#REF!</v>
          </cell>
        </row>
        <row r="1419">
          <cell r="K1419" t="e">
            <v>#REF!</v>
          </cell>
          <cell r="L1419" t="e">
            <v>#REF!</v>
          </cell>
        </row>
        <row r="1420">
          <cell r="K1420" t="e">
            <v>#REF!</v>
          </cell>
          <cell r="L1420" t="e">
            <v>#REF!</v>
          </cell>
        </row>
        <row r="1421">
          <cell r="K1421" t="e">
            <v>#REF!</v>
          </cell>
          <cell r="L1421" t="e">
            <v>#REF!</v>
          </cell>
        </row>
        <row r="1422">
          <cell r="K1422" t="e">
            <v>#REF!</v>
          </cell>
          <cell r="L1422" t="e">
            <v>#REF!</v>
          </cell>
        </row>
        <row r="1423">
          <cell r="K1423" t="e">
            <v>#REF!</v>
          </cell>
          <cell r="L1423" t="e">
            <v>#REF!</v>
          </cell>
        </row>
        <row r="1424">
          <cell r="K1424" t="e">
            <v>#REF!</v>
          </cell>
          <cell r="L1424" t="e">
            <v>#REF!</v>
          </cell>
        </row>
        <row r="1425">
          <cell r="K1425" t="e">
            <v>#REF!</v>
          </cell>
          <cell r="L1425" t="e">
            <v>#REF!</v>
          </cell>
        </row>
        <row r="1426">
          <cell r="K1426" t="e">
            <v>#REF!</v>
          </cell>
          <cell r="L1426" t="e">
            <v>#REF!</v>
          </cell>
        </row>
        <row r="1427">
          <cell r="K1427" t="e">
            <v>#REF!</v>
          </cell>
          <cell r="L1427" t="e">
            <v>#REF!</v>
          </cell>
        </row>
        <row r="1428">
          <cell r="K1428" t="e">
            <v>#REF!</v>
          </cell>
          <cell r="L1428" t="e">
            <v>#REF!</v>
          </cell>
        </row>
        <row r="1429">
          <cell r="K1429" t="e">
            <v>#REF!</v>
          </cell>
          <cell r="L1429" t="e">
            <v>#REF!</v>
          </cell>
        </row>
        <row r="1430">
          <cell r="K1430" t="e">
            <v>#REF!</v>
          </cell>
          <cell r="L1430" t="e">
            <v>#REF!</v>
          </cell>
        </row>
        <row r="1431">
          <cell r="K1431" t="e">
            <v>#REF!</v>
          </cell>
          <cell r="L1431" t="e">
            <v>#REF!</v>
          </cell>
        </row>
        <row r="1432">
          <cell r="K1432" t="e">
            <v>#REF!</v>
          </cell>
          <cell r="L1432" t="e">
            <v>#REF!</v>
          </cell>
        </row>
        <row r="1433">
          <cell r="K1433" t="e">
            <v>#REF!</v>
          </cell>
          <cell r="L1433" t="e">
            <v>#REF!</v>
          </cell>
        </row>
        <row r="1434">
          <cell r="K1434" t="e">
            <v>#REF!</v>
          </cell>
          <cell r="L1434" t="e">
            <v>#REF!</v>
          </cell>
        </row>
        <row r="1435">
          <cell r="K1435" t="e">
            <v>#REF!</v>
          </cell>
          <cell r="L1435" t="e">
            <v>#REF!</v>
          </cell>
        </row>
        <row r="1436">
          <cell r="K1436" t="e">
            <v>#REF!</v>
          </cell>
          <cell r="L1436" t="e">
            <v>#REF!</v>
          </cell>
        </row>
        <row r="1437">
          <cell r="K1437" t="e">
            <v>#REF!</v>
          </cell>
          <cell r="L1437" t="e">
            <v>#REF!</v>
          </cell>
        </row>
        <row r="1438">
          <cell r="K1438" t="e">
            <v>#REF!</v>
          </cell>
          <cell r="L1438" t="e">
            <v>#REF!</v>
          </cell>
        </row>
        <row r="1439">
          <cell r="K1439" t="e">
            <v>#REF!</v>
          </cell>
          <cell r="L1439" t="e">
            <v>#REF!</v>
          </cell>
        </row>
        <row r="1440">
          <cell r="K1440" t="e">
            <v>#REF!</v>
          </cell>
          <cell r="L1440" t="e">
            <v>#REF!</v>
          </cell>
        </row>
        <row r="1441">
          <cell r="K1441" t="e">
            <v>#REF!</v>
          </cell>
          <cell r="L1441" t="e">
            <v>#REF!</v>
          </cell>
        </row>
        <row r="1442">
          <cell r="K1442" t="e">
            <v>#REF!</v>
          </cell>
          <cell r="L1442" t="e">
            <v>#REF!</v>
          </cell>
        </row>
        <row r="1443">
          <cell r="K1443" t="e">
            <v>#REF!</v>
          </cell>
          <cell r="L1443" t="e">
            <v>#REF!</v>
          </cell>
        </row>
        <row r="1444">
          <cell r="K1444" t="e">
            <v>#REF!</v>
          </cell>
          <cell r="L1444" t="e">
            <v>#REF!</v>
          </cell>
        </row>
        <row r="1445">
          <cell r="K1445" t="e">
            <v>#REF!</v>
          </cell>
          <cell r="L1445" t="e">
            <v>#REF!</v>
          </cell>
        </row>
        <row r="1446">
          <cell r="K1446" t="e">
            <v>#REF!</v>
          </cell>
          <cell r="L1446" t="e">
            <v>#REF!</v>
          </cell>
        </row>
        <row r="1447">
          <cell r="K1447" t="e">
            <v>#REF!</v>
          </cell>
          <cell r="L1447" t="e">
            <v>#REF!</v>
          </cell>
        </row>
        <row r="1448">
          <cell r="K1448" t="e">
            <v>#REF!</v>
          </cell>
          <cell r="L1448" t="e">
            <v>#REF!</v>
          </cell>
        </row>
        <row r="1449">
          <cell r="K1449" t="e">
            <v>#REF!</v>
          </cell>
          <cell r="L1449" t="e">
            <v>#REF!</v>
          </cell>
        </row>
        <row r="1450">
          <cell r="K1450" t="e">
            <v>#REF!</v>
          </cell>
          <cell r="L1450" t="e">
            <v>#REF!</v>
          </cell>
        </row>
        <row r="1451">
          <cell r="K1451" t="e">
            <v>#REF!</v>
          </cell>
          <cell r="L1451" t="e">
            <v>#REF!</v>
          </cell>
        </row>
        <row r="1452">
          <cell r="K1452" t="e">
            <v>#REF!</v>
          </cell>
          <cell r="L1452" t="e">
            <v>#REF!</v>
          </cell>
        </row>
        <row r="1453">
          <cell r="K1453" t="e">
            <v>#REF!</v>
          </cell>
          <cell r="L1453" t="e">
            <v>#REF!</v>
          </cell>
        </row>
        <row r="1454">
          <cell r="K1454" t="e">
            <v>#REF!</v>
          </cell>
          <cell r="L1454" t="e">
            <v>#REF!</v>
          </cell>
        </row>
        <row r="1455">
          <cell r="K1455" t="e">
            <v>#REF!</v>
          </cell>
          <cell r="L1455" t="e">
            <v>#REF!</v>
          </cell>
        </row>
        <row r="1456">
          <cell r="K1456" t="e">
            <v>#REF!</v>
          </cell>
          <cell r="L1456" t="e">
            <v>#REF!</v>
          </cell>
        </row>
        <row r="1457">
          <cell r="K1457" t="e">
            <v>#REF!</v>
          </cell>
          <cell r="L1457" t="e">
            <v>#REF!</v>
          </cell>
        </row>
        <row r="1458">
          <cell r="K1458" t="e">
            <v>#REF!</v>
          </cell>
          <cell r="L1458" t="e">
            <v>#REF!</v>
          </cell>
        </row>
        <row r="1459">
          <cell r="K1459" t="e">
            <v>#REF!</v>
          </cell>
          <cell r="L1459" t="e">
            <v>#REF!</v>
          </cell>
        </row>
        <row r="1460">
          <cell r="K1460" t="e">
            <v>#REF!</v>
          </cell>
          <cell r="L1460" t="e">
            <v>#REF!</v>
          </cell>
        </row>
        <row r="1461">
          <cell r="K1461" t="e">
            <v>#REF!</v>
          </cell>
          <cell r="L1461" t="e">
            <v>#REF!</v>
          </cell>
        </row>
        <row r="1462">
          <cell r="K1462" t="e">
            <v>#REF!</v>
          </cell>
          <cell r="L1462" t="e">
            <v>#REF!</v>
          </cell>
        </row>
        <row r="1463">
          <cell r="K1463" t="e">
            <v>#REF!</v>
          </cell>
          <cell r="L1463" t="e">
            <v>#REF!</v>
          </cell>
        </row>
        <row r="1464">
          <cell r="K1464" t="e">
            <v>#REF!</v>
          </cell>
          <cell r="L1464" t="e">
            <v>#REF!</v>
          </cell>
        </row>
        <row r="1465">
          <cell r="K1465" t="e">
            <v>#REF!</v>
          </cell>
          <cell r="L1465" t="e">
            <v>#REF!</v>
          </cell>
        </row>
        <row r="1466">
          <cell r="K1466" t="e">
            <v>#REF!</v>
          </cell>
          <cell r="L1466" t="e">
            <v>#REF!</v>
          </cell>
        </row>
        <row r="1467">
          <cell r="K1467" t="e">
            <v>#REF!</v>
          </cell>
          <cell r="L1467" t="e">
            <v>#REF!</v>
          </cell>
        </row>
        <row r="1468">
          <cell r="K1468" t="e">
            <v>#REF!</v>
          </cell>
          <cell r="L1468" t="e">
            <v>#REF!</v>
          </cell>
        </row>
        <row r="1469">
          <cell r="K1469" t="e">
            <v>#REF!</v>
          </cell>
          <cell r="L1469" t="e">
            <v>#REF!</v>
          </cell>
        </row>
        <row r="1470">
          <cell r="K1470" t="e">
            <v>#REF!</v>
          </cell>
          <cell r="L1470" t="e">
            <v>#REF!</v>
          </cell>
        </row>
        <row r="1471">
          <cell r="K1471" t="e">
            <v>#REF!</v>
          </cell>
          <cell r="L1471" t="e">
            <v>#REF!</v>
          </cell>
        </row>
        <row r="1472">
          <cell r="K1472" t="e">
            <v>#REF!</v>
          </cell>
          <cell r="L1472" t="e">
            <v>#REF!</v>
          </cell>
        </row>
        <row r="1473">
          <cell r="K1473" t="e">
            <v>#REF!</v>
          </cell>
          <cell r="L1473" t="e">
            <v>#REF!</v>
          </cell>
        </row>
        <row r="1474">
          <cell r="K1474" t="e">
            <v>#REF!</v>
          </cell>
          <cell r="L1474" t="e">
            <v>#REF!</v>
          </cell>
        </row>
        <row r="1475">
          <cell r="K1475" t="e">
            <v>#REF!</v>
          </cell>
          <cell r="L1475" t="e">
            <v>#REF!</v>
          </cell>
        </row>
        <row r="1476">
          <cell r="K1476" t="e">
            <v>#REF!</v>
          </cell>
          <cell r="L1476" t="e">
            <v>#REF!</v>
          </cell>
        </row>
        <row r="1477">
          <cell r="K1477" t="e">
            <v>#REF!</v>
          </cell>
          <cell r="L1477" t="e">
            <v>#REF!</v>
          </cell>
        </row>
        <row r="1478">
          <cell r="K1478" t="e">
            <v>#REF!</v>
          </cell>
          <cell r="L1478" t="e">
            <v>#REF!</v>
          </cell>
        </row>
        <row r="1479">
          <cell r="K1479" t="e">
            <v>#REF!</v>
          </cell>
          <cell r="L1479" t="e">
            <v>#REF!</v>
          </cell>
        </row>
        <row r="1480">
          <cell r="K1480" t="e">
            <v>#REF!</v>
          </cell>
          <cell r="L1480" t="e">
            <v>#REF!</v>
          </cell>
        </row>
        <row r="1481">
          <cell r="K1481" t="e">
            <v>#REF!</v>
          </cell>
          <cell r="L1481" t="e">
            <v>#REF!</v>
          </cell>
        </row>
        <row r="1482">
          <cell r="K1482" t="e">
            <v>#REF!</v>
          </cell>
          <cell r="L1482" t="e">
            <v>#REF!</v>
          </cell>
        </row>
        <row r="1483">
          <cell r="K1483" t="e">
            <v>#REF!</v>
          </cell>
          <cell r="L1483" t="e">
            <v>#REF!</v>
          </cell>
        </row>
        <row r="1484">
          <cell r="K1484" t="e">
            <v>#REF!</v>
          </cell>
          <cell r="L1484" t="e">
            <v>#REF!</v>
          </cell>
        </row>
        <row r="1485">
          <cell r="K1485" t="e">
            <v>#REF!</v>
          </cell>
          <cell r="L1485" t="e">
            <v>#REF!</v>
          </cell>
        </row>
        <row r="1486">
          <cell r="K1486" t="e">
            <v>#REF!</v>
          </cell>
          <cell r="L1486" t="e">
            <v>#REF!</v>
          </cell>
        </row>
        <row r="1487">
          <cell r="K1487" t="e">
            <v>#REF!</v>
          </cell>
          <cell r="L1487" t="e">
            <v>#REF!</v>
          </cell>
        </row>
        <row r="1488">
          <cell r="K1488" t="e">
            <v>#REF!</v>
          </cell>
          <cell r="L1488" t="e">
            <v>#REF!</v>
          </cell>
        </row>
        <row r="1489">
          <cell r="K1489" t="e">
            <v>#REF!</v>
          </cell>
          <cell r="L1489" t="e">
            <v>#REF!</v>
          </cell>
        </row>
        <row r="1490">
          <cell r="K1490" t="e">
            <v>#REF!</v>
          </cell>
          <cell r="L1490" t="e">
            <v>#REF!</v>
          </cell>
        </row>
        <row r="1491">
          <cell r="K1491" t="e">
            <v>#REF!</v>
          </cell>
          <cell r="L1491" t="e">
            <v>#REF!</v>
          </cell>
        </row>
        <row r="1492">
          <cell r="K1492" t="e">
            <v>#REF!</v>
          </cell>
          <cell r="L1492" t="e">
            <v>#REF!</v>
          </cell>
        </row>
        <row r="1493">
          <cell r="K1493" t="e">
            <v>#REF!</v>
          </cell>
          <cell r="L1493" t="e">
            <v>#REF!</v>
          </cell>
        </row>
        <row r="1494">
          <cell r="K1494" t="e">
            <v>#REF!</v>
          </cell>
          <cell r="L1494" t="e">
            <v>#REF!</v>
          </cell>
        </row>
        <row r="1495">
          <cell r="K1495" t="e">
            <v>#REF!</v>
          </cell>
          <cell r="L1495" t="e">
            <v>#REF!</v>
          </cell>
        </row>
        <row r="1496">
          <cell r="K1496" t="e">
            <v>#REF!</v>
          </cell>
          <cell r="L1496" t="e">
            <v>#REF!</v>
          </cell>
        </row>
        <row r="1497">
          <cell r="K1497" t="e">
            <v>#REF!</v>
          </cell>
          <cell r="L1497" t="e">
            <v>#REF!</v>
          </cell>
        </row>
        <row r="1498">
          <cell r="K1498" t="e">
            <v>#REF!</v>
          </cell>
          <cell r="L1498" t="e">
            <v>#REF!</v>
          </cell>
        </row>
        <row r="1499">
          <cell r="K1499" t="e">
            <v>#REF!</v>
          </cell>
          <cell r="L1499" t="e">
            <v>#REF!</v>
          </cell>
        </row>
        <row r="1500">
          <cell r="K1500" t="e">
            <v>#REF!</v>
          </cell>
          <cell r="L1500" t="e">
            <v>#REF!</v>
          </cell>
        </row>
        <row r="1501">
          <cell r="K1501" t="e">
            <v>#REF!</v>
          </cell>
          <cell r="L1501" t="e">
            <v>#REF!</v>
          </cell>
        </row>
        <row r="1502">
          <cell r="K1502" t="e">
            <v>#REF!</v>
          </cell>
          <cell r="L1502" t="e">
            <v>#REF!</v>
          </cell>
        </row>
        <row r="1503">
          <cell r="K1503" t="e">
            <v>#REF!</v>
          </cell>
          <cell r="L1503" t="e">
            <v>#REF!</v>
          </cell>
        </row>
        <row r="1504">
          <cell r="K1504" t="e">
            <v>#REF!</v>
          </cell>
          <cell r="L1504" t="e">
            <v>#REF!</v>
          </cell>
        </row>
        <row r="1505">
          <cell r="K1505" t="e">
            <v>#REF!</v>
          </cell>
          <cell r="L1505" t="e">
            <v>#REF!</v>
          </cell>
        </row>
        <row r="1506">
          <cell r="K1506" t="e">
            <v>#REF!</v>
          </cell>
          <cell r="L1506" t="e">
            <v>#REF!</v>
          </cell>
        </row>
        <row r="1507">
          <cell r="K1507" t="e">
            <v>#REF!</v>
          </cell>
          <cell r="L1507" t="e">
            <v>#REF!</v>
          </cell>
        </row>
        <row r="1508">
          <cell r="K1508" t="e">
            <v>#REF!</v>
          </cell>
          <cell r="L1508" t="e">
            <v>#REF!</v>
          </cell>
        </row>
        <row r="1509">
          <cell r="K1509" t="e">
            <v>#REF!</v>
          </cell>
          <cell r="L1509" t="e">
            <v>#REF!</v>
          </cell>
        </row>
        <row r="1510">
          <cell r="K1510" t="e">
            <v>#REF!</v>
          </cell>
          <cell r="L1510" t="e">
            <v>#REF!</v>
          </cell>
        </row>
        <row r="1511">
          <cell r="K1511" t="e">
            <v>#REF!</v>
          </cell>
          <cell r="L1511" t="e">
            <v>#REF!</v>
          </cell>
        </row>
        <row r="1512">
          <cell r="K1512" t="e">
            <v>#REF!</v>
          </cell>
          <cell r="L1512" t="e">
            <v>#REF!</v>
          </cell>
        </row>
        <row r="1513">
          <cell r="K1513" t="e">
            <v>#REF!</v>
          </cell>
          <cell r="L1513" t="e">
            <v>#REF!</v>
          </cell>
        </row>
        <row r="1514">
          <cell r="K1514" t="e">
            <v>#REF!</v>
          </cell>
          <cell r="L1514" t="e">
            <v>#REF!</v>
          </cell>
        </row>
        <row r="1515">
          <cell r="K1515" t="e">
            <v>#REF!</v>
          </cell>
          <cell r="L1515" t="e">
            <v>#REF!</v>
          </cell>
        </row>
        <row r="1516">
          <cell r="K1516" t="e">
            <v>#REF!</v>
          </cell>
          <cell r="L1516" t="e">
            <v>#REF!</v>
          </cell>
        </row>
        <row r="1517">
          <cell r="K1517" t="e">
            <v>#REF!</v>
          </cell>
          <cell r="L1517" t="e">
            <v>#REF!</v>
          </cell>
        </row>
        <row r="1518">
          <cell r="K1518" t="e">
            <v>#REF!</v>
          </cell>
          <cell r="L1518" t="e">
            <v>#REF!</v>
          </cell>
        </row>
        <row r="1519">
          <cell r="K1519" t="e">
            <v>#REF!</v>
          </cell>
          <cell r="L1519" t="e">
            <v>#REF!</v>
          </cell>
        </row>
        <row r="1520">
          <cell r="K1520" t="e">
            <v>#REF!</v>
          </cell>
          <cell r="L1520" t="e">
            <v>#REF!</v>
          </cell>
        </row>
        <row r="1521">
          <cell r="K1521" t="e">
            <v>#REF!</v>
          </cell>
          <cell r="L1521" t="e">
            <v>#REF!</v>
          </cell>
        </row>
        <row r="1522">
          <cell r="K1522" t="e">
            <v>#REF!</v>
          </cell>
          <cell r="L1522" t="e">
            <v>#REF!</v>
          </cell>
        </row>
        <row r="1523">
          <cell r="K1523" t="e">
            <v>#REF!</v>
          </cell>
          <cell r="L1523" t="e">
            <v>#REF!</v>
          </cell>
        </row>
        <row r="1524">
          <cell r="K1524" t="e">
            <v>#REF!</v>
          </cell>
          <cell r="L1524" t="e">
            <v>#REF!</v>
          </cell>
        </row>
        <row r="1525">
          <cell r="K1525" t="e">
            <v>#REF!</v>
          </cell>
          <cell r="L1525" t="e">
            <v>#REF!</v>
          </cell>
        </row>
        <row r="1526">
          <cell r="K1526" t="e">
            <v>#REF!</v>
          </cell>
          <cell r="L1526" t="e">
            <v>#REF!</v>
          </cell>
        </row>
        <row r="1527">
          <cell r="K1527" t="e">
            <v>#REF!</v>
          </cell>
          <cell r="L1527" t="e">
            <v>#REF!</v>
          </cell>
        </row>
        <row r="1528">
          <cell r="K1528" t="e">
            <v>#REF!</v>
          </cell>
          <cell r="L1528" t="e">
            <v>#REF!</v>
          </cell>
        </row>
        <row r="1529">
          <cell r="K1529" t="e">
            <v>#REF!</v>
          </cell>
          <cell r="L1529" t="e">
            <v>#REF!</v>
          </cell>
        </row>
        <row r="1530">
          <cell r="K1530" t="e">
            <v>#REF!</v>
          </cell>
          <cell r="L1530" t="e">
            <v>#REF!</v>
          </cell>
        </row>
        <row r="1531">
          <cell r="K1531" t="e">
            <v>#REF!</v>
          </cell>
          <cell r="L1531" t="e">
            <v>#REF!</v>
          </cell>
        </row>
        <row r="1532">
          <cell r="K1532" t="e">
            <v>#REF!</v>
          </cell>
          <cell r="L1532" t="e">
            <v>#REF!</v>
          </cell>
        </row>
        <row r="1533">
          <cell r="K1533" t="e">
            <v>#REF!</v>
          </cell>
          <cell r="L1533" t="e">
            <v>#REF!</v>
          </cell>
        </row>
        <row r="1534">
          <cell r="K1534" t="e">
            <v>#REF!</v>
          </cell>
          <cell r="L1534" t="e">
            <v>#REF!</v>
          </cell>
        </row>
        <row r="1535">
          <cell r="K1535" t="e">
            <v>#REF!</v>
          </cell>
          <cell r="L1535" t="e">
            <v>#REF!</v>
          </cell>
        </row>
        <row r="1536">
          <cell r="K1536" t="e">
            <v>#REF!</v>
          </cell>
          <cell r="L1536" t="e">
            <v>#REF!</v>
          </cell>
        </row>
        <row r="1537">
          <cell r="K1537" t="e">
            <v>#REF!</v>
          </cell>
          <cell r="L1537" t="e">
            <v>#REF!</v>
          </cell>
        </row>
        <row r="1538">
          <cell r="K1538" t="e">
            <v>#REF!</v>
          </cell>
          <cell r="L1538" t="e">
            <v>#REF!</v>
          </cell>
        </row>
        <row r="1539">
          <cell r="K1539" t="e">
            <v>#REF!</v>
          </cell>
          <cell r="L1539" t="e">
            <v>#REF!</v>
          </cell>
        </row>
        <row r="1540">
          <cell r="K1540" t="e">
            <v>#REF!</v>
          </cell>
          <cell r="L1540" t="e">
            <v>#REF!</v>
          </cell>
        </row>
        <row r="1541">
          <cell r="K1541" t="e">
            <v>#REF!</v>
          </cell>
          <cell r="L1541" t="e">
            <v>#REF!</v>
          </cell>
        </row>
        <row r="1542">
          <cell r="K1542" t="e">
            <v>#REF!</v>
          </cell>
          <cell r="L1542" t="e">
            <v>#REF!</v>
          </cell>
        </row>
        <row r="1543">
          <cell r="K1543" t="e">
            <v>#REF!</v>
          </cell>
          <cell r="L1543" t="e">
            <v>#REF!</v>
          </cell>
        </row>
        <row r="1544">
          <cell r="K1544" t="e">
            <v>#REF!</v>
          </cell>
          <cell r="L1544" t="e">
            <v>#REF!</v>
          </cell>
        </row>
        <row r="1545">
          <cell r="K1545" t="e">
            <v>#REF!</v>
          </cell>
          <cell r="L1545" t="e">
            <v>#REF!</v>
          </cell>
        </row>
        <row r="1546">
          <cell r="K1546" t="e">
            <v>#REF!</v>
          </cell>
          <cell r="L1546" t="e">
            <v>#REF!</v>
          </cell>
        </row>
        <row r="1547">
          <cell r="K1547" t="e">
            <v>#REF!</v>
          </cell>
          <cell r="L1547" t="e">
            <v>#REF!</v>
          </cell>
        </row>
        <row r="1548">
          <cell r="K1548" t="e">
            <v>#REF!</v>
          </cell>
          <cell r="L1548" t="e">
            <v>#REF!</v>
          </cell>
        </row>
        <row r="1549">
          <cell r="K1549" t="e">
            <v>#REF!</v>
          </cell>
          <cell r="L1549" t="e">
            <v>#REF!</v>
          </cell>
        </row>
        <row r="1550">
          <cell r="K1550" t="e">
            <v>#REF!</v>
          </cell>
          <cell r="L1550" t="e">
            <v>#REF!</v>
          </cell>
        </row>
        <row r="1551">
          <cell r="K1551" t="e">
            <v>#REF!</v>
          </cell>
          <cell r="L1551" t="e">
            <v>#REF!</v>
          </cell>
        </row>
        <row r="1552">
          <cell r="K1552" t="e">
            <v>#REF!</v>
          </cell>
          <cell r="L1552" t="e">
            <v>#REF!</v>
          </cell>
        </row>
        <row r="1553">
          <cell r="K1553" t="e">
            <v>#REF!</v>
          </cell>
          <cell r="L1553" t="e">
            <v>#REF!</v>
          </cell>
        </row>
        <row r="1554">
          <cell r="K1554" t="e">
            <v>#REF!</v>
          </cell>
          <cell r="L1554" t="e">
            <v>#REF!</v>
          </cell>
        </row>
        <row r="1555">
          <cell r="K1555" t="e">
            <v>#REF!</v>
          </cell>
          <cell r="L1555" t="e">
            <v>#REF!</v>
          </cell>
        </row>
        <row r="1556">
          <cell r="K1556" t="e">
            <v>#REF!</v>
          </cell>
          <cell r="L1556" t="e">
            <v>#REF!</v>
          </cell>
        </row>
        <row r="1557">
          <cell r="K1557" t="e">
            <v>#REF!</v>
          </cell>
          <cell r="L1557" t="e">
            <v>#REF!</v>
          </cell>
        </row>
        <row r="1558">
          <cell r="K1558" t="e">
            <v>#REF!</v>
          </cell>
          <cell r="L1558" t="e">
            <v>#REF!</v>
          </cell>
        </row>
        <row r="1559">
          <cell r="K1559" t="e">
            <v>#REF!</v>
          </cell>
          <cell r="L1559" t="e">
            <v>#REF!</v>
          </cell>
        </row>
        <row r="1560">
          <cell r="K1560" t="e">
            <v>#REF!</v>
          </cell>
          <cell r="L1560" t="e">
            <v>#REF!</v>
          </cell>
        </row>
        <row r="1561">
          <cell r="K1561" t="e">
            <v>#REF!</v>
          </cell>
          <cell r="L1561" t="e">
            <v>#REF!</v>
          </cell>
        </row>
        <row r="1562">
          <cell r="K1562" t="e">
            <v>#REF!</v>
          </cell>
          <cell r="L1562" t="e">
            <v>#REF!</v>
          </cell>
        </row>
        <row r="1563">
          <cell r="K1563" t="e">
            <v>#REF!</v>
          </cell>
          <cell r="L1563" t="e">
            <v>#REF!</v>
          </cell>
        </row>
        <row r="1564">
          <cell r="K1564" t="e">
            <v>#REF!</v>
          </cell>
          <cell r="L1564" t="e">
            <v>#REF!</v>
          </cell>
        </row>
        <row r="1565">
          <cell r="K1565" t="e">
            <v>#REF!</v>
          </cell>
          <cell r="L1565" t="e">
            <v>#REF!</v>
          </cell>
        </row>
        <row r="1566">
          <cell r="K1566" t="e">
            <v>#REF!</v>
          </cell>
          <cell r="L1566" t="e">
            <v>#REF!</v>
          </cell>
        </row>
        <row r="1567">
          <cell r="K1567" t="e">
            <v>#REF!</v>
          </cell>
          <cell r="L1567" t="e">
            <v>#REF!</v>
          </cell>
        </row>
        <row r="1568">
          <cell r="K1568" t="e">
            <v>#REF!</v>
          </cell>
          <cell r="L1568" t="e">
            <v>#REF!</v>
          </cell>
        </row>
        <row r="1569">
          <cell r="K1569" t="e">
            <v>#REF!</v>
          </cell>
          <cell r="L1569" t="e">
            <v>#REF!</v>
          </cell>
        </row>
        <row r="1570">
          <cell r="K1570" t="e">
            <v>#REF!</v>
          </cell>
          <cell r="L1570" t="e">
            <v>#REF!</v>
          </cell>
        </row>
        <row r="1571">
          <cell r="K1571" t="e">
            <v>#REF!</v>
          </cell>
          <cell r="L1571" t="e">
            <v>#REF!</v>
          </cell>
        </row>
        <row r="1572">
          <cell r="K1572" t="e">
            <v>#REF!</v>
          </cell>
          <cell r="L1572" t="e">
            <v>#REF!</v>
          </cell>
        </row>
        <row r="1573">
          <cell r="K1573" t="e">
            <v>#REF!</v>
          </cell>
          <cell r="L1573" t="e">
            <v>#REF!</v>
          </cell>
        </row>
        <row r="1574">
          <cell r="K1574" t="e">
            <v>#REF!</v>
          </cell>
          <cell r="L1574" t="e">
            <v>#REF!</v>
          </cell>
        </row>
        <row r="1575">
          <cell r="K1575" t="e">
            <v>#REF!</v>
          </cell>
          <cell r="L1575" t="e">
            <v>#REF!</v>
          </cell>
        </row>
        <row r="1576">
          <cell r="K1576" t="e">
            <v>#REF!</v>
          </cell>
          <cell r="L1576" t="e">
            <v>#REF!</v>
          </cell>
        </row>
        <row r="1577">
          <cell r="K1577" t="e">
            <v>#REF!</v>
          </cell>
          <cell r="L1577" t="e">
            <v>#REF!</v>
          </cell>
        </row>
        <row r="1578">
          <cell r="K1578" t="e">
            <v>#REF!</v>
          </cell>
          <cell r="L1578" t="e">
            <v>#REF!</v>
          </cell>
        </row>
        <row r="1579">
          <cell r="K1579" t="e">
            <v>#REF!</v>
          </cell>
          <cell r="L1579" t="e">
            <v>#REF!</v>
          </cell>
        </row>
        <row r="1580">
          <cell r="K1580" t="e">
            <v>#REF!</v>
          </cell>
          <cell r="L1580" t="e">
            <v>#REF!</v>
          </cell>
        </row>
        <row r="1581">
          <cell r="K1581" t="e">
            <v>#REF!</v>
          </cell>
          <cell r="L1581" t="e">
            <v>#REF!</v>
          </cell>
        </row>
        <row r="1582">
          <cell r="K1582" t="e">
            <v>#REF!</v>
          </cell>
          <cell r="L1582" t="e">
            <v>#REF!</v>
          </cell>
        </row>
        <row r="1583">
          <cell r="K1583" t="e">
            <v>#REF!</v>
          </cell>
          <cell r="L1583" t="e">
            <v>#REF!</v>
          </cell>
        </row>
        <row r="1584">
          <cell r="K1584" t="e">
            <v>#REF!</v>
          </cell>
          <cell r="L1584" t="e">
            <v>#REF!</v>
          </cell>
        </row>
        <row r="1585">
          <cell r="K1585" t="e">
            <v>#REF!</v>
          </cell>
          <cell r="L1585" t="e">
            <v>#REF!</v>
          </cell>
        </row>
        <row r="1586">
          <cell r="K1586" t="e">
            <v>#REF!</v>
          </cell>
          <cell r="L1586" t="e">
            <v>#REF!</v>
          </cell>
        </row>
        <row r="1587">
          <cell r="K1587" t="e">
            <v>#REF!</v>
          </cell>
          <cell r="L1587" t="e">
            <v>#REF!</v>
          </cell>
        </row>
        <row r="1588">
          <cell r="K1588" t="e">
            <v>#REF!</v>
          </cell>
          <cell r="L1588" t="e">
            <v>#REF!</v>
          </cell>
        </row>
        <row r="1589">
          <cell r="K1589" t="e">
            <v>#REF!</v>
          </cell>
          <cell r="L1589" t="e">
            <v>#REF!</v>
          </cell>
        </row>
        <row r="1590">
          <cell r="K1590" t="e">
            <v>#REF!</v>
          </cell>
          <cell r="L1590" t="e">
            <v>#REF!</v>
          </cell>
        </row>
        <row r="1591">
          <cell r="K1591" t="e">
            <v>#REF!</v>
          </cell>
          <cell r="L1591" t="e">
            <v>#REF!</v>
          </cell>
        </row>
        <row r="1592">
          <cell r="K1592" t="e">
            <v>#REF!</v>
          </cell>
          <cell r="L1592" t="e">
            <v>#REF!</v>
          </cell>
        </row>
        <row r="1593">
          <cell r="K1593" t="e">
            <v>#REF!</v>
          </cell>
          <cell r="L1593" t="e">
            <v>#REF!</v>
          </cell>
        </row>
        <row r="1594">
          <cell r="K1594" t="e">
            <v>#REF!</v>
          </cell>
          <cell r="L1594" t="e">
            <v>#REF!</v>
          </cell>
        </row>
        <row r="1595">
          <cell r="K1595" t="e">
            <v>#REF!</v>
          </cell>
          <cell r="L1595" t="e">
            <v>#REF!</v>
          </cell>
        </row>
        <row r="1596">
          <cell r="K1596" t="e">
            <v>#REF!</v>
          </cell>
          <cell r="L1596" t="e">
            <v>#REF!</v>
          </cell>
        </row>
        <row r="1597">
          <cell r="K1597" t="e">
            <v>#REF!</v>
          </cell>
          <cell r="L1597" t="e">
            <v>#REF!</v>
          </cell>
        </row>
        <row r="1598">
          <cell r="K1598" t="e">
            <v>#REF!</v>
          </cell>
          <cell r="L1598" t="e">
            <v>#REF!</v>
          </cell>
        </row>
        <row r="1599">
          <cell r="K1599" t="e">
            <v>#REF!</v>
          </cell>
          <cell r="L1599" t="e">
            <v>#REF!</v>
          </cell>
        </row>
        <row r="1600">
          <cell r="K1600" t="e">
            <v>#REF!</v>
          </cell>
          <cell r="L1600" t="e">
            <v>#REF!</v>
          </cell>
        </row>
        <row r="1601">
          <cell r="K1601" t="e">
            <v>#REF!</v>
          </cell>
          <cell r="L1601" t="e">
            <v>#REF!</v>
          </cell>
        </row>
        <row r="1602">
          <cell r="K1602" t="e">
            <v>#REF!</v>
          </cell>
          <cell r="L1602" t="e">
            <v>#REF!</v>
          </cell>
        </row>
        <row r="1603">
          <cell r="K1603" t="e">
            <v>#REF!</v>
          </cell>
          <cell r="L1603" t="e">
            <v>#REF!</v>
          </cell>
        </row>
        <row r="1604">
          <cell r="K1604" t="e">
            <v>#REF!</v>
          </cell>
          <cell r="L1604" t="e">
            <v>#REF!</v>
          </cell>
        </row>
        <row r="1605">
          <cell r="K1605" t="e">
            <v>#REF!</v>
          </cell>
          <cell r="L1605" t="e">
            <v>#REF!</v>
          </cell>
        </row>
        <row r="1606">
          <cell r="K1606" t="e">
            <v>#REF!</v>
          </cell>
          <cell r="L1606" t="e">
            <v>#REF!</v>
          </cell>
        </row>
        <row r="1607">
          <cell r="K1607" t="e">
            <v>#REF!</v>
          </cell>
          <cell r="L1607" t="e">
            <v>#REF!</v>
          </cell>
        </row>
        <row r="1608">
          <cell r="K1608" t="e">
            <v>#REF!</v>
          </cell>
          <cell r="L1608" t="e">
            <v>#REF!</v>
          </cell>
        </row>
        <row r="1609">
          <cell r="K1609" t="e">
            <v>#REF!</v>
          </cell>
          <cell r="L1609" t="e">
            <v>#REF!</v>
          </cell>
        </row>
        <row r="1610">
          <cell r="K1610" t="e">
            <v>#REF!</v>
          </cell>
          <cell r="L1610" t="e">
            <v>#REF!</v>
          </cell>
        </row>
        <row r="1611">
          <cell r="K1611" t="e">
            <v>#REF!</v>
          </cell>
          <cell r="L1611" t="e">
            <v>#REF!</v>
          </cell>
        </row>
        <row r="1612">
          <cell r="K1612" t="e">
            <v>#REF!</v>
          </cell>
          <cell r="L1612" t="e">
            <v>#REF!</v>
          </cell>
        </row>
        <row r="1613">
          <cell r="K1613" t="e">
            <v>#REF!</v>
          </cell>
          <cell r="L1613" t="e">
            <v>#REF!</v>
          </cell>
        </row>
        <row r="1614">
          <cell r="K1614" t="e">
            <v>#REF!</v>
          </cell>
          <cell r="L1614" t="e">
            <v>#REF!</v>
          </cell>
        </row>
        <row r="1615">
          <cell r="K1615" t="e">
            <v>#REF!</v>
          </cell>
          <cell r="L1615" t="e">
            <v>#REF!</v>
          </cell>
        </row>
        <row r="1616">
          <cell r="K1616" t="e">
            <v>#REF!</v>
          </cell>
          <cell r="L1616" t="e">
            <v>#REF!</v>
          </cell>
        </row>
        <row r="1617">
          <cell r="K1617" t="e">
            <v>#REF!</v>
          </cell>
          <cell r="L1617" t="e">
            <v>#REF!</v>
          </cell>
        </row>
        <row r="1618">
          <cell r="K1618" t="e">
            <v>#REF!</v>
          </cell>
          <cell r="L1618" t="e">
            <v>#REF!</v>
          </cell>
        </row>
        <row r="1619">
          <cell r="K1619" t="e">
            <v>#REF!</v>
          </cell>
          <cell r="L1619" t="e">
            <v>#REF!</v>
          </cell>
        </row>
        <row r="1620">
          <cell r="K1620" t="e">
            <v>#REF!</v>
          </cell>
          <cell r="L1620" t="e">
            <v>#REF!</v>
          </cell>
        </row>
        <row r="1621">
          <cell r="K1621" t="e">
            <v>#REF!</v>
          </cell>
          <cell r="L1621" t="e">
            <v>#REF!</v>
          </cell>
        </row>
        <row r="1622">
          <cell r="K1622" t="e">
            <v>#REF!</v>
          </cell>
          <cell r="L1622" t="e">
            <v>#REF!</v>
          </cell>
        </row>
        <row r="1623">
          <cell r="K1623" t="e">
            <v>#REF!</v>
          </cell>
          <cell r="L1623" t="e">
            <v>#REF!</v>
          </cell>
        </row>
        <row r="1624">
          <cell r="K1624" t="e">
            <v>#REF!</v>
          </cell>
          <cell r="L1624" t="e">
            <v>#REF!</v>
          </cell>
        </row>
        <row r="1625">
          <cell r="K1625" t="e">
            <v>#REF!</v>
          </cell>
          <cell r="L1625" t="e">
            <v>#REF!</v>
          </cell>
        </row>
        <row r="1626">
          <cell r="K1626" t="e">
            <v>#REF!</v>
          </cell>
          <cell r="L1626" t="e">
            <v>#REF!</v>
          </cell>
        </row>
        <row r="1627">
          <cell r="K1627" t="e">
            <v>#REF!</v>
          </cell>
          <cell r="L1627" t="e">
            <v>#REF!</v>
          </cell>
        </row>
        <row r="1628">
          <cell r="K1628" t="e">
            <v>#REF!</v>
          </cell>
          <cell r="L1628" t="e">
            <v>#REF!</v>
          </cell>
        </row>
        <row r="1629">
          <cell r="K1629" t="e">
            <v>#REF!</v>
          </cell>
          <cell r="L1629" t="e">
            <v>#REF!</v>
          </cell>
        </row>
        <row r="1630">
          <cell r="K1630" t="e">
            <v>#REF!</v>
          </cell>
          <cell r="L1630" t="e">
            <v>#REF!</v>
          </cell>
        </row>
        <row r="1631">
          <cell r="K1631" t="e">
            <v>#REF!</v>
          </cell>
          <cell r="L1631" t="e">
            <v>#REF!</v>
          </cell>
        </row>
        <row r="1632">
          <cell r="K1632" t="e">
            <v>#REF!</v>
          </cell>
          <cell r="L1632" t="e">
            <v>#REF!</v>
          </cell>
        </row>
        <row r="1633">
          <cell r="K1633" t="e">
            <v>#REF!</v>
          </cell>
          <cell r="L1633" t="e">
            <v>#REF!</v>
          </cell>
        </row>
        <row r="1634">
          <cell r="K1634" t="e">
            <v>#REF!</v>
          </cell>
          <cell r="L1634" t="e">
            <v>#REF!</v>
          </cell>
        </row>
        <row r="1635">
          <cell r="K1635" t="e">
            <v>#REF!</v>
          </cell>
          <cell r="L1635" t="e">
            <v>#REF!</v>
          </cell>
        </row>
        <row r="1636">
          <cell r="K1636" t="e">
            <v>#REF!</v>
          </cell>
          <cell r="L1636" t="e">
            <v>#REF!</v>
          </cell>
        </row>
        <row r="1637">
          <cell r="K1637" t="e">
            <v>#REF!</v>
          </cell>
          <cell r="L1637" t="e">
            <v>#REF!</v>
          </cell>
        </row>
        <row r="1638">
          <cell r="K1638" t="e">
            <v>#REF!</v>
          </cell>
          <cell r="L1638" t="e">
            <v>#REF!</v>
          </cell>
        </row>
        <row r="1639">
          <cell r="K1639" t="e">
            <v>#REF!</v>
          </cell>
          <cell r="L1639" t="e">
            <v>#REF!</v>
          </cell>
        </row>
        <row r="1640">
          <cell r="K1640" t="e">
            <v>#REF!</v>
          </cell>
          <cell r="L1640" t="e">
            <v>#REF!</v>
          </cell>
        </row>
        <row r="1641">
          <cell r="K1641" t="e">
            <v>#REF!</v>
          </cell>
          <cell r="L1641" t="e">
            <v>#REF!</v>
          </cell>
        </row>
        <row r="1642">
          <cell r="K1642" t="e">
            <v>#REF!</v>
          </cell>
          <cell r="L1642" t="e">
            <v>#REF!</v>
          </cell>
        </row>
        <row r="1643">
          <cell r="K1643" t="e">
            <v>#REF!</v>
          </cell>
          <cell r="L1643" t="e">
            <v>#REF!</v>
          </cell>
        </row>
        <row r="1644">
          <cell r="K1644" t="e">
            <v>#REF!</v>
          </cell>
          <cell r="L1644" t="e">
            <v>#REF!</v>
          </cell>
        </row>
        <row r="1645">
          <cell r="K1645" t="e">
            <v>#REF!</v>
          </cell>
          <cell r="L1645" t="e">
            <v>#REF!</v>
          </cell>
        </row>
        <row r="1646">
          <cell r="K1646" t="e">
            <v>#REF!</v>
          </cell>
          <cell r="L1646" t="e">
            <v>#REF!</v>
          </cell>
        </row>
        <row r="1647">
          <cell r="K1647" t="e">
            <v>#REF!</v>
          </cell>
          <cell r="L1647" t="e">
            <v>#REF!</v>
          </cell>
        </row>
        <row r="1648">
          <cell r="K1648" t="e">
            <v>#REF!</v>
          </cell>
          <cell r="L1648" t="e">
            <v>#REF!</v>
          </cell>
        </row>
        <row r="1649">
          <cell r="K1649" t="e">
            <v>#REF!</v>
          </cell>
          <cell r="L1649" t="e">
            <v>#REF!</v>
          </cell>
        </row>
        <row r="1650">
          <cell r="K1650" t="e">
            <v>#REF!</v>
          </cell>
          <cell r="L1650" t="e">
            <v>#REF!</v>
          </cell>
        </row>
        <row r="1651">
          <cell r="K1651" t="e">
            <v>#REF!</v>
          </cell>
          <cell r="L1651" t="e">
            <v>#REF!</v>
          </cell>
        </row>
        <row r="1652">
          <cell r="K1652" t="e">
            <v>#REF!</v>
          </cell>
          <cell r="L1652" t="e">
            <v>#REF!</v>
          </cell>
        </row>
        <row r="1653">
          <cell r="K1653" t="e">
            <v>#REF!</v>
          </cell>
          <cell r="L1653" t="e">
            <v>#REF!</v>
          </cell>
        </row>
        <row r="1654">
          <cell r="K1654" t="e">
            <v>#REF!</v>
          </cell>
          <cell r="L1654" t="e">
            <v>#REF!</v>
          </cell>
        </row>
        <row r="1655">
          <cell r="K1655" t="e">
            <v>#REF!</v>
          </cell>
          <cell r="L1655" t="e">
            <v>#REF!</v>
          </cell>
        </row>
        <row r="1656">
          <cell r="K1656" t="e">
            <v>#REF!</v>
          </cell>
          <cell r="L1656" t="e">
            <v>#REF!</v>
          </cell>
        </row>
        <row r="1657">
          <cell r="K1657" t="e">
            <v>#REF!</v>
          </cell>
          <cell r="L1657" t="e">
            <v>#REF!</v>
          </cell>
        </row>
        <row r="1658">
          <cell r="K1658" t="e">
            <v>#REF!</v>
          </cell>
          <cell r="L1658" t="e">
            <v>#REF!</v>
          </cell>
        </row>
        <row r="1659">
          <cell r="K1659" t="e">
            <v>#REF!</v>
          </cell>
          <cell r="L1659" t="e">
            <v>#REF!</v>
          </cell>
        </row>
        <row r="1660">
          <cell r="K1660" t="e">
            <v>#REF!</v>
          </cell>
          <cell r="L1660" t="e">
            <v>#REF!</v>
          </cell>
        </row>
        <row r="1661">
          <cell r="K1661" t="e">
            <v>#REF!</v>
          </cell>
          <cell r="L1661" t="e">
            <v>#REF!</v>
          </cell>
        </row>
        <row r="1662">
          <cell r="K1662" t="e">
            <v>#REF!</v>
          </cell>
          <cell r="L1662" t="e">
            <v>#REF!</v>
          </cell>
        </row>
        <row r="1663">
          <cell r="K1663" t="e">
            <v>#REF!</v>
          </cell>
          <cell r="L1663" t="e">
            <v>#REF!</v>
          </cell>
        </row>
        <row r="1664">
          <cell r="K1664" t="e">
            <v>#REF!</v>
          </cell>
          <cell r="L1664" t="e">
            <v>#REF!</v>
          </cell>
        </row>
        <row r="1665">
          <cell r="K1665" t="e">
            <v>#REF!</v>
          </cell>
          <cell r="L1665" t="e">
            <v>#REF!</v>
          </cell>
        </row>
        <row r="1666">
          <cell r="K1666" t="e">
            <v>#REF!</v>
          </cell>
          <cell r="L1666" t="e">
            <v>#REF!</v>
          </cell>
        </row>
        <row r="1667">
          <cell r="K1667" t="e">
            <v>#REF!</v>
          </cell>
          <cell r="L1667" t="e">
            <v>#REF!</v>
          </cell>
        </row>
        <row r="1668">
          <cell r="K1668" t="e">
            <v>#REF!</v>
          </cell>
          <cell r="L1668" t="e">
            <v>#REF!</v>
          </cell>
        </row>
        <row r="1669">
          <cell r="K1669" t="e">
            <v>#REF!</v>
          </cell>
          <cell r="L1669" t="e">
            <v>#REF!</v>
          </cell>
        </row>
        <row r="1670">
          <cell r="K1670" t="e">
            <v>#REF!</v>
          </cell>
          <cell r="L1670" t="e">
            <v>#REF!</v>
          </cell>
        </row>
        <row r="1671">
          <cell r="K1671" t="e">
            <v>#REF!</v>
          </cell>
          <cell r="L1671" t="e">
            <v>#REF!</v>
          </cell>
        </row>
        <row r="1672">
          <cell r="K1672" t="e">
            <v>#REF!</v>
          </cell>
          <cell r="L1672" t="e">
            <v>#REF!</v>
          </cell>
        </row>
        <row r="1673">
          <cell r="K1673" t="e">
            <v>#REF!</v>
          </cell>
          <cell r="L1673" t="e">
            <v>#REF!</v>
          </cell>
        </row>
        <row r="1674">
          <cell r="K1674" t="e">
            <v>#REF!</v>
          </cell>
          <cell r="L1674" t="e">
            <v>#REF!</v>
          </cell>
        </row>
        <row r="1675">
          <cell r="K1675" t="e">
            <v>#REF!</v>
          </cell>
          <cell r="L1675" t="e">
            <v>#REF!</v>
          </cell>
        </row>
        <row r="1676">
          <cell r="K1676" t="e">
            <v>#REF!</v>
          </cell>
          <cell r="L1676" t="e">
            <v>#REF!</v>
          </cell>
        </row>
        <row r="1677">
          <cell r="K1677" t="e">
            <v>#REF!</v>
          </cell>
          <cell r="L1677" t="e">
            <v>#REF!</v>
          </cell>
        </row>
        <row r="1678">
          <cell r="K1678" t="e">
            <v>#REF!</v>
          </cell>
          <cell r="L1678" t="e">
            <v>#REF!</v>
          </cell>
        </row>
        <row r="1679">
          <cell r="K1679" t="e">
            <v>#REF!</v>
          </cell>
          <cell r="L1679" t="e">
            <v>#REF!</v>
          </cell>
        </row>
        <row r="1680">
          <cell r="K1680" t="e">
            <v>#REF!</v>
          </cell>
          <cell r="L1680" t="e">
            <v>#REF!</v>
          </cell>
        </row>
        <row r="1681">
          <cell r="K1681" t="e">
            <v>#REF!</v>
          </cell>
          <cell r="L1681" t="e">
            <v>#REF!</v>
          </cell>
        </row>
        <row r="1682">
          <cell r="K1682" t="e">
            <v>#REF!</v>
          </cell>
          <cell r="L1682" t="e">
            <v>#REF!</v>
          </cell>
        </row>
        <row r="1683">
          <cell r="K1683" t="e">
            <v>#REF!</v>
          </cell>
          <cell r="L1683" t="e">
            <v>#REF!</v>
          </cell>
        </row>
        <row r="1684">
          <cell r="K1684" t="e">
            <v>#REF!</v>
          </cell>
          <cell r="L1684" t="e">
            <v>#REF!</v>
          </cell>
        </row>
        <row r="1685">
          <cell r="K1685" t="e">
            <v>#REF!</v>
          </cell>
          <cell r="L1685" t="e">
            <v>#REF!</v>
          </cell>
        </row>
        <row r="1686">
          <cell r="K1686" t="e">
            <v>#REF!</v>
          </cell>
          <cell r="L1686" t="e">
            <v>#REF!</v>
          </cell>
        </row>
        <row r="1687">
          <cell r="K1687" t="e">
            <v>#REF!</v>
          </cell>
          <cell r="L1687" t="e">
            <v>#REF!</v>
          </cell>
        </row>
        <row r="1688">
          <cell r="K1688" t="e">
            <v>#REF!</v>
          </cell>
          <cell r="L1688" t="e">
            <v>#REF!</v>
          </cell>
        </row>
        <row r="1689">
          <cell r="K1689" t="e">
            <v>#REF!</v>
          </cell>
          <cell r="L1689" t="e">
            <v>#REF!</v>
          </cell>
        </row>
        <row r="1690">
          <cell r="K1690" t="e">
            <v>#REF!</v>
          </cell>
          <cell r="L1690" t="e">
            <v>#REF!</v>
          </cell>
        </row>
        <row r="1691">
          <cell r="K1691" t="e">
            <v>#REF!</v>
          </cell>
          <cell r="L1691" t="e">
            <v>#REF!</v>
          </cell>
        </row>
        <row r="1692">
          <cell r="K1692" t="e">
            <v>#REF!</v>
          </cell>
          <cell r="L1692" t="e">
            <v>#REF!</v>
          </cell>
        </row>
        <row r="1693">
          <cell r="K1693" t="e">
            <v>#REF!</v>
          </cell>
          <cell r="L1693" t="e">
            <v>#REF!</v>
          </cell>
        </row>
        <row r="1694">
          <cell r="K1694" t="e">
            <v>#REF!</v>
          </cell>
          <cell r="L1694" t="e">
            <v>#REF!</v>
          </cell>
        </row>
        <row r="1695">
          <cell r="K1695" t="e">
            <v>#REF!</v>
          </cell>
          <cell r="L1695" t="e">
            <v>#REF!</v>
          </cell>
        </row>
        <row r="1696">
          <cell r="K1696" t="e">
            <v>#REF!</v>
          </cell>
          <cell r="L1696" t="e">
            <v>#REF!</v>
          </cell>
        </row>
        <row r="1697">
          <cell r="K1697" t="e">
            <v>#REF!</v>
          </cell>
          <cell r="L1697" t="e">
            <v>#REF!</v>
          </cell>
        </row>
        <row r="1698">
          <cell r="K1698" t="e">
            <v>#REF!</v>
          </cell>
          <cell r="L1698" t="e">
            <v>#REF!</v>
          </cell>
        </row>
        <row r="1699">
          <cell r="K1699" t="e">
            <v>#REF!</v>
          </cell>
          <cell r="L1699" t="e">
            <v>#REF!</v>
          </cell>
        </row>
        <row r="1700">
          <cell r="K1700" t="e">
            <v>#REF!</v>
          </cell>
          <cell r="L1700" t="e">
            <v>#REF!</v>
          </cell>
        </row>
        <row r="1701">
          <cell r="K1701" t="e">
            <v>#REF!</v>
          </cell>
          <cell r="L1701" t="e">
            <v>#REF!</v>
          </cell>
        </row>
        <row r="1702">
          <cell r="K1702" t="e">
            <v>#REF!</v>
          </cell>
          <cell r="L1702" t="e">
            <v>#REF!</v>
          </cell>
        </row>
        <row r="1703">
          <cell r="K1703" t="e">
            <v>#REF!</v>
          </cell>
          <cell r="L1703" t="e">
            <v>#REF!</v>
          </cell>
        </row>
        <row r="1704">
          <cell r="K1704" t="e">
            <v>#REF!</v>
          </cell>
          <cell r="L1704" t="e">
            <v>#REF!</v>
          </cell>
        </row>
        <row r="1705">
          <cell r="K1705" t="e">
            <v>#REF!</v>
          </cell>
          <cell r="L1705" t="e">
            <v>#REF!</v>
          </cell>
        </row>
        <row r="1706">
          <cell r="K1706" t="e">
            <v>#REF!</v>
          </cell>
          <cell r="L1706" t="e">
            <v>#REF!</v>
          </cell>
        </row>
        <row r="1707">
          <cell r="K1707" t="e">
            <v>#REF!</v>
          </cell>
          <cell r="L1707" t="e">
            <v>#REF!</v>
          </cell>
        </row>
        <row r="1708">
          <cell r="K1708" t="e">
            <v>#REF!</v>
          </cell>
          <cell r="L1708" t="e">
            <v>#REF!</v>
          </cell>
        </row>
        <row r="1709">
          <cell r="K1709" t="e">
            <v>#REF!</v>
          </cell>
          <cell r="L1709" t="e">
            <v>#REF!</v>
          </cell>
        </row>
        <row r="1710">
          <cell r="K1710" t="e">
            <v>#REF!</v>
          </cell>
          <cell r="L1710" t="e">
            <v>#REF!</v>
          </cell>
        </row>
        <row r="1711">
          <cell r="K1711" t="e">
            <v>#REF!</v>
          </cell>
          <cell r="L1711" t="e">
            <v>#REF!</v>
          </cell>
        </row>
        <row r="1712">
          <cell r="K1712" t="e">
            <v>#REF!</v>
          </cell>
          <cell r="L1712" t="e">
            <v>#REF!</v>
          </cell>
        </row>
        <row r="1713">
          <cell r="K1713" t="e">
            <v>#REF!</v>
          </cell>
          <cell r="L1713" t="e">
            <v>#REF!</v>
          </cell>
        </row>
        <row r="1714">
          <cell r="K1714" t="e">
            <v>#REF!</v>
          </cell>
          <cell r="L1714" t="e">
            <v>#REF!</v>
          </cell>
        </row>
        <row r="1715">
          <cell r="K1715" t="e">
            <v>#REF!</v>
          </cell>
          <cell r="L1715" t="e">
            <v>#REF!</v>
          </cell>
        </row>
        <row r="1716">
          <cell r="K1716" t="e">
            <v>#REF!</v>
          </cell>
          <cell r="L1716" t="e">
            <v>#REF!</v>
          </cell>
        </row>
        <row r="1717">
          <cell r="K1717" t="e">
            <v>#REF!</v>
          </cell>
          <cell r="L1717" t="e">
            <v>#REF!</v>
          </cell>
        </row>
        <row r="1718">
          <cell r="K1718" t="e">
            <v>#REF!</v>
          </cell>
          <cell r="L1718" t="e">
            <v>#REF!</v>
          </cell>
        </row>
        <row r="1719">
          <cell r="K1719" t="e">
            <v>#REF!</v>
          </cell>
          <cell r="L1719" t="e">
            <v>#REF!</v>
          </cell>
        </row>
        <row r="1720">
          <cell r="K1720" t="e">
            <v>#REF!</v>
          </cell>
          <cell r="L1720" t="e">
            <v>#REF!</v>
          </cell>
        </row>
        <row r="1721">
          <cell r="K1721" t="e">
            <v>#REF!</v>
          </cell>
          <cell r="L1721" t="e">
            <v>#REF!</v>
          </cell>
        </row>
        <row r="1722">
          <cell r="K1722" t="e">
            <v>#REF!</v>
          </cell>
          <cell r="L1722" t="e">
            <v>#REF!</v>
          </cell>
        </row>
        <row r="1723">
          <cell r="K1723" t="e">
            <v>#REF!</v>
          </cell>
          <cell r="L1723" t="e">
            <v>#REF!</v>
          </cell>
        </row>
        <row r="1724">
          <cell r="K1724" t="e">
            <v>#REF!</v>
          </cell>
          <cell r="L1724" t="e">
            <v>#REF!</v>
          </cell>
        </row>
        <row r="1725">
          <cell r="K1725" t="e">
            <v>#REF!</v>
          </cell>
          <cell r="L1725" t="e">
            <v>#REF!</v>
          </cell>
        </row>
        <row r="1726">
          <cell r="K1726" t="e">
            <v>#REF!</v>
          </cell>
          <cell r="L1726" t="e">
            <v>#REF!</v>
          </cell>
        </row>
        <row r="1727">
          <cell r="K1727" t="e">
            <v>#REF!</v>
          </cell>
          <cell r="L1727" t="e">
            <v>#REF!</v>
          </cell>
        </row>
        <row r="1728">
          <cell r="K1728" t="e">
            <v>#REF!</v>
          </cell>
          <cell r="L1728" t="e">
            <v>#REF!</v>
          </cell>
        </row>
        <row r="1729">
          <cell r="K1729" t="e">
            <v>#REF!</v>
          </cell>
          <cell r="L1729" t="e">
            <v>#REF!</v>
          </cell>
        </row>
        <row r="1730">
          <cell r="K1730" t="e">
            <v>#REF!</v>
          </cell>
          <cell r="L1730" t="e">
            <v>#REF!</v>
          </cell>
        </row>
        <row r="1731">
          <cell r="K1731" t="e">
            <v>#REF!</v>
          </cell>
          <cell r="L1731" t="e">
            <v>#REF!</v>
          </cell>
        </row>
        <row r="1732">
          <cell r="K1732" t="e">
            <v>#REF!</v>
          </cell>
          <cell r="L1732" t="e">
            <v>#REF!</v>
          </cell>
        </row>
        <row r="1733">
          <cell r="K1733" t="e">
            <v>#REF!</v>
          </cell>
          <cell r="L1733" t="e">
            <v>#REF!</v>
          </cell>
        </row>
        <row r="1734">
          <cell r="K1734" t="e">
            <v>#REF!</v>
          </cell>
          <cell r="L1734" t="e">
            <v>#REF!</v>
          </cell>
        </row>
        <row r="1735">
          <cell r="K1735" t="e">
            <v>#REF!</v>
          </cell>
          <cell r="L1735" t="e">
            <v>#REF!</v>
          </cell>
        </row>
        <row r="1736">
          <cell r="K1736" t="e">
            <v>#REF!</v>
          </cell>
          <cell r="L1736" t="e">
            <v>#REF!</v>
          </cell>
        </row>
        <row r="1737">
          <cell r="K1737" t="e">
            <v>#REF!</v>
          </cell>
          <cell r="L1737" t="e">
            <v>#REF!</v>
          </cell>
        </row>
        <row r="1738">
          <cell r="K1738" t="e">
            <v>#REF!</v>
          </cell>
          <cell r="L1738" t="e">
            <v>#REF!</v>
          </cell>
        </row>
        <row r="1739">
          <cell r="K1739" t="e">
            <v>#REF!</v>
          </cell>
          <cell r="L1739" t="e">
            <v>#REF!</v>
          </cell>
        </row>
        <row r="1740">
          <cell r="K1740" t="e">
            <v>#REF!</v>
          </cell>
          <cell r="L1740" t="e">
            <v>#REF!</v>
          </cell>
        </row>
        <row r="1741">
          <cell r="K1741" t="e">
            <v>#REF!</v>
          </cell>
          <cell r="L1741" t="e">
            <v>#REF!</v>
          </cell>
        </row>
        <row r="1742">
          <cell r="K1742" t="e">
            <v>#REF!</v>
          </cell>
          <cell r="L1742" t="e">
            <v>#REF!</v>
          </cell>
        </row>
        <row r="1743">
          <cell r="K1743" t="e">
            <v>#REF!</v>
          </cell>
          <cell r="L1743" t="e">
            <v>#REF!</v>
          </cell>
        </row>
        <row r="1744">
          <cell r="K1744" t="e">
            <v>#REF!</v>
          </cell>
          <cell r="L1744" t="e">
            <v>#REF!</v>
          </cell>
        </row>
        <row r="1745">
          <cell r="K1745" t="e">
            <v>#REF!</v>
          </cell>
          <cell r="L1745" t="e">
            <v>#REF!</v>
          </cell>
        </row>
        <row r="1746">
          <cell r="K1746" t="e">
            <v>#REF!</v>
          </cell>
          <cell r="L1746" t="e">
            <v>#REF!</v>
          </cell>
        </row>
        <row r="1747">
          <cell r="K1747" t="e">
            <v>#REF!</v>
          </cell>
          <cell r="L1747" t="e">
            <v>#REF!</v>
          </cell>
        </row>
        <row r="1748">
          <cell r="K1748" t="e">
            <v>#REF!</v>
          </cell>
          <cell r="L1748" t="e">
            <v>#REF!</v>
          </cell>
        </row>
        <row r="1749">
          <cell r="K1749" t="e">
            <v>#REF!</v>
          </cell>
          <cell r="L1749" t="e">
            <v>#REF!</v>
          </cell>
        </row>
        <row r="1750">
          <cell r="K1750" t="e">
            <v>#REF!</v>
          </cell>
          <cell r="L1750" t="e">
            <v>#REF!</v>
          </cell>
        </row>
        <row r="1751">
          <cell r="K1751" t="e">
            <v>#REF!</v>
          </cell>
          <cell r="L1751" t="e">
            <v>#REF!</v>
          </cell>
        </row>
        <row r="1752">
          <cell r="K1752" t="e">
            <v>#REF!</v>
          </cell>
          <cell r="L1752" t="e">
            <v>#REF!</v>
          </cell>
        </row>
        <row r="1753">
          <cell r="K1753" t="e">
            <v>#REF!</v>
          </cell>
          <cell r="L1753" t="e">
            <v>#REF!</v>
          </cell>
        </row>
        <row r="1754">
          <cell r="K1754" t="e">
            <v>#REF!</v>
          </cell>
          <cell r="L1754" t="e">
            <v>#REF!</v>
          </cell>
        </row>
        <row r="1755">
          <cell r="K1755" t="e">
            <v>#REF!</v>
          </cell>
          <cell r="L1755" t="e">
            <v>#REF!</v>
          </cell>
        </row>
        <row r="1756">
          <cell r="K1756" t="e">
            <v>#REF!</v>
          </cell>
          <cell r="L1756" t="e">
            <v>#REF!</v>
          </cell>
        </row>
        <row r="1757">
          <cell r="K1757" t="e">
            <v>#REF!</v>
          </cell>
          <cell r="L1757" t="e">
            <v>#REF!</v>
          </cell>
        </row>
        <row r="1758">
          <cell r="K1758" t="e">
            <v>#REF!</v>
          </cell>
          <cell r="L1758" t="e">
            <v>#REF!</v>
          </cell>
        </row>
        <row r="1759">
          <cell r="K1759" t="e">
            <v>#REF!</v>
          </cell>
          <cell r="L1759" t="e">
            <v>#REF!</v>
          </cell>
        </row>
        <row r="1760">
          <cell r="K1760" t="e">
            <v>#REF!</v>
          </cell>
          <cell r="L1760" t="e">
            <v>#REF!</v>
          </cell>
        </row>
        <row r="1761">
          <cell r="K1761" t="e">
            <v>#REF!</v>
          </cell>
          <cell r="L1761" t="e">
            <v>#REF!</v>
          </cell>
        </row>
        <row r="1762">
          <cell r="K1762" t="e">
            <v>#REF!</v>
          </cell>
          <cell r="L1762" t="e">
            <v>#REF!</v>
          </cell>
        </row>
        <row r="1763">
          <cell r="K1763" t="e">
            <v>#REF!</v>
          </cell>
          <cell r="L1763" t="e">
            <v>#REF!</v>
          </cell>
        </row>
        <row r="1764">
          <cell r="K1764" t="e">
            <v>#REF!</v>
          </cell>
          <cell r="L1764" t="e">
            <v>#REF!</v>
          </cell>
        </row>
        <row r="1765">
          <cell r="K1765" t="e">
            <v>#REF!</v>
          </cell>
          <cell r="L1765" t="e">
            <v>#REF!</v>
          </cell>
        </row>
        <row r="1766">
          <cell r="K1766" t="e">
            <v>#REF!</v>
          </cell>
          <cell r="L1766" t="e">
            <v>#REF!</v>
          </cell>
        </row>
        <row r="1767">
          <cell r="K1767" t="e">
            <v>#REF!</v>
          </cell>
          <cell r="L1767" t="e">
            <v>#REF!</v>
          </cell>
        </row>
        <row r="1768">
          <cell r="K1768" t="e">
            <v>#REF!</v>
          </cell>
          <cell r="L1768" t="e">
            <v>#REF!</v>
          </cell>
        </row>
        <row r="1769">
          <cell r="K1769" t="e">
            <v>#REF!</v>
          </cell>
          <cell r="L1769" t="e">
            <v>#REF!</v>
          </cell>
        </row>
        <row r="1770">
          <cell r="K1770" t="e">
            <v>#REF!</v>
          </cell>
          <cell r="L1770" t="e">
            <v>#REF!</v>
          </cell>
        </row>
        <row r="1771">
          <cell r="K1771" t="e">
            <v>#REF!</v>
          </cell>
          <cell r="L1771" t="e">
            <v>#REF!</v>
          </cell>
        </row>
        <row r="1772">
          <cell r="K1772" t="e">
            <v>#REF!</v>
          </cell>
          <cell r="L1772" t="e">
            <v>#REF!</v>
          </cell>
        </row>
        <row r="1773">
          <cell r="K1773" t="e">
            <v>#REF!</v>
          </cell>
          <cell r="L1773" t="e">
            <v>#REF!</v>
          </cell>
        </row>
        <row r="1774">
          <cell r="K1774" t="e">
            <v>#REF!</v>
          </cell>
          <cell r="L1774" t="e">
            <v>#REF!</v>
          </cell>
        </row>
        <row r="1775">
          <cell r="K1775" t="e">
            <v>#REF!</v>
          </cell>
          <cell r="L1775" t="e">
            <v>#REF!</v>
          </cell>
        </row>
        <row r="1776">
          <cell r="K1776" t="e">
            <v>#REF!</v>
          </cell>
          <cell r="L1776" t="e">
            <v>#REF!</v>
          </cell>
        </row>
        <row r="1777">
          <cell r="K1777" t="e">
            <v>#REF!</v>
          </cell>
          <cell r="L1777" t="e">
            <v>#REF!</v>
          </cell>
        </row>
        <row r="1778">
          <cell r="K1778" t="e">
            <v>#REF!</v>
          </cell>
          <cell r="L1778" t="e">
            <v>#REF!</v>
          </cell>
        </row>
        <row r="1779">
          <cell r="K1779" t="e">
            <v>#REF!</v>
          </cell>
          <cell r="L1779" t="e">
            <v>#REF!</v>
          </cell>
        </row>
        <row r="1780">
          <cell r="K1780" t="e">
            <v>#REF!</v>
          </cell>
          <cell r="L1780" t="e">
            <v>#REF!</v>
          </cell>
        </row>
        <row r="1781">
          <cell r="K1781" t="e">
            <v>#REF!</v>
          </cell>
          <cell r="L1781" t="e">
            <v>#REF!</v>
          </cell>
        </row>
        <row r="1782">
          <cell r="K1782" t="e">
            <v>#REF!</v>
          </cell>
          <cell r="L1782" t="e">
            <v>#REF!</v>
          </cell>
        </row>
        <row r="1783">
          <cell r="K1783" t="e">
            <v>#REF!</v>
          </cell>
          <cell r="L1783" t="e">
            <v>#REF!</v>
          </cell>
        </row>
        <row r="1784">
          <cell r="K1784" t="e">
            <v>#REF!</v>
          </cell>
          <cell r="L1784" t="e">
            <v>#REF!</v>
          </cell>
        </row>
        <row r="1785">
          <cell r="K1785" t="e">
            <v>#REF!</v>
          </cell>
          <cell r="L1785" t="e">
            <v>#REF!</v>
          </cell>
        </row>
        <row r="1786">
          <cell r="K1786" t="e">
            <v>#REF!</v>
          </cell>
          <cell r="L1786" t="e">
            <v>#REF!</v>
          </cell>
        </row>
        <row r="1787">
          <cell r="K1787" t="e">
            <v>#REF!</v>
          </cell>
          <cell r="L1787" t="e">
            <v>#REF!</v>
          </cell>
        </row>
        <row r="1788">
          <cell r="K1788" t="e">
            <v>#REF!</v>
          </cell>
          <cell r="L1788" t="e">
            <v>#REF!</v>
          </cell>
        </row>
        <row r="1789">
          <cell r="K1789" t="e">
            <v>#REF!</v>
          </cell>
          <cell r="L1789" t="e">
            <v>#REF!</v>
          </cell>
        </row>
        <row r="1790">
          <cell r="K1790" t="e">
            <v>#REF!</v>
          </cell>
          <cell r="L1790" t="e">
            <v>#REF!</v>
          </cell>
        </row>
        <row r="1791">
          <cell r="K1791" t="e">
            <v>#REF!</v>
          </cell>
          <cell r="L1791" t="e">
            <v>#REF!</v>
          </cell>
        </row>
        <row r="1792">
          <cell r="K1792" t="e">
            <v>#REF!</v>
          </cell>
          <cell r="L1792" t="e">
            <v>#REF!</v>
          </cell>
        </row>
        <row r="1793">
          <cell r="K1793" t="e">
            <v>#REF!</v>
          </cell>
          <cell r="L1793" t="e">
            <v>#REF!</v>
          </cell>
        </row>
        <row r="1794">
          <cell r="K1794" t="e">
            <v>#REF!</v>
          </cell>
          <cell r="L1794" t="e">
            <v>#REF!</v>
          </cell>
        </row>
        <row r="1795">
          <cell r="K1795" t="e">
            <v>#REF!</v>
          </cell>
          <cell r="L1795" t="e">
            <v>#REF!</v>
          </cell>
        </row>
        <row r="1796">
          <cell r="K1796" t="e">
            <v>#REF!</v>
          </cell>
          <cell r="L1796" t="e">
            <v>#REF!</v>
          </cell>
        </row>
        <row r="1797">
          <cell r="K1797" t="e">
            <v>#REF!</v>
          </cell>
          <cell r="L1797" t="e">
            <v>#REF!</v>
          </cell>
        </row>
        <row r="1798">
          <cell r="K1798" t="e">
            <v>#REF!</v>
          </cell>
          <cell r="L1798" t="e">
            <v>#REF!</v>
          </cell>
        </row>
        <row r="1799">
          <cell r="K1799" t="e">
            <v>#REF!</v>
          </cell>
          <cell r="L1799" t="e">
            <v>#REF!</v>
          </cell>
        </row>
        <row r="1800">
          <cell r="K1800" t="e">
            <v>#REF!</v>
          </cell>
          <cell r="L1800" t="e">
            <v>#REF!</v>
          </cell>
        </row>
        <row r="1801">
          <cell r="K1801" t="e">
            <v>#REF!</v>
          </cell>
          <cell r="L1801" t="e">
            <v>#REF!</v>
          </cell>
        </row>
        <row r="1802">
          <cell r="K1802" t="e">
            <v>#REF!</v>
          </cell>
          <cell r="L1802" t="e">
            <v>#REF!</v>
          </cell>
        </row>
        <row r="1803">
          <cell r="K1803" t="e">
            <v>#REF!</v>
          </cell>
          <cell r="L1803" t="e">
            <v>#REF!</v>
          </cell>
        </row>
        <row r="1804">
          <cell r="K1804" t="e">
            <v>#REF!</v>
          </cell>
          <cell r="L1804" t="e">
            <v>#REF!</v>
          </cell>
        </row>
        <row r="1805">
          <cell r="K1805" t="e">
            <v>#REF!</v>
          </cell>
          <cell r="L1805" t="e">
            <v>#REF!</v>
          </cell>
        </row>
        <row r="1806">
          <cell r="K1806" t="e">
            <v>#REF!</v>
          </cell>
          <cell r="L1806" t="e">
            <v>#REF!</v>
          </cell>
        </row>
        <row r="1807">
          <cell r="K1807" t="e">
            <v>#REF!</v>
          </cell>
          <cell r="L1807" t="e">
            <v>#REF!</v>
          </cell>
        </row>
        <row r="1808">
          <cell r="K1808" t="e">
            <v>#REF!</v>
          </cell>
          <cell r="L1808" t="e">
            <v>#REF!</v>
          </cell>
        </row>
        <row r="1809">
          <cell r="K1809" t="e">
            <v>#REF!</v>
          </cell>
          <cell r="L1809" t="e">
            <v>#REF!</v>
          </cell>
        </row>
        <row r="1810">
          <cell r="K1810" t="e">
            <v>#REF!</v>
          </cell>
          <cell r="L1810" t="e">
            <v>#REF!</v>
          </cell>
        </row>
        <row r="1811">
          <cell r="K1811" t="e">
            <v>#REF!</v>
          </cell>
          <cell r="L1811" t="e">
            <v>#REF!</v>
          </cell>
        </row>
        <row r="1812">
          <cell r="K1812" t="e">
            <v>#REF!</v>
          </cell>
          <cell r="L1812" t="e">
            <v>#REF!</v>
          </cell>
        </row>
        <row r="1813">
          <cell r="K1813" t="e">
            <v>#REF!</v>
          </cell>
          <cell r="L1813" t="e">
            <v>#REF!</v>
          </cell>
        </row>
        <row r="1814">
          <cell r="K1814" t="e">
            <v>#REF!</v>
          </cell>
          <cell r="L1814" t="e">
            <v>#REF!</v>
          </cell>
        </row>
        <row r="1815">
          <cell r="K1815" t="e">
            <v>#REF!</v>
          </cell>
          <cell r="L1815" t="e">
            <v>#REF!</v>
          </cell>
        </row>
        <row r="1816">
          <cell r="K1816" t="e">
            <v>#REF!</v>
          </cell>
          <cell r="L1816" t="e">
            <v>#REF!</v>
          </cell>
        </row>
        <row r="1817">
          <cell r="K1817" t="e">
            <v>#REF!</v>
          </cell>
          <cell r="L1817" t="e">
            <v>#REF!</v>
          </cell>
        </row>
        <row r="1818">
          <cell r="K1818" t="e">
            <v>#REF!</v>
          </cell>
          <cell r="L1818" t="e">
            <v>#REF!</v>
          </cell>
        </row>
        <row r="1819">
          <cell r="K1819" t="e">
            <v>#REF!</v>
          </cell>
          <cell r="L1819" t="e">
            <v>#REF!</v>
          </cell>
        </row>
        <row r="1820">
          <cell r="K1820" t="e">
            <v>#REF!</v>
          </cell>
          <cell r="L1820" t="e">
            <v>#REF!</v>
          </cell>
        </row>
        <row r="1821">
          <cell r="K1821" t="e">
            <v>#REF!</v>
          </cell>
          <cell r="L1821" t="e">
            <v>#REF!</v>
          </cell>
        </row>
        <row r="1822">
          <cell r="K1822" t="e">
            <v>#REF!</v>
          </cell>
          <cell r="L1822" t="e">
            <v>#REF!</v>
          </cell>
        </row>
        <row r="1823">
          <cell r="K1823" t="e">
            <v>#REF!</v>
          </cell>
          <cell r="L1823" t="e">
            <v>#REF!</v>
          </cell>
        </row>
        <row r="1824">
          <cell r="K1824" t="e">
            <v>#REF!</v>
          </cell>
          <cell r="L1824" t="e">
            <v>#REF!</v>
          </cell>
        </row>
        <row r="1825">
          <cell r="K1825" t="e">
            <v>#REF!</v>
          </cell>
          <cell r="L1825" t="e">
            <v>#REF!</v>
          </cell>
        </row>
        <row r="1826">
          <cell r="K1826" t="e">
            <v>#REF!</v>
          </cell>
          <cell r="L1826" t="e">
            <v>#REF!</v>
          </cell>
        </row>
        <row r="1827">
          <cell r="K1827" t="e">
            <v>#REF!</v>
          </cell>
          <cell r="L1827" t="e">
            <v>#REF!</v>
          </cell>
        </row>
        <row r="1828">
          <cell r="K1828" t="e">
            <v>#REF!</v>
          </cell>
          <cell r="L1828" t="e">
            <v>#REF!</v>
          </cell>
        </row>
        <row r="1829">
          <cell r="K1829" t="e">
            <v>#REF!</v>
          </cell>
          <cell r="L1829" t="e">
            <v>#REF!</v>
          </cell>
        </row>
        <row r="1830">
          <cell r="K1830" t="e">
            <v>#REF!</v>
          </cell>
          <cell r="L1830" t="e">
            <v>#REF!</v>
          </cell>
        </row>
        <row r="1831">
          <cell r="K1831" t="e">
            <v>#REF!</v>
          </cell>
          <cell r="L1831" t="e">
            <v>#REF!</v>
          </cell>
        </row>
        <row r="1832">
          <cell r="K1832" t="e">
            <v>#REF!</v>
          </cell>
          <cell r="L1832" t="e">
            <v>#REF!</v>
          </cell>
        </row>
        <row r="1833">
          <cell r="K1833" t="e">
            <v>#REF!</v>
          </cell>
          <cell r="L1833" t="e">
            <v>#REF!</v>
          </cell>
        </row>
        <row r="1834">
          <cell r="K1834" t="e">
            <v>#REF!</v>
          </cell>
          <cell r="L1834" t="e">
            <v>#REF!</v>
          </cell>
        </row>
        <row r="1835">
          <cell r="K1835" t="e">
            <v>#REF!</v>
          </cell>
          <cell r="L1835" t="e">
            <v>#REF!</v>
          </cell>
        </row>
        <row r="1836">
          <cell r="K1836" t="e">
            <v>#REF!</v>
          </cell>
          <cell r="L1836" t="e">
            <v>#REF!</v>
          </cell>
        </row>
        <row r="1837">
          <cell r="K1837" t="e">
            <v>#REF!</v>
          </cell>
          <cell r="L1837" t="e">
            <v>#REF!</v>
          </cell>
        </row>
        <row r="1838">
          <cell r="K1838" t="e">
            <v>#REF!</v>
          </cell>
          <cell r="L1838" t="e">
            <v>#REF!</v>
          </cell>
        </row>
        <row r="1839">
          <cell r="K1839" t="e">
            <v>#REF!</v>
          </cell>
          <cell r="L1839" t="e">
            <v>#REF!</v>
          </cell>
        </row>
        <row r="1840">
          <cell r="K1840" t="e">
            <v>#REF!</v>
          </cell>
          <cell r="L1840" t="e">
            <v>#REF!</v>
          </cell>
        </row>
        <row r="1841">
          <cell r="K1841" t="e">
            <v>#REF!</v>
          </cell>
          <cell r="L1841" t="e">
            <v>#REF!</v>
          </cell>
        </row>
        <row r="1842">
          <cell r="K1842" t="e">
            <v>#REF!</v>
          </cell>
          <cell r="L1842" t="e">
            <v>#REF!</v>
          </cell>
        </row>
        <row r="1843">
          <cell r="K1843" t="e">
            <v>#REF!</v>
          </cell>
          <cell r="L1843" t="e">
            <v>#REF!</v>
          </cell>
        </row>
        <row r="1844">
          <cell r="K1844" t="e">
            <v>#REF!</v>
          </cell>
          <cell r="L1844" t="e">
            <v>#REF!</v>
          </cell>
        </row>
        <row r="1845">
          <cell r="K1845" t="e">
            <v>#REF!</v>
          </cell>
          <cell r="L1845" t="e">
            <v>#REF!</v>
          </cell>
        </row>
        <row r="1846">
          <cell r="K1846" t="e">
            <v>#REF!</v>
          </cell>
          <cell r="L1846" t="e">
            <v>#REF!</v>
          </cell>
        </row>
        <row r="1847">
          <cell r="K1847" t="e">
            <v>#REF!</v>
          </cell>
          <cell r="L1847" t="e">
            <v>#REF!</v>
          </cell>
        </row>
        <row r="1848">
          <cell r="K1848" t="e">
            <v>#REF!</v>
          </cell>
          <cell r="L1848" t="e">
            <v>#REF!</v>
          </cell>
        </row>
        <row r="1849">
          <cell r="K1849" t="e">
            <v>#REF!</v>
          </cell>
          <cell r="L1849" t="e">
            <v>#REF!</v>
          </cell>
        </row>
        <row r="1850">
          <cell r="K1850" t="e">
            <v>#REF!</v>
          </cell>
          <cell r="L1850" t="e">
            <v>#REF!</v>
          </cell>
        </row>
        <row r="1851">
          <cell r="K1851" t="e">
            <v>#REF!</v>
          </cell>
          <cell r="L1851" t="e">
            <v>#REF!</v>
          </cell>
        </row>
        <row r="1852">
          <cell r="K1852" t="e">
            <v>#REF!</v>
          </cell>
          <cell r="L1852" t="e">
            <v>#REF!</v>
          </cell>
        </row>
        <row r="1853">
          <cell r="K1853" t="e">
            <v>#REF!</v>
          </cell>
          <cell r="L1853" t="e">
            <v>#REF!</v>
          </cell>
        </row>
        <row r="1854">
          <cell r="K1854" t="e">
            <v>#REF!</v>
          </cell>
          <cell r="L1854" t="e">
            <v>#REF!</v>
          </cell>
        </row>
        <row r="1855">
          <cell r="K1855" t="e">
            <v>#REF!</v>
          </cell>
          <cell r="L1855" t="e">
            <v>#REF!</v>
          </cell>
        </row>
        <row r="1856">
          <cell r="K1856" t="e">
            <v>#REF!</v>
          </cell>
          <cell r="L1856" t="e">
            <v>#REF!</v>
          </cell>
        </row>
        <row r="1857">
          <cell r="K1857" t="e">
            <v>#REF!</v>
          </cell>
          <cell r="L1857" t="e">
            <v>#REF!</v>
          </cell>
        </row>
        <row r="1858">
          <cell r="K1858" t="e">
            <v>#REF!</v>
          </cell>
          <cell r="L1858" t="e">
            <v>#REF!</v>
          </cell>
        </row>
        <row r="1859">
          <cell r="K1859" t="e">
            <v>#REF!</v>
          </cell>
          <cell r="L1859" t="e">
            <v>#REF!</v>
          </cell>
        </row>
        <row r="1860">
          <cell r="K1860" t="e">
            <v>#REF!</v>
          </cell>
          <cell r="L1860" t="e">
            <v>#REF!</v>
          </cell>
        </row>
        <row r="1861">
          <cell r="K1861" t="e">
            <v>#REF!</v>
          </cell>
          <cell r="L1861" t="e">
            <v>#REF!</v>
          </cell>
        </row>
        <row r="1862">
          <cell r="K1862" t="e">
            <v>#REF!</v>
          </cell>
          <cell r="L1862" t="e">
            <v>#REF!</v>
          </cell>
        </row>
        <row r="1863">
          <cell r="K1863" t="e">
            <v>#REF!</v>
          </cell>
          <cell r="L1863" t="e">
            <v>#REF!</v>
          </cell>
        </row>
        <row r="1864">
          <cell r="K1864" t="e">
            <v>#REF!</v>
          </cell>
          <cell r="L1864" t="e">
            <v>#REF!</v>
          </cell>
        </row>
        <row r="1865">
          <cell r="K1865" t="e">
            <v>#REF!</v>
          </cell>
          <cell r="L1865" t="e">
            <v>#REF!</v>
          </cell>
        </row>
        <row r="1866">
          <cell r="K1866" t="e">
            <v>#REF!</v>
          </cell>
          <cell r="L1866" t="e">
            <v>#REF!</v>
          </cell>
        </row>
        <row r="1867">
          <cell r="K1867" t="e">
            <v>#REF!</v>
          </cell>
          <cell r="L1867" t="e">
            <v>#REF!</v>
          </cell>
        </row>
        <row r="1868">
          <cell r="K1868" t="e">
            <v>#REF!</v>
          </cell>
          <cell r="L1868" t="e">
            <v>#REF!</v>
          </cell>
        </row>
        <row r="1869">
          <cell r="K1869" t="e">
            <v>#REF!</v>
          </cell>
          <cell r="L1869" t="e">
            <v>#REF!</v>
          </cell>
        </row>
        <row r="1870">
          <cell r="K1870" t="e">
            <v>#REF!</v>
          </cell>
          <cell r="L1870" t="e">
            <v>#REF!</v>
          </cell>
        </row>
        <row r="1871">
          <cell r="K1871" t="e">
            <v>#REF!</v>
          </cell>
          <cell r="L1871" t="e">
            <v>#REF!</v>
          </cell>
        </row>
        <row r="1872">
          <cell r="K1872" t="e">
            <v>#REF!</v>
          </cell>
          <cell r="L1872" t="e">
            <v>#REF!</v>
          </cell>
        </row>
        <row r="1873">
          <cell r="K1873" t="e">
            <v>#REF!</v>
          </cell>
          <cell r="L1873" t="e">
            <v>#REF!</v>
          </cell>
        </row>
        <row r="1874">
          <cell r="K1874" t="e">
            <v>#REF!</v>
          </cell>
          <cell r="L1874" t="e">
            <v>#REF!</v>
          </cell>
        </row>
        <row r="1875">
          <cell r="K1875" t="e">
            <v>#REF!</v>
          </cell>
          <cell r="L1875" t="e">
            <v>#REF!</v>
          </cell>
        </row>
        <row r="1876">
          <cell r="K1876" t="e">
            <v>#REF!</v>
          </cell>
          <cell r="L1876" t="e">
            <v>#REF!</v>
          </cell>
        </row>
        <row r="1877">
          <cell r="K1877" t="e">
            <v>#REF!</v>
          </cell>
          <cell r="L1877" t="e">
            <v>#REF!</v>
          </cell>
        </row>
        <row r="1878">
          <cell r="K1878" t="e">
            <v>#REF!</v>
          </cell>
          <cell r="L1878" t="e">
            <v>#REF!</v>
          </cell>
        </row>
        <row r="1879">
          <cell r="K1879" t="e">
            <v>#REF!</v>
          </cell>
          <cell r="L1879" t="e">
            <v>#REF!</v>
          </cell>
        </row>
        <row r="1880">
          <cell r="K1880" t="e">
            <v>#REF!</v>
          </cell>
          <cell r="L1880" t="e">
            <v>#REF!</v>
          </cell>
        </row>
        <row r="1881">
          <cell r="K1881" t="e">
            <v>#REF!</v>
          </cell>
          <cell r="L1881" t="e">
            <v>#REF!</v>
          </cell>
        </row>
        <row r="1882">
          <cell r="K1882" t="e">
            <v>#REF!</v>
          </cell>
          <cell r="L1882" t="e">
            <v>#REF!</v>
          </cell>
        </row>
        <row r="1883">
          <cell r="K1883" t="e">
            <v>#REF!</v>
          </cell>
          <cell r="L1883" t="e">
            <v>#REF!</v>
          </cell>
        </row>
        <row r="1884">
          <cell r="K1884" t="e">
            <v>#REF!</v>
          </cell>
          <cell r="L1884" t="e">
            <v>#REF!</v>
          </cell>
        </row>
        <row r="1885">
          <cell r="K1885" t="e">
            <v>#REF!</v>
          </cell>
          <cell r="L1885" t="e">
            <v>#REF!</v>
          </cell>
        </row>
        <row r="1886">
          <cell r="K1886" t="e">
            <v>#REF!</v>
          </cell>
          <cell r="L1886" t="e">
            <v>#REF!</v>
          </cell>
        </row>
        <row r="1887">
          <cell r="K1887" t="e">
            <v>#REF!</v>
          </cell>
          <cell r="L1887" t="e">
            <v>#REF!</v>
          </cell>
        </row>
        <row r="1888">
          <cell r="K1888" t="e">
            <v>#REF!</v>
          </cell>
          <cell r="L1888" t="e">
            <v>#REF!</v>
          </cell>
        </row>
        <row r="1889">
          <cell r="K1889" t="e">
            <v>#REF!</v>
          </cell>
          <cell r="L1889" t="e">
            <v>#REF!</v>
          </cell>
        </row>
        <row r="1890">
          <cell r="K1890" t="e">
            <v>#REF!</v>
          </cell>
          <cell r="L1890" t="e">
            <v>#REF!</v>
          </cell>
        </row>
        <row r="1891">
          <cell r="K1891" t="e">
            <v>#REF!</v>
          </cell>
          <cell r="L1891" t="e">
            <v>#REF!</v>
          </cell>
        </row>
        <row r="1892">
          <cell r="K1892" t="e">
            <v>#REF!</v>
          </cell>
          <cell r="L1892" t="e">
            <v>#REF!</v>
          </cell>
        </row>
        <row r="1893">
          <cell r="K1893" t="e">
            <v>#REF!</v>
          </cell>
          <cell r="L1893" t="e">
            <v>#REF!</v>
          </cell>
        </row>
        <row r="1894">
          <cell r="K1894" t="e">
            <v>#REF!</v>
          </cell>
          <cell r="L1894" t="e">
            <v>#REF!</v>
          </cell>
        </row>
        <row r="1895">
          <cell r="K1895" t="e">
            <v>#REF!</v>
          </cell>
          <cell r="L1895" t="e">
            <v>#REF!</v>
          </cell>
        </row>
        <row r="1896">
          <cell r="K1896" t="e">
            <v>#REF!</v>
          </cell>
          <cell r="L1896" t="e">
            <v>#REF!</v>
          </cell>
        </row>
        <row r="1897">
          <cell r="K1897" t="e">
            <v>#REF!</v>
          </cell>
          <cell r="L1897" t="e">
            <v>#REF!</v>
          </cell>
        </row>
        <row r="1898">
          <cell r="K1898" t="e">
            <v>#REF!</v>
          </cell>
          <cell r="L1898" t="e">
            <v>#REF!</v>
          </cell>
        </row>
        <row r="1899">
          <cell r="K1899" t="e">
            <v>#REF!</v>
          </cell>
          <cell r="L1899" t="e">
            <v>#REF!</v>
          </cell>
        </row>
        <row r="1900">
          <cell r="K1900" t="e">
            <v>#REF!</v>
          </cell>
          <cell r="L1900" t="e">
            <v>#REF!</v>
          </cell>
        </row>
        <row r="1901">
          <cell r="K1901" t="e">
            <v>#REF!</v>
          </cell>
          <cell r="L1901" t="e">
            <v>#REF!</v>
          </cell>
        </row>
        <row r="1902">
          <cell r="K1902" t="e">
            <v>#REF!</v>
          </cell>
          <cell r="L1902" t="e">
            <v>#REF!</v>
          </cell>
        </row>
        <row r="1903">
          <cell r="K1903" t="e">
            <v>#REF!</v>
          </cell>
          <cell r="L1903" t="e">
            <v>#REF!</v>
          </cell>
        </row>
        <row r="1904">
          <cell r="K1904" t="e">
            <v>#REF!</v>
          </cell>
          <cell r="L1904" t="e">
            <v>#REF!</v>
          </cell>
        </row>
        <row r="1905">
          <cell r="K1905" t="e">
            <v>#REF!</v>
          </cell>
          <cell r="L1905" t="e">
            <v>#REF!</v>
          </cell>
        </row>
        <row r="1906">
          <cell r="K1906" t="e">
            <v>#REF!</v>
          </cell>
          <cell r="L1906" t="e">
            <v>#REF!</v>
          </cell>
        </row>
        <row r="1907">
          <cell r="K1907" t="e">
            <v>#REF!</v>
          </cell>
          <cell r="L1907" t="e">
            <v>#REF!</v>
          </cell>
        </row>
        <row r="1908">
          <cell r="K1908" t="e">
            <v>#REF!</v>
          </cell>
          <cell r="L1908" t="e">
            <v>#REF!</v>
          </cell>
        </row>
        <row r="1909">
          <cell r="K1909" t="e">
            <v>#REF!</v>
          </cell>
          <cell r="L1909" t="e">
            <v>#REF!</v>
          </cell>
        </row>
        <row r="1910">
          <cell r="K1910" t="e">
            <v>#REF!</v>
          </cell>
          <cell r="L1910" t="e">
            <v>#REF!</v>
          </cell>
        </row>
        <row r="1911">
          <cell r="K1911" t="e">
            <v>#REF!</v>
          </cell>
          <cell r="L1911" t="e">
            <v>#REF!</v>
          </cell>
        </row>
        <row r="1912">
          <cell r="K1912" t="e">
            <v>#REF!</v>
          </cell>
          <cell r="L1912" t="e">
            <v>#REF!</v>
          </cell>
        </row>
        <row r="1913">
          <cell r="K1913" t="e">
            <v>#REF!</v>
          </cell>
          <cell r="L1913" t="e">
            <v>#REF!</v>
          </cell>
        </row>
        <row r="1914">
          <cell r="K1914" t="e">
            <v>#REF!</v>
          </cell>
          <cell r="L1914" t="e">
            <v>#REF!</v>
          </cell>
        </row>
        <row r="1915">
          <cell r="K1915" t="e">
            <v>#REF!</v>
          </cell>
          <cell r="L1915" t="e">
            <v>#REF!</v>
          </cell>
        </row>
        <row r="1916">
          <cell r="K1916" t="e">
            <v>#REF!</v>
          </cell>
          <cell r="L1916" t="e">
            <v>#REF!</v>
          </cell>
        </row>
        <row r="1917">
          <cell r="K1917" t="e">
            <v>#REF!</v>
          </cell>
          <cell r="L1917" t="e">
            <v>#REF!</v>
          </cell>
        </row>
        <row r="1918">
          <cell r="K1918" t="e">
            <v>#REF!</v>
          </cell>
          <cell r="L1918" t="e">
            <v>#REF!</v>
          </cell>
        </row>
        <row r="1919">
          <cell r="K1919" t="e">
            <v>#REF!</v>
          </cell>
          <cell r="L1919" t="e">
            <v>#REF!</v>
          </cell>
        </row>
        <row r="1920">
          <cell r="K1920" t="e">
            <v>#REF!</v>
          </cell>
          <cell r="L1920" t="e">
            <v>#REF!</v>
          </cell>
        </row>
        <row r="1921">
          <cell r="K1921" t="e">
            <v>#REF!</v>
          </cell>
          <cell r="L1921" t="e">
            <v>#REF!</v>
          </cell>
        </row>
        <row r="1922">
          <cell r="K1922" t="e">
            <v>#REF!</v>
          </cell>
          <cell r="L1922" t="e">
            <v>#REF!</v>
          </cell>
        </row>
        <row r="1923">
          <cell r="K1923" t="e">
            <v>#REF!</v>
          </cell>
          <cell r="L1923" t="e">
            <v>#REF!</v>
          </cell>
        </row>
        <row r="1924">
          <cell r="K1924" t="e">
            <v>#REF!</v>
          </cell>
          <cell r="L1924" t="e">
            <v>#REF!</v>
          </cell>
        </row>
        <row r="1925">
          <cell r="K1925" t="e">
            <v>#REF!</v>
          </cell>
          <cell r="L1925" t="e">
            <v>#REF!</v>
          </cell>
        </row>
        <row r="1926">
          <cell r="K1926" t="e">
            <v>#REF!</v>
          </cell>
          <cell r="L1926" t="e">
            <v>#REF!</v>
          </cell>
        </row>
        <row r="1927">
          <cell r="K1927" t="e">
            <v>#REF!</v>
          </cell>
          <cell r="L1927" t="e">
            <v>#REF!</v>
          </cell>
        </row>
        <row r="1928">
          <cell r="K1928" t="e">
            <v>#REF!</v>
          </cell>
          <cell r="L1928" t="e">
            <v>#REF!</v>
          </cell>
        </row>
        <row r="1929">
          <cell r="K1929" t="e">
            <v>#REF!</v>
          </cell>
          <cell r="L1929" t="e">
            <v>#REF!</v>
          </cell>
        </row>
        <row r="1930">
          <cell r="K1930" t="e">
            <v>#REF!</v>
          </cell>
          <cell r="L1930" t="e">
            <v>#REF!</v>
          </cell>
        </row>
        <row r="1931">
          <cell r="K1931" t="e">
            <v>#REF!</v>
          </cell>
          <cell r="L1931" t="e">
            <v>#REF!</v>
          </cell>
        </row>
        <row r="1932">
          <cell r="K1932" t="e">
            <v>#REF!</v>
          </cell>
          <cell r="L1932" t="e">
            <v>#REF!</v>
          </cell>
        </row>
        <row r="1933">
          <cell r="K1933" t="e">
            <v>#REF!</v>
          </cell>
          <cell r="L1933" t="e">
            <v>#REF!</v>
          </cell>
        </row>
        <row r="1934">
          <cell r="K1934" t="e">
            <v>#REF!</v>
          </cell>
          <cell r="L1934" t="e">
            <v>#REF!</v>
          </cell>
        </row>
        <row r="1935">
          <cell r="K1935" t="e">
            <v>#REF!</v>
          </cell>
          <cell r="L1935" t="e">
            <v>#REF!</v>
          </cell>
        </row>
        <row r="1936">
          <cell r="K1936" t="e">
            <v>#REF!</v>
          </cell>
          <cell r="L1936" t="e">
            <v>#REF!</v>
          </cell>
        </row>
        <row r="1937">
          <cell r="K1937" t="e">
            <v>#REF!</v>
          </cell>
          <cell r="L1937" t="e">
            <v>#REF!</v>
          </cell>
        </row>
        <row r="1938">
          <cell r="K1938" t="e">
            <v>#REF!</v>
          </cell>
          <cell r="L1938" t="e">
            <v>#REF!</v>
          </cell>
        </row>
        <row r="1939">
          <cell r="K1939" t="e">
            <v>#REF!</v>
          </cell>
          <cell r="L1939" t="e">
            <v>#REF!</v>
          </cell>
        </row>
        <row r="1940">
          <cell r="K1940" t="e">
            <v>#REF!</v>
          </cell>
          <cell r="L1940" t="e">
            <v>#REF!</v>
          </cell>
        </row>
        <row r="1941">
          <cell r="K1941" t="e">
            <v>#REF!</v>
          </cell>
          <cell r="L1941" t="e">
            <v>#REF!</v>
          </cell>
        </row>
        <row r="1942">
          <cell r="K1942" t="e">
            <v>#REF!</v>
          </cell>
          <cell r="L1942" t="e">
            <v>#REF!</v>
          </cell>
        </row>
        <row r="1943">
          <cell r="K1943" t="e">
            <v>#REF!</v>
          </cell>
          <cell r="L1943" t="e">
            <v>#REF!</v>
          </cell>
        </row>
        <row r="1944">
          <cell r="K1944" t="e">
            <v>#REF!</v>
          </cell>
          <cell r="L1944" t="e">
            <v>#REF!</v>
          </cell>
        </row>
        <row r="1945">
          <cell r="K1945" t="e">
            <v>#REF!</v>
          </cell>
          <cell r="L1945" t="e">
            <v>#REF!</v>
          </cell>
        </row>
        <row r="1946">
          <cell r="K1946" t="e">
            <v>#REF!</v>
          </cell>
          <cell r="L1946" t="e">
            <v>#REF!</v>
          </cell>
        </row>
        <row r="1947">
          <cell r="K1947" t="e">
            <v>#REF!</v>
          </cell>
          <cell r="L1947" t="e">
            <v>#REF!</v>
          </cell>
        </row>
        <row r="1948">
          <cell r="K1948" t="e">
            <v>#REF!</v>
          </cell>
          <cell r="L1948" t="e">
            <v>#REF!</v>
          </cell>
        </row>
        <row r="1949">
          <cell r="K1949" t="e">
            <v>#REF!</v>
          </cell>
          <cell r="L1949" t="e">
            <v>#REF!</v>
          </cell>
        </row>
        <row r="1950">
          <cell r="K1950" t="e">
            <v>#REF!</v>
          </cell>
          <cell r="L1950" t="e">
            <v>#REF!</v>
          </cell>
        </row>
        <row r="1951">
          <cell r="K1951" t="e">
            <v>#REF!</v>
          </cell>
          <cell r="L1951" t="e">
            <v>#REF!</v>
          </cell>
        </row>
        <row r="1952">
          <cell r="K1952" t="e">
            <v>#REF!</v>
          </cell>
          <cell r="L1952" t="e">
            <v>#REF!</v>
          </cell>
        </row>
        <row r="1953">
          <cell r="K1953" t="e">
            <v>#REF!</v>
          </cell>
          <cell r="L1953" t="e">
            <v>#REF!</v>
          </cell>
        </row>
        <row r="1954">
          <cell r="K1954" t="e">
            <v>#REF!</v>
          </cell>
          <cell r="L1954" t="e">
            <v>#REF!</v>
          </cell>
        </row>
        <row r="1955">
          <cell r="K1955" t="e">
            <v>#REF!</v>
          </cell>
          <cell r="L1955" t="e">
            <v>#REF!</v>
          </cell>
        </row>
        <row r="1956">
          <cell r="K1956" t="e">
            <v>#REF!</v>
          </cell>
          <cell r="L1956" t="e">
            <v>#REF!</v>
          </cell>
        </row>
        <row r="1957">
          <cell r="K1957" t="e">
            <v>#REF!</v>
          </cell>
          <cell r="L1957" t="e">
            <v>#REF!</v>
          </cell>
        </row>
        <row r="1958">
          <cell r="K1958" t="e">
            <v>#REF!</v>
          </cell>
          <cell r="L1958" t="e">
            <v>#REF!</v>
          </cell>
        </row>
        <row r="1959">
          <cell r="K1959" t="e">
            <v>#REF!</v>
          </cell>
          <cell r="L1959" t="e">
            <v>#REF!</v>
          </cell>
        </row>
        <row r="1960">
          <cell r="K1960" t="e">
            <v>#REF!</v>
          </cell>
          <cell r="L1960" t="e">
            <v>#REF!</v>
          </cell>
        </row>
        <row r="1961">
          <cell r="K1961" t="e">
            <v>#REF!</v>
          </cell>
          <cell r="L1961" t="e">
            <v>#REF!</v>
          </cell>
        </row>
        <row r="1962">
          <cell r="K1962" t="e">
            <v>#REF!</v>
          </cell>
          <cell r="L1962" t="e">
            <v>#REF!</v>
          </cell>
        </row>
        <row r="1963">
          <cell r="K1963" t="e">
            <v>#REF!</v>
          </cell>
          <cell r="L1963" t="e">
            <v>#REF!</v>
          </cell>
        </row>
        <row r="1964">
          <cell r="K1964" t="e">
            <v>#REF!</v>
          </cell>
          <cell r="L1964" t="e">
            <v>#REF!</v>
          </cell>
        </row>
        <row r="1965">
          <cell r="K1965" t="e">
            <v>#REF!</v>
          </cell>
          <cell r="L1965" t="e">
            <v>#REF!</v>
          </cell>
        </row>
        <row r="1966">
          <cell r="K1966" t="e">
            <v>#REF!</v>
          </cell>
          <cell r="L1966" t="e">
            <v>#REF!</v>
          </cell>
        </row>
        <row r="1967">
          <cell r="K1967" t="e">
            <v>#REF!</v>
          </cell>
          <cell r="L1967" t="e">
            <v>#REF!</v>
          </cell>
        </row>
        <row r="1968">
          <cell r="K1968" t="e">
            <v>#REF!</v>
          </cell>
          <cell r="L1968" t="e">
            <v>#REF!</v>
          </cell>
        </row>
        <row r="1969">
          <cell r="K1969" t="e">
            <v>#REF!</v>
          </cell>
          <cell r="L1969" t="e">
            <v>#REF!</v>
          </cell>
        </row>
        <row r="1970">
          <cell r="K1970" t="e">
            <v>#REF!</v>
          </cell>
          <cell r="L1970" t="e">
            <v>#REF!</v>
          </cell>
        </row>
        <row r="1971">
          <cell r="K1971" t="e">
            <v>#REF!</v>
          </cell>
          <cell r="L1971" t="e">
            <v>#REF!</v>
          </cell>
        </row>
        <row r="1972">
          <cell r="K1972" t="e">
            <v>#REF!</v>
          </cell>
          <cell r="L1972" t="e">
            <v>#REF!</v>
          </cell>
        </row>
        <row r="1973">
          <cell r="K1973" t="e">
            <v>#REF!</v>
          </cell>
          <cell r="L1973" t="e">
            <v>#REF!</v>
          </cell>
        </row>
        <row r="1974">
          <cell r="K1974" t="e">
            <v>#REF!</v>
          </cell>
          <cell r="L1974" t="e">
            <v>#REF!</v>
          </cell>
        </row>
        <row r="1975">
          <cell r="K1975" t="e">
            <v>#REF!</v>
          </cell>
          <cell r="L1975" t="e">
            <v>#REF!</v>
          </cell>
        </row>
        <row r="1976">
          <cell r="K1976" t="e">
            <v>#REF!</v>
          </cell>
          <cell r="L1976" t="e">
            <v>#REF!</v>
          </cell>
        </row>
        <row r="1977">
          <cell r="K1977" t="e">
            <v>#REF!</v>
          </cell>
          <cell r="L1977" t="e">
            <v>#REF!</v>
          </cell>
        </row>
        <row r="1978">
          <cell r="K1978" t="e">
            <v>#REF!</v>
          </cell>
          <cell r="L1978" t="e">
            <v>#REF!</v>
          </cell>
        </row>
        <row r="1979">
          <cell r="K1979" t="e">
            <v>#REF!</v>
          </cell>
          <cell r="L1979" t="e">
            <v>#REF!</v>
          </cell>
        </row>
        <row r="1980">
          <cell r="K1980" t="e">
            <v>#REF!</v>
          </cell>
          <cell r="L1980" t="e">
            <v>#REF!</v>
          </cell>
        </row>
        <row r="1981">
          <cell r="K1981" t="e">
            <v>#REF!</v>
          </cell>
          <cell r="L1981" t="e">
            <v>#REF!</v>
          </cell>
        </row>
        <row r="1982">
          <cell r="K1982" t="e">
            <v>#REF!</v>
          </cell>
          <cell r="L1982" t="e">
            <v>#REF!</v>
          </cell>
        </row>
        <row r="1983">
          <cell r="K1983" t="e">
            <v>#REF!</v>
          </cell>
          <cell r="L1983" t="e">
            <v>#REF!</v>
          </cell>
        </row>
        <row r="1984">
          <cell r="K1984" t="e">
            <v>#REF!</v>
          </cell>
          <cell r="L1984" t="e">
            <v>#REF!</v>
          </cell>
        </row>
        <row r="1985">
          <cell r="K1985" t="e">
            <v>#REF!</v>
          </cell>
          <cell r="L1985" t="e">
            <v>#REF!</v>
          </cell>
        </row>
        <row r="1986">
          <cell r="K1986" t="e">
            <v>#REF!</v>
          </cell>
          <cell r="L1986" t="e">
            <v>#REF!</v>
          </cell>
        </row>
        <row r="1987">
          <cell r="K1987" t="e">
            <v>#REF!</v>
          </cell>
          <cell r="L1987" t="e">
            <v>#REF!</v>
          </cell>
        </row>
        <row r="1988">
          <cell r="K1988" t="e">
            <v>#REF!</v>
          </cell>
          <cell r="L1988" t="e">
            <v>#REF!</v>
          </cell>
        </row>
        <row r="1989">
          <cell r="K1989" t="e">
            <v>#REF!</v>
          </cell>
          <cell r="L1989" t="e">
            <v>#REF!</v>
          </cell>
        </row>
        <row r="1990">
          <cell r="K1990" t="e">
            <v>#REF!</v>
          </cell>
          <cell r="L1990" t="e">
            <v>#REF!</v>
          </cell>
        </row>
        <row r="1991">
          <cell r="K1991" t="e">
            <v>#REF!</v>
          </cell>
          <cell r="L1991" t="e">
            <v>#REF!</v>
          </cell>
        </row>
        <row r="1992">
          <cell r="K1992" t="e">
            <v>#REF!</v>
          </cell>
          <cell r="L1992" t="e">
            <v>#REF!</v>
          </cell>
        </row>
        <row r="1993">
          <cell r="K1993" t="e">
            <v>#REF!</v>
          </cell>
          <cell r="L1993" t="e">
            <v>#REF!</v>
          </cell>
        </row>
        <row r="1994">
          <cell r="K1994" t="e">
            <v>#REF!</v>
          </cell>
          <cell r="L1994" t="e">
            <v>#REF!</v>
          </cell>
        </row>
        <row r="1995">
          <cell r="K1995" t="e">
            <v>#REF!</v>
          </cell>
          <cell r="L1995" t="e">
            <v>#REF!</v>
          </cell>
        </row>
        <row r="1996">
          <cell r="K1996" t="e">
            <v>#REF!</v>
          </cell>
          <cell r="L1996" t="e">
            <v>#REF!</v>
          </cell>
        </row>
        <row r="1997">
          <cell r="K1997" t="e">
            <v>#REF!</v>
          </cell>
          <cell r="L1997" t="e">
            <v>#REF!</v>
          </cell>
        </row>
        <row r="1998">
          <cell r="K1998" t="e">
            <v>#REF!</v>
          </cell>
          <cell r="L1998" t="e">
            <v>#REF!</v>
          </cell>
        </row>
        <row r="1999">
          <cell r="K1999" t="e">
            <v>#REF!</v>
          </cell>
          <cell r="L1999" t="e">
            <v>#REF!</v>
          </cell>
        </row>
        <row r="2000">
          <cell r="K2000" t="e">
            <v>#REF!</v>
          </cell>
          <cell r="L2000" t="e">
            <v>#REF!</v>
          </cell>
        </row>
        <row r="2001">
          <cell r="K2001" t="e">
            <v>#REF!</v>
          </cell>
          <cell r="L2001" t="e">
            <v>#REF!</v>
          </cell>
        </row>
        <row r="2002">
          <cell r="K2002" t="e">
            <v>#REF!</v>
          </cell>
          <cell r="L2002" t="e">
            <v>#REF!</v>
          </cell>
        </row>
        <row r="2003">
          <cell r="K2003" t="e">
            <v>#REF!</v>
          </cell>
          <cell r="L2003" t="e">
            <v>#REF!</v>
          </cell>
        </row>
        <row r="2004">
          <cell r="K2004" t="e">
            <v>#REF!</v>
          </cell>
          <cell r="L2004" t="e">
            <v>#REF!</v>
          </cell>
        </row>
        <row r="2005">
          <cell r="K2005" t="e">
            <v>#REF!</v>
          </cell>
          <cell r="L2005" t="e">
            <v>#REF!</v>
          </cell>
        </row>
        <row r="2006">
          <cell r="K2006" t="e">
            <v>#REF!</v>
          </cell>
          <cell r="L2006" t="e">
            <v>#REF!</v>
          </cell>
        </row>
        <row r="2007">
          <cell r="K2007" t="e">
            <v>#REF!</v>
          </cell>
          <cell r="L2007" t="e">
            <v>#REF!</v>
          </cell>
        </row>
        <row r="2008">
          <cell r="K2008" t="e">
            <v>#REF!</v>
          </cell>
          <cell r="L2008" t="e">
            <v>#REF!</v>
          </cell>
        </row>
        <row r="2009">
          <cell r="K2009" t="e">
            <v>#REF!</v>
          </cell>
          <cell r="L2009" t="e">
            <v>#REF!</v>
          </cell>
        </row>
        <row r="2010">
          <cell r="K2010" t="e">
            <v>#REF!</v>
          </cell>
          <cell r="L2010" t="e">
            <v>#REF!</v>
          </cell>
        </row>
        <row r="2011">
          <cell r="K2011" t="e">
            <v>#REF!</v>
          </cell>
          <cell r="L2011" t="e">
            <v>#REF!</v>
          </cell>
        </row>
        <row r="2012">
          <cell r="K2012" t="e">
            <v>#REF!</v>
          </cell>
          <cell r="L2012" t="e">
            <v>#REF!</v>
          </cell>
        </row>
        <row r="2013">
          <cell r="K2013" t="e">
            <v>#REF!</v>
          </cell>
          <cell r="L2013" t="e">
            <v>#REF!</v>
          </cell>
        </row>
        <row r="2014">
          <cell r="K2014" t="e">
            <v>#REF!</v>
          </cell>
          <cell r="L2014" t="e">
            <v>#REF!</v>
          </cell>
        </row>
        <row r="2015">
          <cell r="K2015" t="e">
            <v>#REF!</v>
          </cell>
          <cell r="L2015" t="e">
            <v>#REF!</v>
          </cell>
        </row>
        <row r="2016">
          <cell r="K2016" t="e">
            <v>#REF!</v>
          </cell>
          <cell r="L2016" t="e">
            <v>#REF!</v>
          </cell>
        </row>
        <row r="2017">
          <cell r="K2017" t="e">
            <v>#REF!</v>
          </cell>
          <cell r="L2017" t="e">
            <v>#REF!</v>
          </cell>
        </row>
        <row r="2018">
          <cell r="K2018" t="e">
            <v>#REF!</v>
          </cell>
          <cell r="L2018" t="e">
            <v>#REF!</v>
          </cell>
        </row>
        <row r="2019">
          <cell r="K2019" t="e">
            <v>#REF!</v>
          </cell>
          <cell r="L2019" t="e">
            <v>#REF!</v>
          </cell>
        </row>
        <row r="2020">
          <cell r="K2020" t="e">
            <v>#REF!</v>
          </cell>
          <cell r="L2020" t="e">
            <v>#REF!</v>
          </cell>
        </row>
        <row r="2021">
          <cell r="K2021" t="e">
            <v>#REF!</v>
          </cell>
          <cell r="L2021" t="e">
            <v>#REF!</v>
          </cell>
        </row>
        <row r="2022">
          <cell r="K2022" t="e">
            <v>#REF!</v>
          </cell>
          <cell r="L2022" t="e">
            <v>#REF!</v>
          </cell>
        </row>
        <row r="2023">
          <cell r="K2023" t="e">
            <v>#REF!</v>
          </cell>
          <cell r="L2023" t="e">
            <v>#REF!</v>
          </cell>
        </row>
        <row r="2024">
          <cell r="K2024" t="e">
            <v>#REF!</v>
          </cell>
          <cell r="L2024" t="e">
            <v>#REF!</v>
          </cell>
        </row>
        <row r="2025">
          <cell r="K2025" t="e">
            <v>#REF!</v>
          </cell>
          <cell r="L2025" t="e">
            <v>#REF!</v>
          </cell>
        </row>
        <row r="2026">
          <cell r="K2026" t="e">
            <v>#REF!</v>
          </cell>
          <cell r="L2026" t="e">
            <v>#REF!</v>
          </cell>
        </row>
        <row r="2027">
          <cell r="K2027" t="e">
            <v>#REF!</v>
          </cell>
          <cell r="L2027" t="e">
            <v>#REF!</v>
          </cell>
        </row>
        <row r="2028">
          <cell r="K2028" t="e">
            <v>#REF!</v>
          </cell>
          <cell r="L2028" t="e">
            <v>#REF!</v>
          </cell>
        </row>
        <row r="2029">
          <cell r="K2029" t="e">
            <v>#REF!</v>
          </cell>
          <cell r="L2029" t="e">
            <v>#REF!</v>
          </cell>
        </row>
        <row r="2030">
          <cell r="K2030" t="e">
            <v>#REF!</v>
          </cell>
          <cell r="L2030" t="e">
            <v>#REF!</v>
          </cell>
        </row>
        <row r="2031">
          <cell r="K2031" t="e">
            <v>#REF!</v>
          </cell>
          <cell r="L2031" t="e">
            <v>#REF!</v>
          </cell>
        </row>
        <row r="2032">
          <cell r="K2032" t="e">
            <v>#REF!</v>
          </cell>
          <cell r="L2032" t="e">
            <v>#REF!</v>
          </cell>
        </row>
        <row r="2033">
          <cell r="K2033" t="e">
            <v>#REF!</v>
          </cell>
          <cell r="L2033" t="e">
            <v>#REF!</v>
          </cell>
        </row>
        <row r="2034">
          <cell r="K2034" t="e">
            <v>#REF!</v>
          </cell>
          <cell r="L2034" t="e">
            <v>#REF!</v>
          </cell>
        </row>
        <row r="2035">
          <cell r="K2035" t="e">
            <v>#REF!</v>
          </cell>
          <cell r="L2035" t="e">
            <v>#REF!</v>
          </cell>
        </row>
        <row r="2036">
          <cell r="K2036" t="e">
            <v>#REF!</v>
          </cell>
          <cell r="L2036" t="e">
            <v>#REF!</v>
          </cell>
        </row>
        <row r="2037">
          <cell r="K2037" t="e">
            <v>#REF!</v>
          </cell>
          <cell r="L2037" t="e">
            <v>#REF!</v>
          </cell>
        </row>
        <row r="2038">
          <cell r="K2038" t="e">
            <v>#REF!</v>
          </cell>
          <cell r="L2038" t="e">
            <v>#REF!</v>
          </cell>
        </row>
        <row r="2039">
          <cell r="K2039" t="e">
            <v>#REF!</v>
          </cell>
          <cell r="L2039" t="e">
            <v>#REF!</v>
          </cell>
        </row>
        <row r="2040">
          <cell r="K2040" t="e">
            <v>#REF!</v>
          </cell>
          <cell r="L2040" t="e">
            <v>#REF!</v>
          </cell>
        </row>
        <row r="2041">
          <cell r="K2041" t="e">
            <v>#REF!</v>
          </cell>
          <cell r="L2041" t="e">
            <v>#REF!</v>
          </cell>
        </row>
        <row r="2042">
          <cell r="K2042" t="e">
            <v>#REF!</v>
          </cell>
          <cell r="L2042" t="e">
            <v>#REF!</v>
          </cell>
        </row>
        <row r="2043">
          <cell r="K2043" t="e">
            <v>#REF!</v>
          </cell>
          <cell r="L2043" t="e">
            <v>#REF!</v>
          </cell>
        </row>
        <row r="2044">
          <cell r="K2044" t="e">
            <v>#REF!</v>
          </cell>
          <cell r="L2044" t="e">
            <v>#REF!</v>
          </cell>
        </row>
        <row r="2045">
          <cell r="K2045" t="e">
            <v>#REF!</v>
          </cell>
          <cell r="L2045" t="e">
            <v>#REF!</v>
          </cell>
        </row>
        <row r="2046">
          <cell r="K2046" t="e">
            <v>#REF!</v>
          </cell>
          <cell r="L2046" t="e">
            <v>#REF!</v>
          </cell>
        </row>
        <row r="2047">
          <cell r="K2047" t="e">
            <v>#REF!</v>
          </cell>
          <cell r="L2047" t="e">
            <v>#REF!</v>
          </cell>
        </row>
        <row r="2048">
          <cell r="K2048" t="e">
            <v>#REF!</v>
          </cell>
          <cell r="L2048" t="e">
            <v>#REF!</v>
          </cell>
        </row>
        <row r="2049">
          <cell r="K2049" t="e">
            <v>#REF!</v>
          </cell>
          <cell r="L2049" t="e">
            <v>#REF!</v>
          </cell>
        </row>
        <row r="2050">
          <cell r="K2050" t="e">
            <v>#REF!</v>
          </cell>
          <cell r="L2050" t="e">
            <v>#REF!</v>
          </cell>
        </row>
        <row r="2051">
          <cell r="K2051" t="e">
            <v>#REF!</v>
          </cell>
          <cell r="L2051" t="e">
            <v>#REF!</v>
          </cell>
        </row>
        <row r="2052">
          <cell r="K2052" t="e">
            <v>#REF!</v>
          </cell>
          <cell r="L2052" t="e">
            <v>#REF!</v>
          </cell>
        </row>
        <row r="2053">
          <cell r="K2053" t="e">
            <v>#REF!</v>
          </cell>
          <cell r="L2053" t="e">
            <v>#REF!</v>
          </cell>
        </row>
        <row r="2054">
          <cell r="K2054" t="e">
            <v>#REF!</v>
          </cell>
          <cell r="L2054" t="e">
            <v>#REF!</v>
          </cell>
        </row>
        <row r="2055">
          <cell r="K2055" t="e">
            <v>#REF!</v>
          </cell>
          <cell r="L2055" t="e">
            <v>#REF!</v>
          </cell>
        </row>
        <row r="2056">
          <cell r="K2056" t="e">
            <v>#REF!</v>
          </cell>
          <cell r="L2056" t="e">
            <v>#REF!</v>
          </cell>
        </row>
        <row r="2057">
          <cell r="K2057" t="e">
            <v>#REF!</v>
          </cell>
          <cell r="L2057" t="e">
            <v>#REF!</v>
          </cell>
        </row>
        <row r="2058">
          <cell r="K2058" t="e">
            <v>#REF!</v>
          </cell>
          <cell r="L2058" t="e">
            <v>#REF!</v>
          </cell>
        </row>
        <row r="2059">
          <cell r="K2059" t="e">
            <v>#REF!</v>
          </cell>
          <cell r="L2059" t="e">
            <v>#REF!</v>
          </cell>
        </row>
        <row r="2060">
          <cell r="K2060" t="e">
            <v>#REF!</v>
          </cell>
          <cell r="L2060" t="e">
            <v>#REF!</v>
          </cell>
        </row>
        <row r="2061">
          <cell r="K2061" t="e">
            <v>#REF!</v>
          </cell>
          <cell r="L2061" t="e">
            <v>#REF!</v>
          </cell>
        </row>
        <row r="2062">
          <cell r="K2062" t="e">
            <v>#REF!</v>
          </cell>
          <cell r="L2062" t="e">
            <v>#REF!</v>
          </cell>
        </row>
        <row r="2063">
          <cell r="K2063" t="e">
            <v>#REF!</v>
          </cell>
          <cell r="L2063" t="e">
            <v>#REF!</v>
          </cell>
        </row>
        <row r="2064">
          <cell r="K2064" t="e">
            <v>#REF!</v>
          </cell>
          <cell r="L2064" t="e">
            <v>#REF!</v>
          </cell>
        </row>
        <row r="2065">
          <cell r="K2065" t="e">
            <v>#REF!</v>
          </cell>
          <cell r="L2065" t="e">
            <v>#REF!</v>
          </cell>
        </row>
        <row r="2066">
          <cell r="K2066" t="e">
            <v>#REF!</v>
          </cell>
          <cell r="L2066" t="e">
            <v>#REF!</v>
          </cell>
        </row>
        <row r="2067">
          <cell r="K2067" t="e">
            <v>#REF!</v>
          </cell>
          <cell r="L2067" t="e">
            <v>#REF!</v>
          </cell>
        </row>
        <row r="2068">
          <cell r="K2068" t="e">
            <v>#REF!</v>
          </cell>
          <cell r="L2068" t="e">
            <v>#REF!</v>
          </cell>
        </row>
        <row r="2069">
          <cell r="K2069" t="e">
            <v>#REF!</v>
          </cell>
          <cell r="L2069" t="e">
            <v>#REF!</v>
          </cell>
        </row>
        <row r="2070">
          <cell r="K2070" t="e">
            <v>#REF!</v>
          </cell>
          <cell r="L2070" t="e">
            <v>#REF!</v>
          </cell>
        </row>
        <row r="2071">
          <cell r="K2071" t="e">
            <v>#REF!</v>
          </cell>
          <cell r="L2071" t="e">
            <v>#REF!</v>
          </cell>
        </row>
        <row r="2072">
          <cell r="K2072" t="e">
            <v>#REF!</v>
          </cell>
          <cell r="L2072" t="e">
            <v>#REF!</v>
          </cell>
        </row>
        <row r="2073">
          <cell r="K2073" t="e">
            <v>#REF!</v>
          </cell>
          <cell r="L2073" t="e">
            <v>#REF!</v>
          </cell>
        </row>
        <row r="2074">
          <cell r="K2074" t="e">
            <v>#REF!</v>
          </cell>
          <cell r="L2074" t="e">
            <v>#REF!</v>
          </cell>
        </row>
        <row r="2075">
          <cell r="K2075" t="e">
            <v>#REF!</v>
          </cell>
          <cell r="L2075" t="e">
            <v>#REF!</v>
          </cell>
        </row>
        <row r="2076">
          <cell r="K2076" t="e">
            <v>#REF!</v>
          </cell>
          <cell r="L2076" t="e">
            <v>#REF!</v>
          </cell>
        </row>
        <row r="2077">
          <cell r="K2077" t="e">
            <v>#REF!</v>
          </cell>
          <cell r="L2077" t="e">
            <v>#REF!</v>
          </cell>
        </row>
        <row r="2078">
          <cell r="K2078" t="e">
            <v>#REF!</v>
          </cell>
          <cell r="L2078" t="e">
            <v>#REF!</v>
          </cell>
        </row>
        <row r="2079">
          <cell r="K2079" t="e">
            <v>#REF!</v>
          </cell>
          <cell r="L2079" t="e">
            <v>#REF!</v>
          </cell>
        </row>
        <row r="2080">
          <cell r="K2080" t="e">
            <v>#REF!</v>
          </cell>
          <cell r="L2080" t="e">
            <v>#REF!</v>
          </cell>
        </row>
        <row r="2081">
          <cell r="K2081" t="e">
            <v>#REF!</v>
          </cell>
          <cell r="L2081" t="e">
            <v>#REF!</v>
          </cell>
        </row>
        <row r="2082">
          <cell r="K2082" t="e">
            <v>#REF!</v>
          </cell>
          <cell r="L2082" t="e">
            <v>#REF!</v>
          </cell>
        </row>
        <row r="2083">
          <cell r="K2083" t="e">
            <v>#REF!</v>
          </cell>
          <cell r="L2083" t="e">
            <v>#REF!</v>
          </cell>
        </row>
        <row r="2084">
          <cell r="K2084" t="e">
            <v>#REF!</v>
          </cell>
          <cell r="L2084" t="e">
            <v>#REF!</v>
          </cell>
        </row>
        <row r="2085">
          <cell r="K2085" t="e">
            <v>#REF!</v>
          </cell>
          <cell r="L2085" t="e">
            <v>#REF!</v>
          </cell>
        </row>
        <row r="2086">
          <cell r="K2086" t="e">
            <v>#REF!</v>
          </cell>
          <cell r="L2086" t="e">
            <v>#REF!</v>
          </cell>
        </row>
        <row r="2087">
          <cell r="K2087" t="e">
            <v>#REF!</v>
          </cell>
          <cell r="L2087" t="e">
            <v>#REF!</v>
          </cell>
        </row>
        <row r="2088">
          <cell r="K2088" t="e">
            <v>#REF!</v>
          </cell>
          <cell r="L2088" t="e">
            <v>#REF!</v>
          </cell>
        </row>
        <row r="2089">
          <cell r="K2089" t="e">
            <v>#REF!</v>
          </cell>
          <cell r="L2089" t="e">
            <v>#REF!</v>
          </cell>
        </row>
        <row r="2090">
          <cell r="K2090" t="e">
            <v>#REF!</v>
          </cell>
          <cell r="L2090" t="e">
            <v>#REF!</v>
          </cell>
        </row>
        <row r="2091">
          <cell r="K2091" t="e">
            <v>#REF!</v>
          </cell>
          <cell r="L2091" t="e">
            <v>#REF!</v>
          </cell>
        </row>
        <row r="2092">
          <cell r="K2092" t="e">
            <v>#REF!</v>
          </cell>
          <cell r="L2092" t="e">
            <v>#REF!</v>
          </cell>
        </row>
        <row r="2093">
          <cell r="K2093" t="e">
            <v>#REF!</v>
          </cell>
          <cell r="L2093" t="e">
            <v>#REF!</v>
          </cell>
        </row>
        <row r="2094">
          <cell r="K2094" t="e">
            <v>#REF!</v>
          </cell>
          <cell r="L2094" t="e">
            <v>#REF!</v>
          </cell>
        </row>
        <row r="2095">
          <cell r="K2095" t="e">
            <v>#REF!</v>
          </cell>
          <cell r="L2095" t="e">
            <v>#REF!</v>
          </cell>
        </row>
        <row r="2096">
          <cell r="K2096" t="e">
            <v>#REF!</v>
          </cell>
          <cell r="L2096" t="e">
            <v>#REF!</v>
          </cell>
        </row>
        <row r="2097">
          <cell r="K2097" t="e">
            <v>#REF!</v>
          </cell>
          <cell r="L2097" t="e">
            <v>#REF!</v>
          </cell>
        </row>
        <row r="2098">
          <cell r="K2098" t="e">
            <v>#REF!</v>
          </cell>
          <cell r="L2098" t="e">
            <v>#REF!</v>
          </cell>
        </row>
        <row r="2099">
          <cell r="K2099" t="e">
            <v>#REF!</v>
          </cell>
          <cell r="L2099" t="e">
            <v>#REF!</v>
          </cell>
        </row>
        <row r="2100">
          <cell r="K2100" t="e">
            <v>#REF!</v>
          </cell>
          <cell r="L2100" t="e">
            <v>#REF!</v>
          </cell>
        </row>
        <row r="2101">
          <cell r="K2101" t="e">
            <v>#REF!</v>
          </cell>
          <cell r="L2101" t="e">
            <v>#REF!</v>
          </cell>
        </row>
        <row r="2102">
          <cell r="K2102" t="e">
            <v>#REF!</v>
          </cell>
          <cell r="L2102" t="e">
            <v>#REF!</v>
          </cell>
        </row>
        <row r="2103">
          <cell r="K2103" t="e">
            <v>#REF!</v>
          </cell>
          <cell r="L2103" t="e">
            <v>#REF!</v>
          </cell>
        </row>
        <row r="2104">
          <cell r="K2104" t="e">
            <v>#REF!</v>
          </cell>
          <cell r="L2104" t="e">
            <v>#REF!</v>
          </cell>
        </row>
        <row r="2105">
          <cell r="K2105" t="e">
            <v>#REF!</v>
          </cell>
          <cell r="L2105" t="e">
            <v>#REF!</v>
          </cell>
        </row>
        <row r="2106">
          <cell r="K2106" t="e">
            <v>#REF!</v>
          </cell>
          <cell r="L2106" t="e">
            <v>#REF!</v>
          </cell>
        </row>
        <row r="2107">
          <cell r="K2107" t="e">
            <v>#REF!</v>
          </cell>
          <cell r="L2107" t="e">
            <v>#REF!</v>
          </cell>
        </row>
        <row r="2108">
          <cell r="K2108" t="e">
            <v>#REF!</v>
          </cell>
          <cell r="L2108" t="e">
            <v>#REF!</v>
          </cell>
        </row>
        <row r="2109">
          <cell r="K2109" t="e">
            <v>#REF!</v>
          </cell>
          <cell r="L2109" t="e">
            <v>#REF!</v>
          </cell>
        </row>
        <row r="2110">
          <cell r="K2110" t="e">
            <v>#REF!</v>
          </cell>
          <cell r="L2110" t="e">
            <v>#REF!</v>
          </cell>
        </row>
        <row r="2111">
          <cell r="K2111" t="e">
            <v>#REF!</v>
          </cell>
          <cell r="L2111" t="e">
            <v>#REF!</v>
          </cell>
        </row>
        <row r="2112">
          <cell r="K2112" t="e">
            <v>#REF!</v>
          </cell>
          <cell r="L2112" t="e">
            <v>#REF!</v>
          </cell>
        </row>
        <row r="2113">
          <cell r="K2113" t="e">
            <v>#REF!</v>
          </cell>
          <cell r="L2113" t="e">
            <v>#REF!</v>
          </cell>
        </row>
        <row r="2114">
          <cell r="K2114" t="e">
            <v>#REF!</v>
          </cell>
          <cell r="L2114" t="e">
            <v>#REF!</v>
          </cell>
        </row>
        <row r="2115">
          <cell r="K2115" t="e">
            <v>#REF!</v>
          </cell>
          <cell r="L2115" t="e">
            <v>#REF!</v>
          </cell>
        </row>
        <row r="2116">
          <cell r="K2116" t="e">
            <v>#REF!</v>
          </cell>
          <cell r="L2116" t="e">
            <v>#REF!</v>
          </cell>
        </row>
        <row r="2117">
          <cell r="K2117" t="e">
            <v>#REF!</v>
          </cell>
          <cell r="L2117" t="e">
            <v>#REF!</v>
          </cell>
        </row>
        <row r="2118">
          <cell r="K2118" t="e">
            <v>#REF!</v>
          </cell>
          <cell r="L2118" t="e">
            <v>#REF!</v>
          </cell>
        </row>
        <row r="2119">
          <cell r="K2119" t="e">
            <v>#REF!</v>
          </cell>
          <cell r="L2119" t="e">
            <v>#REF!</v>
          </cell>
        </row>
        <row r="2120">
          <cell r="K2120" t="e">
            <v>#REF!</v>
          </cell>
          <cell r="L2120" t="e">
            <v>#REF!</v>
          </cell>
        </row>
        <row r="2121">
          <cell r="K2121" t="e">
            <v>#REF!</v>
          </cell>
          <cell r="L2121" t="e">
            <v>#REF!</v>
          </cell>
        </row>
        <row r="2122">
          <cell r="K2122" t="e">
            <v>#REF!</v>
          </cell>
          <cell r="L2122" t="e">
            <v>#REF!</v>
          </cell>
        </row>
        <row r="2123">
          <cell r="K2123" t="e">
            <v>#REF!</v>
          </cell>
          <cell r="L2123" t="e">
            <v>#REF!</v>
          </cell>
        </row>
        <row r="2124">
          <cell r="K2124" t="e">
            <v>#REF!</v>
          </cell>
          <cell r="L2124" t="e">
            <v>#REF!</v>
          </cell>
        </row>
        <row r="2125">
          <cell r="K2125" t="e">
            <v>#REF!</v>
          </cell>
          <cell r="L2125" t="e">
            <v>#REF!</v>
          </cell>
        </row>
        <row r="2126">
          <cell r="K2126" t="e">
            <v>#REF!</v>
          </cell>
          <cell r="L2126" t="e">
            <v>#REF!</v>
          </cell>
        </row>
        <row r="2127">
          <cell r="K2127" t="e">
            <v>#REF!</v>
          </cell>
          <cell r="L2127" t="e">
            <v>#REF!</v>
          </cell>
        </row>
        <row r="2128">
          <cell r="K2128" t="e">
            <v>#REF!</v>
          </cell>
          <cell r="L2128" t="e">
            <v>#REF!</v>
          </cell>
        </row>
        <row r="2129">
          <cell r="K2129" t="e">
            <v>#REF!</v>
          </cell>
          <cell r="L2129" t="e">
            <v>#REF!</v>
          </cell>
        </row>
        <row r="2130">
          <cell r="K2130" t="e">
            <v>#REF!</v>
          </cell>
          <cell r="L2130" t="e">
            <v>#REF!</v>
          </cell>
        </row>
        <row r="2131">
          <cell r="K2131" t="e">
            <v>#REF!</v>
          </cell>
          <cell r="L2131" t="e">
            <v>#REF!</v>
          </cell>
        </row>
        <row r="2132">
          <cell r="K2132" t="e">
            <v>#REF!</v>
          </cell>
          <cell r="L2132" t="e">
            <v>#REF!</v>
          </cell>
        </row>
        <row r="2133">
          <cell r="K2133" t="e">
            <v>#REF!</v>
          </cell>
          <cell r="L2133" t="e">
            <v>#REF!</v>
          </cell>
        </row>
        <row r="2134">
          <cell r="K2134" t="e">
            <v>#REF!</v>
          </cell>
          <cell r="L2134" t="e">
            <v>#REF!</v>
          </cell>
        </row>
        <row r="2135">
          <cell r="K2135" t="e">
            <v>#REF!</v>
          </cell>
          <cell r="L2135" t="e">
            <v>#REF!</v>
          </cell>
        </row>
        <row r="2136">
          <cell r="K2136" t="e">
            <v>#REF!</v>
          </cell>
          <cell r="L2136" t="e">
            <v>#REF!</v>
          </cell>
        </row>
        <row r="2137">
          <cell r="K2137" t="e">
            <v>#REF!</v>
          </cell>
          <cell r="L2137" t="e">
            <v>#REF!</v>
          </cell>
        </row>
        <row r="2138">
          <cell r="K2138" t="e">
            <v>#REF!</v>
          </cell>
          <cell r="L2138" t="e">
            <v>#REF!</v>
          </cell>
        </row>
        <row r="2139">
          <cell r="K2139" t="e">
            <v>#REF!</v>
          </cell>
          <cell r="L2139" t="e">
            <v>#REF!</v>
          </cell>
        </row>
        <row r="2140">
          <cell r="K2140" t="e">
            <v>#REF!</v>
          </cell>
          <cell r="L2140" t="e">
            <v>#REF!</v>
          </cell>
        </row>
        <row r="2141">
          <cell r="K2141" t="e">
            <v>#REF!</v>
          </cell>
          <cell r="L2141" t="e">
            <v>#REF!</v>
          </cell>
        </row>
        <row r="2142">
          <cell r="K2142" t="e">
            <v>#REF!</v>
          </cell>
          <cell r="L2142" t="e">
            <v>#REF!</v>
          </cell>
        </row>
        <row r="2143">
          <cell r="K2143" t="e">
            <v>#REF!</v>
          </cell>
          <cell r="L2143" t="e">
            <v>#REF!</v>
          </cell>
        </row>
        <row r="2144">
          <cell r="K2144" t="e">
            <v>#REF!</v>
          </cell>
          <cell r="L2144" t="e">
            <v>#REF!</v>
          </cell>
        </row>
        <row r="2145">
          <cell r="K2145" t="e">
            <v>#REF!</v>
          </cell>
          <cell r="L2145" t="e">
            <v>#REF!</v>
          </cell>
        </row>
        <row r="2146">
          <cell r="K2146" t="e">
            <v>#REF!</v>
          </cell>
          <cell r="L2146" t="e">
            <v>#REF!</v>
          </cell>
        </row>
        <row r="2147">
          <cell r="K2147" t="e">
            <v>#REF!</v>
          </cell>
          <cell r="L2147" t="e">
            <v>#REF!</v>
          </cell>
        </row>
        <row r="2148">
          <cell r="K2148" t="e">
            <v>#REF!</v>
          </cell>
          <cell r="L2148" t="e">
            <v>#REF!</v>
          </cell>
        </row>
        <row r="2149">
          <cell r="K2149" t="e">
            <v>#REF!</v>
          </cell>
          <cell r="L2149" t="e">
            <v>#REF!</v>
          </cell>
        </row>
        <row r="2150">
          <cell r="K2150" t="e">
            <v>#REF!</v>
          </cell>
          <cell r="L2150" t="e">
            <v>#REF!</v>
          </cell>
        </row>
        <row r="2151">
          <cell r="K2151" t="e">
            <v>#REF!</v>
          </cell>
          <cell r="L2151" t="e">
            <v>#REF!</v>
          </cell>
        </row>
        <row r="2152">
          <cell r="K2152" t="e">
            <v>#REF!</v>
          </cell>
          <cell r="L2152" t="e">
            <v>#REF!</v>
          </cell>
        </row>
        <row r="2153">
          <cell r="K2153" t="e">
            <v>#REF!</v>
          </cell>
          <cell r="L2153" t="e">
            <v>#REF!</v>
          </cell>
        </row>
        <row r="2154">
          <cell r="K2154" t="e">
            <v>#REF!</v>
          </cell>
          <cell r="L2154" t="e">
            <v>#REF!</v>
          </cell>
        </row>
        <row r="2155">
          <cell r="K2155" t="e">
            <v>#REF!</v>
          </cell>
          <cell r="L2155" t="e">
            <v>#REF!</v>
          </cell>
        </row>
        <row r="2156">
          <cell r="K2156" t="e">
            <v>#REF!</v>
          </cell>
          <cell r="L2156" t="e">
            <v>#REF!</v>
          </cell>
        </row>
        <row r="2157">
          <cell r="K2157" t="e">
            <v>#REF!</v>
          </cell>
          <cell r="L2157" t="e">
            <v>#REF!</v>
          </cell>
        </row>
        <row r="2158">
          <cell r="K2158" t="e">
            <v>#REF!</v>
          </cell>
          <cell r="L2158" t="e">
            <v>#REF!</v>
          </cell>
        </row>
        <row r="2159">
          <cell r="K2159" t="e">
            <v>#REF!</v>
          </cell>
          <cell r="L2159" t="e">
            <v>#REF!</v>
          </cell>
        </row>
        <row r="2160">
          <cell r="K2160" t="e">
            <v>#REF!</v>
          </cell>
          <cell r="L2160" t="e">
            <v>#REF!</v>
          </cell>
        </row>
        <row r="2161">
          <cell r="K2161" t="e">
            <v>#REF!</v>
          </cell>
          <cell r="L2161" t="e">
            <v>#REF!</v>
          </cell>
        </row>
        <row r="2162">
          <cell r="K2162" t="e">
            <v>#REF!</v>
          </cell>
          <cell r="L2162" t="e">
            <v>#REF!</v>
          </cell>
        </row>
        <row r="2163">
          <cell r="K2163" t="e">
            <v>#REF!</v>
          </cell>
          <cell r="L2163" t="e">
            <v>#REF!</v>
          </cell>
        </row>
        <row r="2164">
          <cell r="K2164" t="e">
            <v>#REF!</v>
          </cell>
          <cell r="L2164" t="e">
            <v>#REF!</v>
          </cell>
        </row>
        <row r="2165">
          <cell r="K2165" t="e">
            <v>#REF!</v>
          </cell>
          <cell r="L2165" t="e">
            <v>#REF!</v>
          </cell>
        </row>
        <row r="2166">
          <cell r="K2166" t="e">
            <v>#REF!</v>
          </cell>
          <cell r="L2166" t="e">
            <v>#REF!</v>
          </cell>
        </row>
        <row r="2167">
          <cell r="K2167" t="e">
            <v>#REF!</v>
          </cell>
          <cell r="L2167" t="e">
            <v>#REF!</v>
          </cell>
        </row>
        <row r="2168">
          <cell r="K2168" t="e">
            <v>#REF!</v>
          </cell>
          <cell r="L2168" t="e">
            <v>#REF!</v>
          </cell>
        </row>
        <row r="2169">
          <cell r="K2169" t="e">
            <v>#REF!</v>
          </cell>
          <cell r="L2169" t="e">
            <v>#REF!</v>
          </cell>
        </row>
        <row r="2170">
          <cell r="K2170" t="e">
            <v>#REF!</v>
          </cell>
          <cell r="L2170" t="e">
            <v>#REF!</v>
          </cell>
        </row>
        <row r="2171">
          <cell r="K2171" t="e">
            <v>#REF!</v>
          </cell>
          <cell r="L2171" t="e">
            <v>#REF!</v>
          </cell>
        </row>
        <row r="2172">
          <cell r="K2172" t="e">
            <v>#REF!</v>
          </cell>
          <cell r="L2172" t="e">
            <v>#REF!</v>
          </cell>
        </row>
        <row r="2173">
          <cell r="K2173" t="e">
            <v>#REF!</v>
          </cell>
          <cell r="L2173" t="e">
            <v>#REF!</v>
          </cell>
        </row>
        <row r="2174">
          <cell r="K2174" t="e">
            <v>#REF!</v>
          </cell>
          <cell r="L2174" t="e">
            <v>#REF!</v>
          </cell>
        </row>
        <row r="2175">
          <cell r="K2175" t="e">
            <v>#REF!</v>
          </cell>
          <cell r="L2175" t="e">
            <v>#REF!</v>
          </cell>
        </row>
        <row r="2176">
          <cell r="K2176" t="e">
            <v>#REF!</v>
          </cell>
          <cell r="L2176" t="e">
            <v>#REF!</v>
          </cell>
        </row>
        <row r="2177">
          <cell r="K2177" t="e">
            <v>#REF!</v>
          </cell>
          <cell r="L2177" t="e">
            <v>#REF!</v>
          </cell>
        </row>
        <row r="2178">
          <cell r="K2178" t="e">
            <v>#REF!</v>
          </cell>
          <cell r="L2178" t="e">
            <v>#REF!</v>
          </cell>
        </row>
        <row r="2179">
          <cell r="K2179" t="e">
            <v>#REF!</v>
          </cell>
          <cell r="L2179" t="e">
            <v>#REF!</v>
          </cell>
        </row>
        <row r="2180">
          <cell r="K2180" t="e">
            <v>#REF!</v>
          </cell>
          <cell r="L2180" t="e">
            <v>#REF!</v>
          </cell>
        </row>
        <row r="2181">
          <cell r="K2181" t="e">
            <v>#REF!</v>
          </cell>
          <cell r="L2181" t="e">
            <v>#REF!</v>
          </cell>
        </row>
        <row r="2182">
          <cell r="K2182" t="e">
            <v>#REF!</v>
          </cell>
          <cell r="L2182" t="e">
            <v>#REF!</v>
          </cell>
        </row>
        <row r="2183">
          <cell r="K2183" t="e">
            <v>#REF!</v>
          </cell>
          <cell r="L2183" t="e">
            <v>#REF!</v>
          </cell>
        </row>
        <row r="2184">
          <cell r="K2184" t="e">
            <v>#REF!</v>
          </cell>
          <cell r="L2184" t="e">
            <v>#REF!</v>
          </cell>
        </row>
        <row r="2185">
          <cell r="K2185" t="e">
            <v>#REF!</v>
          </cell>
          <cell r="L2185" t="e">
            <v>#REF!</v>
          </cell>
        </row>
        <row r="2186">
          <cell r="K2186" t="e">
            <v>#REF!</v>
          </cell>
          <cell r="L2186" t="e">
            <v>#REF!</v>
          </cell>
        </row>
        <row r="2187">
          <cell r="K2187" t="e">
            <v>#REF!</v>
          </cell>
          <cell r="L2187" t="e">
            <v>#REF!</v>
          </cell>
        </row>
        <row r="2188">
          <cell r="K2188" t="e">
            <v>#REF!</v>
          </cell>
          <cell r="L2188" t="e">
            <v>#REF!</v>
          </cell>
        </row>
        <row r="2189">
          <cell r="K2189" t="e">
            <v>#REF!</v>
          </cell>
          <cell r="L2189" t="e">
            <v>#REF!</v>
          </cell>
        </row>
        <row r="2190">
          <cell r="K2190" t="e">
            <v>#REF!</v>
          </cell>
          <cell r="L2190" t="e">
            <v>#REF!</v>
          </cell>
        </row>
        <row r="2191">
          <cell r="K2191" t="e">
            <v>#REF!</v>
          </cell>
          <cell r="L2191" t="e">
            <v>#REF!</v>
          </cell>
        </row>
        <row r="2192">
          <cell r="K2192" t="e">
            <v>#REF!</v>
          </cell>
          <cell r="L2192" t="e">
            <v>#REF!</v>
          </cell>
        </row>
        <row r="2193">
          <cell r="K2193" t="e">
            <v>#REF!</v>
          </cell>
          <cell r="L2193" t="e">
            <v>#REF!</v>
          </cell>
        </row>
        <row r="2194">
          <cell r="K2194" t="e">
            <v>#REF!</v>
          </cell>
          <cell r="L2194" t="e">
            <v>#REF!</v>
          </cell>
        </row>
        <row r="2195">
          <cell r="K2195" t="e">
            <v>#REF!</v>
          </cell>
          <cell r="L2195" t="e">
            <v>#REF!</v>
          </cell>
        </row>
        <row r="2196">
          <cell r="K2196" t="e">
            <v>#REF!</v>
          </cell>
          <cell r="L2196" t="e">
            <v>#REF!</v>
          </cell>
        </row>
        <row r="2197">
          <cell r="K2197" t="e">
            <v>#REF!</v>
          </cell>
          <cell r="L2197" t="e">
            <v>#REF!</v>
          </cell>
        </row>
        <row r="2198">
          <cell r="K2198" t="e">
            <v>#REF!</v>
          </cell>
          <cell r="L2198" t="e">
            <v>#REF!</v>
          </cell>
        </row>
        <row r="2199">
          <cell r="K2199" t="e">
            <v>#REF!</v>
          </cell>
          <cell r="L2199" t="e">
            <v>#REF!</v>
          </cell>
        </row>
        <row r="2200">
          <cell r="K2200" t="e">
            <v>#REF!</v>
          </cell>
          <cell r="L2200" t="e">
            <v>#REF!</v>
          </cell>
        </row>
        <row r="2201">
          <cell r="K2201" t="e">
            <v>#REF!</v>
          </cell>
          <cell r="L2201" t="e">
            <v>#REF!</v>
          </cell>
        </row>
        <row r="2202">
          <cell r="K2202" t="e">
            <v>#REF!</v>
          </cell>
          <cell r="L2202" t="e">
            <v>#REF!</v>
          </cell>
        </row>
        <row r="2203">
          <cell r="K2203" t="e">
            <v>#REF!</v>
          </cell>
          <cell r="L2203" t="e">
            <v>#REF!</v>
          </cell>
        </row>
        <row r="2204">
          <cell r="K2204" t="e">
            <v>#REF!</v>
          </cell>
          <cell r="L2204" t="e">
            <v>#REF!</v>
          </cell>
        </row>
        <row r="2205">
          <cell r="K2205" t="e">
            <v>#REF!</v>
          </cell>
          <cell r="L2205" t="e">
            <v>#REF!</v>
          </cell>
        </row>
        <row r="2206">
          <cell r="K2206" t="e">
            <v>#REF!</v>
          </cell>
          <cell r="L2206" t="e">
            <v>#REF!</v>
          </cell>
        </row>
        <row r="2207">
          <cell r="K2207" t="e">
            <v>#REF!</v>
          </cell>
          <cell r="L2207" t="e">
            <v>#REF!</v>
          </cell>
        </row>
        <row r="2208">
          <cell r="K2208" t="e">
            <v>#REF!</v>
          </cell>
          <cell r="L2208" t="e">
            <v>#REF!</v>
          </cell>
        </row>
        <row r="2209">
          <cell r="K2209" t="e">
            <v>#REF!</v>
          </cell>
          <cell r="L2209" t="e">
            <v>#REF!</v>
          </cell>
        </row>
        <row r="2210">
          <cell r="K2210" t="e">
            <v>#REF!</v>
          </cell>
          <cell r="L2210" t="e">
            <v>#REF!</v>
          </cell>
        </row>
        <row r="2211">
          <cell r="K2211" t="e">
            <v>#REF!</v>
          </cell>
          <cell r="L2211" t="e">
            <v>#REF!</v>
          </cell>
        </row>
        <row r="2212">
          <cell r="K2212" t="e">
            <v>#REF!</v>
          </cell>
          <cell r="L2212" t="e">
            <v>#REF!</v>
          </cell>
        </row>
        <row r="2213">
          <cell r="K2213" t="e">
            <v>#REF!</v>
          </cell>
          <cell r="L2213" t="e">
            <v>#REF!</v>
          </cell>
        </row>
        <row r="2214">
          <cell r="K2214" t="e">
            <v>#REF!</v>
          </cell>
          <cell r="L2214" t="e">
            <v>#REF!</v>
          </cell>
        </row>
        <row r="2215">
          <cell r="K2215" t="e">
            <v>#REF!</v>
          </cell>
          <cell r="L2215" t="e">
            <v>#REF!</v>
          </cell>
        </row>
        <row r="2216">
          <cell r="K2216" t="e">
            <v>#REF!</v>
          </cell>
          <cell r="L2216" t="e">
            <v>#REF!</v>
          </cell>
        </row>
        <row r="2217">
          <cell r="K2217" t="e">
            <v>#REF!</v>
          </cell>
          <cell r="L2217" t="e">
            <v>#REF!</v>
          </cell>
        </row>
        <row r="2218">
          <cell r="K2218" t="e">
            <v>#REF!</v>
          </cell>
          <cell r="L2218" t="e">
            <v>#REF!</v>
          </cell>
        </row>
        <row r="2219">
          <cell r="K2219" t="e">
            <v>#REF!</v>
          </cell>
          <cell r="L2219" t="e">
            <v>#REF!</v>
          </cell>
        </row>
        <row r="2220">
          <cell r="K2220" t="e">
            <v>#REF!</v>
          </cell>
          <cell r="L2220" t="e">
            <v>#REF!</v>
          </cell>
        </row>
        <row r="2221">
          <cell r="K2221" t="e">
            <v>#REF!</v>
          </cell>
          <cell r="L2221" t="e">
            <v>#REF!</v>
          </cell>
        </row>
        <row r="2222">
          <cell r="K2222" t="e">
            <v>#REF!</v>
          </cell>
          <cell r="L2222" t="e">
            <v>#REF!</v>
          </cell>
        </row>
        <row r="2223">
          <cell r="K2223" t="e">
            <v>#REF!</v>
          </cell>
          <cell r="L2223" t="e">
            <v>#REF!</v>
          </cell>
        </row>
        <row r="2224">
          <cell r="K2224" t="e">
            <v>#REF!</v>
          </cell>
          <cell r="L2224" t="e">
            <v>#REF!</v>
          </cell>
        </row>
        <row r="2225">
          <cell r="K2225" t="e">
            <v>#REF!</v>
          </cell>
          <cell r="L2225" t="e">
            <v>#REF!</v>
          </cell>
        </row>
        <row r="2226">
          <cell r="K2226" t="e">
            <v>#REF!</v>
          </cell>
          <cell r="L2226" t="e">
            <v>#REF!</v>
          </cell>
        </row>
        <row r="2227">
          <cell r="K2227" t="e">
            <v>#REF!</v>
          </cell>
          <cell r="L2227" t="e">
            <v>#REF!</v>
          </cell>
        </row>
        <row r="2228">
          <cell r="K2228" t="e">
            <v>#REF!</v>
          </cell>
          <cell r="L2228" t="e">
            <v>#REF!</v>
          </cell>
        </row>
        <row r="2229">
          <cell r="K2229" t="e">
            <v>#REF!</v>
          </cell>
          <cell r="L2229" t="e">
            <v>#REF!</v>
          </cell>
        </row>
        <row r="2230">
          <cell r="K2230" t="e">
            <v>#REF!</v>
          </cell>
          <cell r="L2230" t="e">
            <v>#REF!</v>
          </cell>
        </row>
        <row r="2231">
          <cell r="K2231" t="e">
            <v>#REF!</v>
          </cell>
          <cell r="L2231" t="e">
            <v>#REF!</v>
          </cell>
        </row>
        <row r="2232">
          <cell r="K2232" t="e">
            <v>#REF!</v>
          </cell>
          <cell r="L2232" t="e">
            <v>#REF!</v>
          </cell>
        </row>
        <row r="2233">
          <cell r="K2233" t="e">
            <v>#REF!</v>
          </cell>
          <cell r="L2233" t="e">
            <v>#REF!</v>
          </cell>
        </row>
        <row r="2234">
          <cell r="K2234" t="e">
            <v>#REF!</v>
          </cell>
          <cell r="L2234" t="e">
            <v>#REF!</v>
          </cell>
        </row>
        <row r="2235">
          <cell r="K2235" t="e">
            <v>#REF!</v>
          </cell>
          <cell r="L2235" t="e">
            <v>#REF!</v>
          </cell>
        </row>
        <row r="2236">
          <cell r="K2236" t="e">
            <v>#REF!</v>
          </cell>
          <cell r="L2236" t="e">
            <v>#REF!</v>
          </cell>
        </row>
        <row r="2237">
          <cell r="K2237" t="e">
            <v>#REF!</v>
          </cell>
          <cell r="L2237" t="e">
            <v>#REF!</v>
          </cell>
        </row>
        <row r="2238">
          <cell r="K2238" t="e">
            <v>#REF!</v>
          </cell>
          <cell r="L2238" t="e">
            <v>#REF!</v>
          </cell>
        </row>
        <row r="2239">
          <cell r="K2239" t="e">
            <v>#REF!</v>
          </cell>
          <cell r="L2239" t="e">
            <v>#REF!</v>
          </cell>
        </row>
        <row r="2240">
          <cell r="K2240" t="e">
            <v>#REF!</v>
          </cell>
          <cell r="L2240" t="e">
            <v>#REF!</v>
          </cell>
        </row>
        <row r="2241">
          <cell r="K2241" t="e">
            <v>#REF!</v>
          </cell>
          <cell r="L2241" t="e">
            <v>#REF!</v>
          </cell>
        </row>
        <row r="2242">
          <cell r="K2242" t="e">
            <v>#REF!</v>
          </cell>
          <cell r="L2242" t="e">
            <v>#REF!</v>
          </cell>
        </row>
        <row r="2243">
          <cell r="K2243" t="e">
            <v>#REF!</v>
          </cell>
          <cell r="L2243" t="e">
            <v>#REF!</v>
          </cell>
        </row>
        <row r="2244">
          <cell r="K2244" t="e">
            <v>#REF!</v>
          </cell>
          <cell r="L2244" t="e">
            <v>#REF!</v>
          </cell>
        </row>
        <row r="2245">
          <cell r="K2245" t="e">
            <v>#REF!</v>
          </cell>
          <cell r="L2245" t="e">
            <v>#REF!</v>
          </cell>
        </row>
        <row r="2246">
          <cell r="K2246" t="e">
            <v>#REF!</v>
          </cell>
          <cell r="L2246" t="e">
            <v>#REF!</v>
          </cell>
        </row>
        <row r="2247">
          <cell r="K2247" t="e">
            <v>#REF!</v>
          </cell>
          <cell r="L2247" t="e">
            <v>#REF!</v>
          </cell>
        </row>
        <row r="2248">
          <cell r="K2248" t="e">
            <v>#REF!</v>
          </cell>
          <cell r="L2248" t="e">
            <v>#REF!</v>
          </cell>
        </row>
        <row r="2249">
          <cell r="K2249" t="e">
            <v>#REF!</v>
          </cell>
          <cell r="L2249" t="e">
            <v>#REF!</v>
          </cell>
        </row>
        <row r="2250">
          <cell r="K2250" t="e">
            <v>#REF!</v>
          </cell>
          <cell r="L2250" t="e">
            <v>#REF!</v>
          </cell>
        </row>
        <row r="2251">
          <cell r="K2251" t="e">
            <v>#REF!</v>
          </cell>
          <cell r="L2251" t="e">
            <v>#REF!</v>
          </cell>
        </row>
        <row r="2252">
          <cell r="K2252" t="e">
            <v>#REF!</v>
          </cell>
          <cell r="L2252" t="e">
            <v>#REF!</v>
          </cell>
        </row>
        <row r="2253">
          <cell r="K2253" t="e">
            <v>#REF!</v>
          </cell>
          <cell r="L2253" t="e">
            <v>#REF!</v>
          </cell>
        </row>
        <row r="2254">
          <cell r="K2254" t="e">
            <v>#REF!</v>
          </cell>
          <cell r="L2254" t="e">
            <v>#REF!</v>
          </cell>
        </row>
        <row r="2255">
          <cell r="K2255" t="e">
            <v>#REF!</v>
          </cell>
          <cell r="L2255" t="e">
            <v>#REF!</v>
          </cell>
        </row>
        <row r="2256">
          <cell r="K2256" t="e">
            <v>#REF!</v>
          </cell>
          <cell r="L2256" t="e">
            <v>#REF!</v>
          </cell>
        </row>
        <row r="2257">
          <cell r="K2257" t="e">
            <v>#REF!</v>
          </cell>
          <cell r="L2257" t="e">
            <v>#REF!</v>
          </cell>
        </row>
        <row r="2258">
          <cell r="K2258" t="e">
            <v>#REF!</v>
          </cell>
          <cell r="L2258" t="e">
            <v>#REF!</v>
          </cell>
        </row>
        <row r="2259">
          <cell r="K2259" t="e">
            <v>#REF!</v>
          </cell>
          <cell r="L2259" t="e">
            <v>#REF!</v>
          </cell>
        </row>
        <row r="2260">
          <cell r="K2260" t="e">
            <v>#REF!</v>
          </cell>
          <cell r="L2260" t="e">
            <v>#REF!</v>
          </cell>
        </row>
        <row r="2261">
          <cell r="K2261" t="e">
            <v>#REF!</v>
          </cell>
          <cell r="L2261" t="e">
            <v>#REF!</v>
          </cell>
        </row>
        <row r="2262">
          <cell r="K2262" t="e">
            <v>#REF!</v>
          </cell>
          <cell r="L2262" t="e">
            <v>#REF!</v>
          </cell>
        </row>
        <row r="2263">
          <cell r="K2263" t="e">
            <v>#REF!</v>
          </cell>
          <cell r="L2263" t="e">
            <v>#REF!</v>
          </cell>
        </row>
        <row r="2264">
          <cell r="K2264" t="e">
            <v>#REF!</v>
          </cell>
          <cell r="L2264" t="e">
            <v>#REF!</v>
          </cell>
        </row>
        <row r="2265">
          <cell r="K2265" t="e">
            <v>#REF!</v>
          </cell>
          <cell r="L2265" t="e">
            <v>#REF!</v>
          </cell>
        </row>
        <row r="2266">
          <cell r="K2266" t="e">
            <v>#REF!</v>
          </cell>
          <cell r="L2266" t="e">
            <v>#REF!</v>
          </cell>
        </row>
        <row r="2267">
          <cell r="K2267" t="e">
            <v>#REF!</v>
          </cell>
          <cell r="L2267" t="e">
            <v>#REF!</v>
          </cell>
        </row>
        <row r="2268">
          <cell r="K2268" t="e">
            <v>#REF!</v>
          </cell>
          <cell r="L2268" t="e">
            <v>#REF!</v>
          </cell>
        </row>
        <row r="2269">
          <cell r="K2269" t="e">
            <v>#REF!</v>
          </cell>
          <cell r="L2269" t="e">
            <v>#REF!</v>
          </cell>
        </row>
        <row r="2270">
          <cell r="K2270" t="e">
            <v>#REF!</v>
          </cell>
          <cell r="L2270" t="e">
            <v>#REF!</v>
          </cell>
        </row>
        <row r="2271">
          <cell r="K2271" t="e">
            <v>#REF!</v>
          </cell>
          <cell r="L2271" t="e">
            <v>#REF!</v>
          </cell>
        </row>
        <row r="2272">
          <cell r="K2272" t="e">
            <v>#REF!</v>
          </cell>
          <cell r="L2272" t="e">
            <v>#REF!</v>
          </cell>
        </row>
        <row r="2273">
          <cell r="K2273" t="e">
            <v>#REF!</v>
          </cell>
          <cell r="L2273" t="e">
            <v>#REF!</v>
          </cell>
        </row>
        <row r="2274">
          <cell r="K2274" t="e">
            <v>#REF!</v>
          </cell>
          <cell r="L2274" t="e">
            <v>#REF!</v>
          </cell>
        </row>
        <row r="2275">
          <cell r="K2275" t="e">
            <v>#REF!</v>
          </cell>
          <cell r="L2275" t="e">
            <v>#REF!</v>
          </cell>
        </row>
        <row r="2276">
          <cell r="K2276" t="e">
            <v>#REF!</v>
          </cell>
          <cell r="L2276" t="e">
            <v>#REF!</v>
          </cell>
        </row>
        <row r="2277">
          <cell r="K2277" t="e">
            <v>#REF!</v>
          </cell>
          <cell r="L2277" t="e">
            <v>#REF!</v>
          </cell>
        </row>
        <row r="2278">
          <cell r="K2278" t="e">
            <v>#REF!</v>
          </cell>
          <cell r="L2278" t="e">
            <v>#REF!</v>
          </cell>
        </row>
        <row r="2279">
          <cell r="K2279" t="e">
            <v>#REF!</v>
          </cell>
          <cell r="L2279" t="e">
            <v>#REF!</v>
          </cell>
        </row>
        <row r="2280">
          <cell r="K2280" t="e">
            <v>#REF!</v>
          </cell>
          <cell r="L2280" t="e">
            <v>#REF!</v>
          </cell>
        </row>
        <row r="2281">
          <cell r="K2281" t="e">
            <v>#REF!</v>
          </cell>
          <cell r="L2281" t="e">
            <v>#REF!</v>
          </cell>
        </row>
        <row r="2282">
          <cell r="K2282" t="e">
            <v>#REF!</v>
          </cell>
          <cell r="L2282" t="e">
            <v>#REF!</v>
          </cell>
        </row>
        <row r="2283">
          <cell r="K2283" t="e">
            <v>#REF!</v>
          </cell>
          <cell r="L2283" t="e">
            <v>#REF!</v>
          </cell>
        </row>
        <row r="2284">
          <cell r="K2284" t="e">
            <v>#REF!</v>
          </cell>
          <cell r="L2284" t="e">
            <v>#REF!</v>
          </cell>
        </row>
        <row r="2285">
          <cell r="K2285" t="e">
            <v>#REF!</v>
          </cell>
          <cell r="L2285" t="e">
            <v>#REF!</v>
          </cell>
        </row>
        <row r="2286">
          <cell r="K2286" t="e">
            <v>#REF!</v>
          </cell>
          <cell r="L2286" t="e">
            <v>#REF!</v>
          </cell>
        </row>
        <row r="2287">
          <cell r="K2287" t="e">
            <v>#REF!</v>
          </cell>
          <cell r="L2287" t="e">
            <v>#REF!</v>
          </cell>
        </row>
        <row r="2288">
          <cell r="K2288" t="e">
            <v>#REF!</v>
          </cell>
          <cell r="L2288" t="e">
            <v>#REF!</v>
          </cell>
        </row>
        <row r="2289">
          <cell r="K2289" t="e">
            <v>#REF!</v>
          </cell>
          <cell r="L2289" t="e">
            <v>#REF!</v>
          </cell>
        </row>
        <row r="2290">
          <cell r="K2290" t="e">
            <v>#REF!</v>
          </cell>
          <cell r="L2290" t="e">
            <v>#REF!</v>
          </cell>
        </row>
        <row r="2291">
          <cell r="K2291" t="e">
            <v>#REF!</v>
          </cell>
          <cell r="L2291" t="e">
            <v>#REF!</v>
          </cell>
        </row>
        <row r="2292">
          <cell r="K2292" t="e">
            <v>#REF!</v>
          </cell>
          <cell r="L2292" t="e">
            <v>#REF!</v>
          </cell>
        </row>
        <row r="2293">
          <cell r="K2293" t="e">
            <v>#REF!</v>
          </cell>
          <cell r="L2293" t="e">
            <v>#REF!</v>
          </cell>
        </row>
        <row r="2294">
          <cell r="K2294" t="e">
            <v>#REF!</v>
          </cell>
          <cell r="L2294" t="e">
            <v>#REF!</v>
          </cell>
        </row>
        <row r="2295">
          <cell r="K2295" t="e">
            <v>#REF!</v>
          </cell>
          <cell r="L2295" t="e">
            <v>#REF!</v>
          </cell>
        </row>
        <row r="2296">
          <cell r="K2296" t="e">
            <v>#REF!</v>
          </cell>
          <cell r="L2296" t="e">
            <v>#REF!</v>
          </cell>
        </row>
        <row r="2297">
          <cell r="K2297" t="e">
            <v>#REF!</v>
          </cell>
          <cell r="L2297" t="e">
            <v>#REF!</v>
          </cell>
        </row>
        <row r="2298">
          <cell r="K2298" t="e">
            <v>#REF!</v>
          </cell>
          <cell r="L2298" t="e">
            <v>#REF!</v>
          </cell>
        </row>
        <row r="2299">
          <cell r="K2299" t="e">
            <v>#REF!</v>
          </cell>
          <cell r="L2299" t="e">
            <v>#REF!</v>
          </cell>
        </row>
        <row r="2300">
          <cell r="K2300" t="e">
            <v>#REF!</v>
          </cell>
          <cell r="L2300" t="e">
            <v>#REF!</v>
          </cell>
        </row>
        <row r="2301">
          <cell r="K2301" t="e">
            <v>#REF!</v>
          </cell>
          <cell r="L2301" t="e">
            <v>#REF!</v>
          </cell>
        </row>
        <row r="2302">
          <cell r="K2302" t="e">
            <v>#REF!</v>
          </cell>
          <cell r="L2302" t="e">
            <v>#REF!</v>
          </cell>
        </row>
        <row r="2303">
          <cell r="K2303" t="e">
            <v>#REF!</v>
          </cell>
          <cell r="L2303" t="e">
            <v>#REF!</v>
          </cell>
        </row>
        <row r="2304">
          <cell r="K2304" t="e">
            <v>#REF!</v>
          </cell>
          <cell r="L2304" t="e">
            <v>#REF!</v>
          </cell>
        </row>
        <row r="2305">
          <cell r="K2305" t="e">
            <v>#REF!</v>
          </cell>
          <cell r="L2305" t="e">
            <v>#REF!</v>
          </cell>
        </row>
        <row r="2306">
          <cell r="K2306" t="e">
            <v>#REF!</v>
          </cell>
          <cell r="L2306" t="e">
            <v>#REF!</v>
          </cell>
        </row>
        <row r="2307">
          <cell r="K2307" t="e">
            <v>#REF!</v>
          </cell>
          <cell r="L2307" t="e">
            <v>#REF!</v>
          </cell>
        </row>
        <row r="2308">
          <cell r="K2308" t="e">
            <v>#REF!</v>
          </cell>
          <cell r="L2308" t="e">
            <v>#REF!</v>
          </cell>
        </row>
        <row r="2309">
          <cell r="K2309" t="e">
            <v>#REF!</v>
          </cell>
          <cell r="L2309" t="e">
            <v>#REF!</v>
          </cell>
        </row>
        <row r="2310">
          <cell r="K2310" t="e">
            <v>#REF!</v>
          </cell>
          <cell r="L2310" t="e">
            <v>#REF!</v>
          </cell>
        </row>
        <row r="2311">
          <cell r="K2311" t="e">
            <v>#REF!</v>
          </cell>
          <cell r="L2311" t="e">
            <v>#REF!</v>
          </cell>
        </row>
        <row r="2312">
          <cell r="K2312" t="e">
            <v>#REF!</v>
          </cell>
          <cell r="L2312" t="e">
            <v>#REF!</v>
          </cell>
        </row>
        <row r="2313">
          <cell r="K2313" t="e">
            <v>#REF!</v>
          </cell>
          <cell r="L2313" t="e">
            <v>#REF!</v>
          </cell>
        </row>
        <row r="2314">
          <cell r="K2314" t="e">
            <v>#REF!</v>
          </cell>
          <cell r="L2314" t="e">
            <v>#REF!</v>
          </cell>
        </row>
        <row r="2315">
          <cell r="K2315" t="e">
            <v>#REF!</v>
          </cell>
          <cell r="L2315" t="e">
            <v>#REF!</v>
          </cell>
        </row>
        <row r="2316">
          <cell r="K2316" t="e">
            <v>#REF!</v>
          </cell>
          <cell r="L2316" t="e">
            <v>#REF!</v>
          </cell>
        </row>
        <row r="2317">
          <cell r="K2317" t="e">
            <v>#REF!</v>
          </cell>
          <cell r="L2317" t="e">
            <v>#REF!</v>
          </cell>
        </row>
        <row r="2318">
          <cell r="K2318" t="e">
            <v>#REF!</v>
          </cell>
          <cell r="L2318" t="e">
            <v>#REF!</v>
          </cell>
        </row>
        <row r="2319">
          <cell r="K2319" t="e">
            <v>#REF!</v>
          </cell>
          <cell r="L2319" t="e">
            <v>#REF!</v>
          </cell>
        </row>
        <row r="2320">
          <cell r="K2320" t="e">
            <v>#REF!</v>
          </cell>
          <cell r="L2320" t="e">
            <v>#REF!</v>
          </cell>
        </row>
        <row r="2321">
          <cell r="K2321" t="e">
            <v>#REF!</v>
          </cell>
          <cell r="L2321" t="e">
            <v>#REF!</v>
          </cell>
        </row>
        <row r="2322">
          <cell r="K2322" t="e">
            <v>#REF!</v>
          </cell>
          <cell r="L2322" t="e">
            <v>#REF!</v>
          </cell>
        </row>
        <row r="2323">
          <cell r="K2323" t="e">
            <v>#REF!</v>
          </cell>
          <cell r="L2323" t="e">
            <v>#REF!</v>
          </cell>
        </row>
        <row r="2324">
          <cell r="K2324" t="e">
            <v>#REF!</v>
          </cell>
          <cell r="L2324" t="e">
            <v>#REF!</v>
          </cell>
        </row>
        <row r="2325">
          <cell r="K2325" t="e">
            <v>#REF!</v>
          </cell>
          <cell r="L2325" t="e">
            <v>#REF!</v>
          </cell>
        </row>
        <row r="2326">
          <cell r="K2326" t="e">
            <v>#REF!</v>
          </cell>
          <cell r="L2326" t="e">
            <v>#REF!</v>
          </cell>
        </row>
        <row r="2327">
          <cell r="K2327" t="e">
            <v>#REF!</v>
          </cell>
          <cell r="L2327" t="e">
            <v>#REF!</v>
          </cell>
        </row>
        <row r="2328">
          <cell r="K2328" t="e">
            <v>#REF!</v>
          </cell>
          <cell r="L2328" t="e">
            <v>#REF!</v>
          </cell>
        </row>
        <row r="2329">
          <cell r="K2329" t="e">
            <v>#REF!</v>
          </cell>
          <cell r="L2329" t="e">
            <v>#REF!</v>
          </cell>
        </row>
        <row r="2330">
          <cell r="K2330" t="e">
            <v>#REF!</v>
          </cell>
          <cell r="L2330" t="e">
            <v>#REF!</v>
          </cell>
        </row>
        <row r="2331">
          <cell r="K2331" t="e">
            <v>#REF!</v>
          </cell>
          <cell r="L2331" t="e">
            <v>#REF!</v>
          </cell>
        </row>
        <row r="2332">
          <cell r="K2332" t="e">
            <v>#REF!</v>
          </cell>
          <cell r="L2332" t="e">
            <v>#REF!</v>
          </cell>
        </row>
        <row r="2333">
          <cell r="K2333" t="e">
            <v>#REF!</v>
          </cell>
          <cell r="L2333" t="e">
            <v>#REF!</v>
          </cell>
        </row>
        <row r="2334">
          <cell r="K2334" t="e">
            <v>#REF!</v>
          </cell>
          <cell r="L2334" t="e">
            <v>#REF!</v>
          </cell>
        </row>
        <row r="2335">
          <cell r="K2335" t="e">
            <v>#REF!</v>
          </cell>
          <cell r="L2335" t="e">
            <v>#REF!</v>
          </cell>
        </row>
        <row r="2336">
          <cell r="K2336" t="e">
            <v>#REF!</v>
          </cell>
          <cell r="L2336" t="e">
            <v>#REF!</v>
          </cell>
        </row>
        <row r="2337">
          <cell r="K2337" t="e">
            <v>#REF!</v>
          </cell>
          <cell r="L2337" t="e">
            <v>#REF!</v>
          </cell>
        </row>
        <row r="2338">
          <cell r="K2338" t="e">
            <v>#REF!</v>
          </cell>
          <cell r="L2338" t="e">
            <v>#REF!</v>
          </cell>
        </row>
        <row r="2339">
          <cell r="K2339" t="e">
            <v>#REF!</v>
          </cell>
          <cell r="L2339" t="e">
            <v>#REF!</v>
          </cell>
        </row>
        <row r="2340">
          <cell r="K2340" t="e">
            <v>#REF!</v>
          </cell>
          <cell r="L2340" t="e">
            <v>#REF!</v>
          </cell>
        </row>
        <row r="2341">
          <cell r="K2341" t="e">
            <v>#REF!</v>
          </cell>
          <cell r="L2341" t="e">
            <v>#REF!</v>
          </cell>
        </row>
        <row r="2342">
          <cell r="K2342" t="e">
            <v>#REF!</v>
          </cell>
          <cell r="L2342" t="e">
            <v>#REF!</v>
          </cell>
        </row>
        <row r="2343">
          <cell r="K2343" t="e">
            <v>#REF!</v>
          </cell>
          <cell r="L2343" t="e">
            <v>#REF!</v>
          </cell>
        </row>
        <row r="2344">
          <cell r="K2344" t="e">
            <v>#REF!</v>
          </cell>
          <cell r="L2344" t="e">
            <v>#REF!</v>
          </cell>
        </row>
        <row r="2345">
          <cell r="K2345" t="e">
            <v>#REF!</v>
          </cell>
          <cell r="L2345" t="e">
            <v>#REF!</v>
          </cell>
        </row>
        <row r="2346">
          <cell r="K2346" t="e">
            <v>#REF!</v>
          </cell>
          <cell r="L2346" t="e">
            <v>#REF!</v>
          </cell>
        </row>
        <row r="2347">
          <cell r="K2347" t="e">
            <v>#REF!</v>
          </cell>
          <cell r="L2347" t="e">
            <v>#REF!</v>
          </cell>
        </row>
        <row r="2348">
          <cell r="K2348" t="e">
            <v>#REF!</v>
          </cell>
          <cell r="L2348" t="e">
            <v>#REF!</v>
          </cell>
        </row>
        <row r="2349">
          <cell r="K2349" t="e">
            <v>#REF!</v>
          </cell>
          <cell r="L2349" t="e">
            <v>#REF!</v>
          </cell>
        </row>
        <row r="2350">
          <cell r="K2350" t="e">
            <v>#REF!</v>
          </cell>
          <cell r="L2350" t="e">
            <v>#REF!</v>
          </cell>
        </row>
        <row r="2351">
          <cell r="K2351" t="e">
            <v>#REF!</v>
          </cell>
          <cell r="L2351" t="e">
            <v>#REF!</v>
          </cell>
        </row>
        <row r="2352">
          <cell r="K2352" t="e">
            <v>#REF!</v>
          </cell>
          <cell r="L2352" t="e">
            <v>#REF!</v>
          </cell>
        </row>
        <row r="2353">
          <cell r="K2353" t="e">
            <v>#REF!</v>
          </cell>
          <cell r="L2353" t="e">
            <v>#REF!</v>
          </cell>
        </row>
        <row r="2354">
          <cell r="K2354" t="e">
            <v>#REF!</v>
          </cell>
          <cell r="L2354" t="e">
            <v>#REF!</v>
          </cell>
        </row>
        <row r="2355">
          <cell r="K2355" t="e">
            <v>#REF!</v>
          </cell>
          <cell r="L2355" t="e">
            <v>#REF!</v>
          </cell>
        </row>
        <row r="2356">
          <cell r="K2356" t="e">
            <v>#REF!</v>
          </cell>
          <cell r="L2356" t="e">
            <v>#REF!</v>
          </cell>
        </row>
        <row r="2357">
          <cell r="K2357" t="e">
            <v>#REF!</v>
          </cell>
          <cell r="L2357" t="e">
            <v>#REF!</v>
          </cell>
        </row>
        <row r="2358">
          <cell r="K2358" t="e">
            <v>#REF!</v>
          </cell>
          <cell r="L2358" t="e">
            <v>#REF!</v>
          </cell>
        </row>
        <row r="2359">
          <cell r="K2359" t="e">
            <v>#REF!</v>
          </cell>
          <cell r="L2359" t="e">
            <v>#REF!</v>
          </cell>
        </row>
        <row r="2360">
          <cell r="K2360" t="e">
            <v>#REF!</v>
          </cell>
          <cell r="L2360" t="e">
            <v>#REF!</v>
          </cell>
        </row>
        <row r="2361">
          <cell r="K2361" t="e">
            <v>#REF!</v>
          </cell>
          <cell r="L2361" t="e">
            <v>#REF!</v>
          </cell>
        </row>
        <row r="2362">
          <cell r="K2362" t="e">
            <v>#REF!</v>
          </cell>
          <cell r="L2362" t="e">
            <v>#REF!</v>
          </cell>
        </row>
        <row r="2363">
          <cell r="K2363" t="e">
            <v>#REF!</v>
          </cell>
          <cell r="L2363" t="e">
            <v>#REF!</v>
          </cell>
        </row>
        <row r="2364">
          <cell r="K2364" t="e">
            <v>#REF!</v>
          </cell>
          <cell r="L2364" t="e">
            <v>#REF!</v>
          </cell>
        </row>
        <row r="2365">
          <cell r="K2365" t="e">
            <v>#REF!</v>
          </cell>
          <cell r="L2365" t="e">
            <v>#REF!</v>
          </cell>
        </row>
        <row r="2366">
          <cell r="K2366" t="e">
            <v>#REF!</v>
          </cell>
          <cell r="L2366" t="e">
            <v>#REF!</v>
          </cell>
        </row>
        <row r="2367">
          <cell r="K2367" t="e">
            <v>#REF!</v>
          </cell>
          <cell r="L2367" t="e">
            <v>#REF!</v>
          </cell>
        </row>
        <row r="2368">
          <cell r="K2368" t="e">
            <v>#REF!</v>
          </cell>
          <cell r="L2368" t="e">
            <v>#REF!</v>
          </cell>
        </row>
        <row r="2369">
          <cell r="K2369" t="e">
            <v>#REF!</v>
          </cell>
          <cell r="L2369" t="e">
            <v>#REF!</v>
          </cell>
        </row>
        <row r="2370">
          <cell r="K2370" t="e">
            <v>#REF!</v>
          </cell>
          <cell r="L2370" t="e">
            <v>#REF!</v>
          </cell>
        </row>
        <row r="2371">
          <cell r="K2371" t="e">
            <v>#REF!</v>
          </cell>
          <cell r="L2371" t="e">
            <v>#REF!</v>
          </cell>
        </row>
        <row r="2372">
          <cell r="K2372" t="e">
            <v>#REF!</v>
          </cell>
          <cell r="L2372" t="e">
            <v>#REF!</v>
          </cell>
        </row>
        <row r="2373">
          <cell r="K2373" t="e">
            <v>#REF!</v>
          </cell>
          <cell r="L2373" t="e">
            <v>#REF!</v>
          </cell>
        </row>
        <row r="2374">
          <cell r="K2374" t="e">
            <v>#REF!</v>
          </cell>
          <cell r="L2374" t="e">
            <v>#REF!</v>
          </cell>
        </row>
        <row r="2375">
          <cell r="K2375" t="e">
            <v>#REF!</v>
          </cell>
          <cell r="L2375" t="e">
            <v>#REF!</v>
          </cell>
        </row>
        <row r="2376">
          <cell r="K2376" t="e">
            <v>#REF!</v>
          </cell>
          <cell r="L2376" t="e">
            <v>#REF!</v>
          </cell>
        </row>
        <row r="2377">
          <cell r="K2377" t="e">
            <v>#REF!</v>
          </cell>
          <cell r="L2377" t="e">
            <v>#REF!</v>
          </cell>
        </row>
        <row r="2378">
          <cell r="K2378" t="e">
            <v>#REF!</v>
          </cell>
          <cell r="L2378" t="e">
            <v>#REF!</v>
          </cell>
        </row>
        <row r="2379">
          <cell r="K2379" t="e">
            <v>#REF!</v>
          </cell>
          <cell r="L2379" t="e">
            <v>#REF!</v>
          </cell>
        </row>
        <row r="2380">
          <cell r="K2380" t="e">
            <v>#REF!</v>
          </cell>
          <cell r="L2380" t="e">
            <v>#REF!</v>
          </cell>
        </row>
        <row r="2381">
          <cell r="K2381" t="e">
            <v>#REF!</v>
          </cell>
          <cell r="L2381" t="e">
            <v>#REF!</v>
          </cell>
        </row>
        <row r="2382">
          <cell r="K2382" t="e">
            <v>#REF!</v>
          </cell>
          <cell r="L2382" t="e">
            <v>#REF!</v>
          </cell>
        </row>
        <row r="2383">
          <cell r="K2383" t="e">
            <v>#REF!</v>
          </cell>
          <cell r="L2383" t="e">
            <v>#REF!</v>
          </cell>
        </row>
        <row r="2384">
          <cell r="K2384" t="e">
            <v>#REF!</v>
          </cell>
          <cell r="L2384" t="e">
            <v>#REF!</v>
          </cell>
        </row>
        <row r="2385">
          <cell r="K2385" t="e">
            <v>#REF!</v>
          </cell>
          <cell r="L2385" t="e">
            <v>#REF!</v>
          </cell>
        </row>
        <row r="2386">
          <cell r="K2386" t="e">
            <v>#REF!</v>
          </cell>
          <cell r="L2386" t="e">
            <v>#REF!</v>
          </cell>
        </row>
        <row r="2387">
          <cell r="K2387" t="e">
            <v>#REF!</v>
          </cell>
          <cell r="L2387" t="e">
            <v>#REF!</v>
          </cell>
        </row>
        <row r="2388">
          <cell r="K2388" t="e">
            <v>#REF!</v>
          </cell>
          <cell r="L2388" t="e">
            <v>#REF!</v>
          </cell>
        </row>
        <row r="2389">
          <cell r="K2389" t="e">
            <v>#REF!</v>
          </cell>
          <cell r="L2389" t="e">
            <v>#REF!</v>
          </cell>
        </row>
        <row r="2390">
          <cell r="K2390" t="e">
            <v>#REF!</v>
          </cell>
          <cell r="L2390" t="e">
            <v>#REF!</v>
          </cell>
        </row>
        <row r="2391">
          <cell r="K2391" t="e">
            <v>#REF!</v>
          </cell>
          <cell r="L2391" t="e">
            <v>#REF!</v>
          </cell>
        </row>
        <row r="2392">
          <cell r="K2392" t="e">
            <v>#REF!</v>
          </cell>
          <cell r="L2392" t="e">
            <v>#REF!</v>
          </cell>
        </row>
        <row r="2393">
          <cell r="K2393" t="e">
            <v>#REF!</v>
          </cell>
          <cell r="L2393" t="e">
            <v>#REF!</v>
          </cell>
        </row>
        <row r="2394">
          <cell r="K2394" t="e">
            <v>#REF!</v>
          </cell>
          <cell r="L2394" t="e">
            <v>#REF!</v>
          </cell>
        </row>
        <row r="2395">
          <cell r="K2395" t="e">
            <v>#REF!</v>
          </cell>
          <cell r="L2395" t="e">
            <v>#REF!</v>
          </cell>
        </row>
        <row r="2396">
          <cell r="K2396" t="e">
            <v>#REF!</v>
          </cell>
          <cell r="L2396" t="e">
            <v>#REF!</v>
          </cell>
        </row>
        <row r="2397">
          <cell r="K2397" t="e">
            <v>#REF!</v>
          </cell>
          <cell r="L2397" t="e">
            <v>#REF!</v>
          </cell>
        </row>
        <row r="2398">
          <cell r="K2398" t="e">
            <v>#REF!</v>
          </cell>
          <cell r="L2398" t="e">
            <v>#REF!</v>
          </cell>
        </row>
        <row r="2399">
          <cell r="K2399" t="e">
            <v>#REF!</v>
          </cell>
          <cell r="L2399" t="e">
            <v>#REF!</v>
          </cell>
        </row>
        <row r="2400">
          <cell r="K2400" t="e">
            <v>#REF!</v>
          </cell>
          <cell r="L2400" t="e">
            <v>#REF!</v>
          </cell>
        </row>
        <row r="2401">
          <cell r="K2401" t="e">
            <v>#REF!</v>
          </cell>
          <cell r="L2401" t="e">
            <v>#REF!</v>
          </cell>
        </row>
        <row r="2402">
          <cell r="K2402" t="e">
            <v>#REF!</v>
          </cell>
          <cell r="L2402" t="e">
            <v>#REF!</v>
          </cell>
        </row>
        <row r="2403">
          <cell r="K2403" t="e">
            <v>#REF!</v>
          </cell>
          <cell r="L2403" t="e">
            <v>#REF!</v>
          </cell>
        </row>
        <row r="2404">
          <cell r="K2404" t="e">
            <v>#REF!</v>
          </cell>
          <cell r="L2404" t="e">
            <v>#REF!</v>
          </cell>
        </row>
        <row r="2405">
          <cell r="K2405" t="e">
            <v>#REF!</v>
          </cell>
          <cell r="L2405" t="e">
            <v>#REF!</v>
          </cell>
        </row>
        <row r="2406">
          <cell r="K2406" t="e">
            <v>#REF!</v>
          </cell>
          <cell r="L2406" t="e">
            <v>#REF!</v>
          </cell>
        </row>
        <row r="2407">
          <cell r="K2407" t="e">
            <v>#REF!</v>
          </cell>
          <cell r="L2407" t="e">
            <v>#REF!</v>
          </cell>
        </row>
        <row r="2408">
          <cell r="K2408" t="e">
            <v>#REF!</v>
          </cell>
          <cell r="L2408" t="e">
            <v>#REF!</v>
          </cell>
        </row>
        <row r="2409">
          <cell r="K2409" t="e">
            <v>#REF!</v>
          </cell>
          <cell r="L2409" t="e">
            <v>#REF!</v>
          </cell>
        </row>
        <row r="2410">
          <cell r="K2410" t="e">
            <v>#REF!</v>
          </cell>
          <cell r="L2410" t="e">
            <v>#REF!</v>
          </cell>
        </row>
        <row r="2411">
          <cell r="K2411" t="e">
            <v>#REF!</v>
          </cell>
          <cell r="L2411" t="e">
            <v>#REF!</v>
          </cell>
        </row>
        <row r="2412">
          <cell r="K2412" t="e">
            <v>#REF!</v>
          </cell>
          <cell r="L2412" t="e">
            <v>#REF!</v>
          </cell>
        </row>
        <row r="2413">
          <cell r="K2413" t="e">
            <v>#REF!</v>
          </cell>
          <cell r="L2413" t="e">
            <v>#REF!</v>
          </cell>
        </row>
        <row r="2414">
          <cell r="K2414" t="e">
            <v>#REF!</v>
          </cell>
          <cell r="L2414" t="e">
            <v>#REF!</v>
          </cell>
        </row>
        <row r="2415">
          <cell r="K2415" t="e">
            <v>#REF!</v>
          </cell>
          <cell r="L2415" t="e">
            <v>#REF!</v>
          </cell>
        </row>
        <row r="2416">
          <cell r="K2416" t="e">
            <v>#REF!</v>
          </cell>
          <cell r="L2416" t="e">
            <v>#REF!</v>
          </cell>
        </row>
        <row r="2417">
          <cell r="K2417" t="e">
            <v>#REF!</v>
          </cell>
          <cell r="L2417" t="e">
            <v>#REF!</v>
          </cell>
        </row>
        <row r="2418">
          <cell r="K2418" t="e">
            <v>#REF!</v>
          </cell>
          <cell r="L2418" t="e">
            <v>#REF!</v>
          </cell>
        </row>
        <row r="2419">
          <cell r="K2419" t="e">
            <v>#REF!</v>
          </cell>
          <cell r="L2419" t="e">
            <v>#REF!</v>
          </cell>
        </row>
        <row r="2420">
          <cell r="K2420" t="e">
            <v>#REF!</v>
          </cell>
          <cell r="L2420" t="e">
            <v>#REF!</v>
          </cell>
        </row>
        <row r="2421">
          <cell r="K2421" t="e">
            <v>#REF!</v>
          </cell>
          <cell r="L2421" t="e">
            <v>#REF!</v>
          </cell>
        </row>
        <row r="2422">
          <cell r="K2422" t="e">
            <v>#REF!</v>
          </cell>
          <cell r="L2422" t="e">
            <v>#REF!</v>
          </cell>
        </row>
        <row r="2423">
          <cell r="K2423" t="e">
            <v>#REF!</v>
          </cell>
          <cell r="L2423" t="e">
            <v>#REF!</v>
          </cell>
        </row>
        <row r="2424">
          <cell r="K2424" t="e">
            <v>#REF!</v>
          </cell>
          <cell r="L2424" t="e">
            <v>#REF!</v>
          </cell>
        </row>
        <row r="2425">
          <cell r="K2425" t="e">
            <v>#REF!</v>
          </cell>
          <cell r="L2425" t="e">
            <v>#REF!</v>
          </cell>
        </row>
        <row r="2426">
          <cell r="K2426" t="e">
            <v>#REF!</v>
          </cell>
          <cell r="L2426" t="e">
            <v>#REF!</v>
          </cell>
        </row>
        <row r="2427">
          <cell r="K2427" t="e">
            <v>#REF!</v>
          </cell>
          <cell r="L2427" t="e">
            <v>#REF!</v>
          </cell>
        </row>
        <row r="2428">
          <cell r="K2428" t="e">
            <v>#REF!</v>
          </cell>
          <cell r="L2428" t="e">
            <v>#REF!</v>
          </cell>
        </row>
        <row r="2429">
          <cell r="K2429" t="e">
            <v>#REF!</v>
          </cell>
          <cell r="L2429" t="e">
            <v>#REF!</v>
          </cell>
        </row>
        <row r="2430">
          <cell r="K2430" t="e">
            <v>#REF!</v>
          </cell>
          <cell r="L2430" t="e">
            <v>#REF!</v>
          </cell>
        </row>
        <row r="2431">
          <cell r="K2431" t="e">
            <v>#REF!</v>
          </cell>
          <cell r="L2431" t="e">
            <v>#REF!</v>
          </cell>
        </row>
        <row r="2432">
          <cell r="K2432" t="e">
            <v>#REF!</v>
          </cell>
          <cell r="L2432" t="e">
            <v>#REF!</v>
          </cell>
        </row>
        <row r="2433">
          <cell r="K2433" t="e">
            <v>#REF!</v>
          </cell>
          <cell r="L2433" t="e">
            <v>#REF!</v>
          </cell>
        </row>
        <row r="2434">
          <cell r="K2434" t="e">
            <v>#REF!</v>
          </cell>
          <cell r="L2434" t="e">
            <v>#REF!</v>
          </cell>
        </row>
        <row r="2435">
          <cell r="K2435" t="e">
            <v>#REF!</v>
          </cell>
          <cell r="L2435" t="e">
            <v>#REF!</v>
          </cell>
        </row>
        <row r="2436">
          <cell r="K2436" t="e">
            <v>#REF!</v>
          </cell>
          <cell r="L2436" t="e">
            <v>#REF!</v>
          </cell>
        </row>
        <row r="2437">
          <cell r="K2437" t="e">
            <v>#REF!</v>
          </cell>
          <cell r="L2437" t="e">
            <v>#REF!</v>
          </cell>
        </row>
        <row r="2438">
          <cell r="K2438" t="e">
            <v>#REF!</v>
          </cell>
          <cell r="L2438" t="e">
            <v>#REF!</v>
          </cell>
        </row>
        <row r="2439">
          <cell r="K2439" t="e">
            <v>#REF!</v>
          </cell>
          <cell r="L2439" t="e">
            <v>#REF!</v>
          </cell>
        </row>
        <row r="2440">
          <cell r="K2440" t="e">
            <v>#REF!</v>
          </cell>
          <cell r="L2440" t="e">
            <v>#REF!</v>
          </cell>
        </row>
        <row r="2441">
          <cell r="K2441" t="e">
            <v>#REF!</v>
          </cell>
          <cell r="L2441" t="e">
            <v>#REF!</v>
          </cell>
        </row>
        <row r="2442">
          <cell r="K2442" t="e">
            <v>#REF!</v>
          </cell>
          <cell r="L2442" t="e">
            <v>#REF!</v>
          </cell>
        </row>
        <row r="2443">
          <cell r="K2443" t="e">
            <v>#REF!</v>
          </cell>
          <cell r="L2443" t="e">
            <v>#REF!</v>
          </cell>
        </row>
        <row r="2444">
          <cell r="K2444" t="e">
            <v>#REF!</v>
          </cell>
          <cell r="L2444" t="e">
            <v>#REF!</v>
          </cell>
        </row>
        <row r="2445">
          <cell r="K2445" t="e">
            <v>#REF!</v>
          </cell>
          <cell r="L2445" t="e">
            <v>#REF!</v>
          </cell>
        </row>
        <row r="2446">
          <cell r="K2446" t="e">
            <v>#REF!</v>
          </cell>
          <cell r="L2446" t="e">
            <v>#REF!</v>
          </cell>
        </row>
        <row r="2447">
          <cell r="K2447" t="e">
            <v>#REF!</v>
          </cell>
          <cell r="L2447" t="e">
            <v>#REF!</v>
          </cell>
        </row>
        <row r="2448">
          <cell r="K2448" t="e">
            <v>#REF!</v>
          </cell>
          <cell r="L2448" t="e">
            <v>#REF!</v>
          </cell>
        </row>
        <row r="2449">
          <cell r="K2449" t="e">
            <v>#REF!</v>
          </cell>
          <cell r="L2449" t="e">
            <v>#REF!</v>
          </cell>
        </row>
        <row r="2450">
          <cell r="K2450" t="e">
            <v>#REF!</v>
          </cell>
          <cell r="L2450" t="e">
            <v>#REF!</v>
          </cell>
        </row>
        <row r="2451">
          <cell r="K2451" t="e">
            <v>#REF!</v>
          </cell>
          <cell r="L2451" t="e">
            <v>#REF!</v>
          </cell>
        </row>
        <row r="2452">
          <cell r="K2452" t="e">
            <v>#REF!</v>
          </cell>
          <cell r="L2452" t="e">
            <v>#REF!</v>
          </cell>
        </row>
        <row r="2453">
          <cell r="K2453" t="e">
            <v>#REF!</v>
          </cell>
          <cell r="L2453" t="e">
            <v>#REF!</v>
          </cell>
        </row>
        <row r="2454">
          <cell r="K2454" t="e">
            <v>#REF!</v>
          </cell>
          <cell r="L2454" t="e">
            <v>#REF!</v>
          </cell>
        </row>
        <row r="2455">
          <cell r="K2455" t="e">
            <v>#REF!</v>
          </cell>
          <cell r="L2455" t="e">
            <v>#REF!</v>
          </cell>
        </row>
        <row r="2456">
          <cell r="K2456" t="e">
            <v>#REF!</v>
          </cell>
          <cell r="L2456" t="e">
            <v>#REF!</v>
          </cell>
        </row>
        <row r="2457">
          <cell r="K2457" t="e">
            <v>#REF!</v>
          </cell>
          <cell r="L2457" t="e">
            <v>#REF!</v>
          </cell>
        </row>
        <row r="2458">
          <cell r="K2458" t="e">
            <v>#REF!</v>
          </cell>
          <cell r="L2458" t="e">
            <v>#REF!</v>
          </cell>
        </row>
        <row r="2459">
          <cell r="K2459" t="e">
            <v>#REF!</v>
          </cell>
          <cell r="L2459" t="e">
            <v>#REF!</v>
          </cell>
        </row>
        <row r="2460">
          <cell r="K2460" t="e">
            <v>#REF!</v>
          </cell>
          <cell r="L2460" t="e">
            <v>#REF!</v>
          </cell>
        </row>
        <row r="2461">
          <cell r="K2461" t="e">
            <v>#REF!</v>
          </cell>
          <cell r="L2461" t="e">
            <v>#REF!</v>
          </cell>
        </row>
        <row r="2462">
          <cell r="K2462" t="e">
            <v>#REF!</v>
          </cell>
          <cell r="L2462" t="e">
            <v>#REF!</v>
          </cell>
        </row>
        <row r="2463">
          <cell r="K2463" t="e">
            <v>#REF!</v>
          </cell>
          <cell r="L2463" t="e">
            <v>#REF!</v>
          </cell>
        </row>
        <row r="2464">
          <cell r="K2464" t="e">
            <v>#REF!</v>
          </cell>
          <cell r="L2464" t="e">
            <v>#REF!</v>
          </cell>
        </row>
        <row r="2465">
          <cell r="K2465" t="e">
            <v>#REF!</v>
          </cell>
          <cell r="L2465" t="e">
            <v>#REF!</v>
          </cell>
        </row>
        <row r="2466">
          <cell r="K2466" t="e">
            <v>#REF!</v>
          </cell>
          <cell r="L2466" t="e">
            <v>#REF!</v>
          </cell>
        </row>
        <row r="2467">
          <cell r="K2467" t="e">
            <v>#REF!</v>
          </cell>
          <cell r="L2467" t="e">
            <v>#REF!</v>
          </cell>
        </row>
        <row r="2468">
          <cell r="K2468" t="e">
            <v>#REF!</v>
          </cell>
          <cell r="L2468" t="e">
            <v>#REF!</v>
          </cell>
        </row>
        <row r="2469">
          <cell r="K2469" t="e">
            <v>#REF!</v>
          </cell>
          <cell r="L2469" t="e">
            <v>#REF!</v>
          </cell>
        </row>
        <row r="2470">
          <cell r="K2470" t="e">
            <v>#REF!</v>
          </cell>
          <cell r="L2470" t="e">
            <v>#REF!</v>
          </cell>
        </row>
        <row r="2471">
          <cell r="K2471" t="e">
            <v>#REF!</v>
          </cell>
          <cell r="L2471" t="e">
            <v>#REF!</v>
          </cell>
        </row>
        <row r="2472">
          <cell r="K2472" t="e">
            <v>#REF!</v>
          </cell>
          <cell r="L2472" t="e">
            <v>#REF!</v>
          </cell>
        </row>
        <row r="2473">
          <cell r="K2473" t="e">
            <v>#REF!</v>
          </cell>
          <cell r="L2473" t="e">
            <v>#REF!</v>
          </cell>
        </row>
        <row r="2474">
          <cell r="K2474" t="e">
            <v>#REF!</v>
          </cell>
          <cell r="L2474" t="e">
            <v>#REF!</v>
          </cell>
        </row>
        <row r="2475">
          <cell r="K2475" t="e">
            <v>#REF!</v>
          </cell>
          <cell r="L2475" t="e">
            <v>#REF!</v>
          </cell>
        </row>
        <row r="2476">
          <cell r="K2476" t="e">
            <v>#REF!</v>
          </cell>
          <cell r="L2476" t="e">
            <v>#REF!</v>
          </cell>
        </row>
        <row r="2477">
          <cell r="K2477" t="e">
            <v>#REF!</v>
          </cell>
          <cell r="L2477" t="e">
            <v>#REF!</v>
          </cell>
        </row>
        <row r="2478">
          <cell r="K2478" t="e">
            <v>#REF!</v>
          </cell>
          <cell r="L2478" t="e">
            <v>#REF!</v>
          </cell>
        </row>
        <row r="2479">
          <cell r="K2479" t="e">
            <v>#REF!</v>
          </cell>
          <cell r="L2479" t="e">
            <v>#REF!</v>
          </cell>
        </row>
        <row r="2480">
          <cell r="K2480" t="e">
            <v>#REF!</v>
          </cell>
          <cell r="L2480" t="e">
            <v>#REF!</v>
          </cell>
        </row>
        <row r="2481">
          <cell r="K2481" t="e">
            <v>#REF!</v>
          </cell>
          <cell r="L2481" t="e">
            <v>#REF!</v>
          </cell>
        </row>
        <row r="2482">
          <cell r="K2482" t="e">
            <v>#REF!</v>
          </cell>
          <cell r="L2482" t="e">
            <v>#REF!</v>
          </cell>
        </row>
        <row r="2483">
          <cell r="K2483" t="e">
            <v>#REF!</v>
          </cell>
          <cell r="L2483" t="e">
            <v>#REF!</v>
          </cell>
        </row>
        <row r="2484">
          <cell r="K2484" t="e">
            <v>#REF!</v>
          </cell>
          <cell r="L2484" t="e">
            <v>#REF!</v>
          </cell>
        </row>
        <row r="2485">
          <cell r="K2485" t="e">
            <v>#REF!</v>
          </cell>
          <cell r="L2485" t="e">
            <v>#REF!</v>
          </cell>
        </row>
        <row r="2486">
          <cell r="K2486" t="e">
            <v>#REF!</v>
          </cell>
          <cell r="L2486" t="e">
            <v>#REF!</v>
          </cell>
        </row>
        <row r="2487">
          <cell r="K2487" t="e">
            <v>#REF!</v>
          </cell>
          <cell r="L2487" t="e">
            <v>#REF!</v>
          </cell>
        </row>
        <row r="2488">
          <cell r="K2488" t="e">
            <v>#REF!</v>
          </cell>
          <cell r="L2488" t="e">
            <v>#REF!</v>
          </cell>
        </row>
        <row r="2489">
          <cell r="K2489" t="e">
            <v>#REF!</v>
          </cell>
          <cell r="L2489" t="e">
            <v>#REF!</v>
          </cell>
        </row>
        <row r="2490">
          <cell r="K2490" t="e">
            <v>#REF!</v>
          </cell>
          <cell r="L2490" t="e">
            <v>#REF!</v>
          </cell>
        </row>
        <row r="2491">
          <cell r="K2491" t="e">
            <v>#REF!</v>
          </cell>
          <cell r="L2491" t="e">
            <v>#REF!</v>
          </cell>
        </row>
        <row r="2492">
          <cell r="K2492" t="e">
            <v>#REF!</v>
          </cell>
          <cell r="L2492" t="e">
            <v>#REF!</v>
          </cell>
        </row>
        <row r="2493">
          <cell r="K2493" t="e">
            <v>#REF!</v>
          </cell>
          <cell r="L2493" t="e">
            <v>#REF!</v>
          </cell>
        </row>
        <row r="2494">
          <cell r="K2494" t="e">
            <v>#REF!</v>
          </cell>
          <cell r="L2494" t="e">
            <v>#REF!</v>
          </cell>
        </row>
        <row r="2495">
          <cell r="K2495" t="e">
            <v>#REF!</v>
          </cell>
          <cell r="L2495" t="e">
            <v>#REF!</v>
          </cell>
        </row>
        <row r="2496">
          <cell r="K2496" t="e">
            <v>#REF!</v>
          </cell>
          <cell r="L2496" t="e">
            <v>#REF!</v>
          </cell>
        </row>
        <row r="2497">
          <cell r="K2497" t="e">
            <v>#REF!</v>
          </cell>
          <cell r="L2497" t="e">
            <v>#REF!</v>
          </cell>
        </row>
        <row r="2498">
          <cell r="K2498" t="e">
            <v>#REF!</v>
          </cell>
          <cell r="L2498" t="e">
            <v>#REF!</v>
          </cell>
        </row>
        <row r="2499">
          <cell r="K2499" t="e">
            <v>#REF!</v>
          </cell>
          <cell r="L2499" t="e">
            <v>#REF!</v>
          </cell>
        </row>
        <row r="2500">
          <cell r="K2500" t="e">
            <v>#REF!</v>
          </cell>
          <cell r="L2500" t="e">
            <v>#REF!</v>
          </cell>
        </row>
        <row r="2501">
          <cell r="K2501" t="e">
            <v>#REF!</v>
          </cell>
          <cell r="L2501" t="e">
            <v>#REF!</v>
          </cell>
        </row>
        <row r="2502">
          <cell r="K2502" t="e">
            <v>#REF!</v>
          </cell>
          <cell r="L2502" t="e">
            <v>#REF!</v>
          </cell>
        </row>
        <row r="2503">
          <cell r="K2503" t="e">
            <v>#REF!</v>
          </cell>
          <cell r="L2503" t="e">
            <v>#REF!</v>
          </cell>
        </row>
        <row r="2504">
          <cell r="K2504" t="e">
            <v>#REF!</v>
          </cell>
          <cell r="L2504" t="e">
            <v>#REF!</v>
          </cell>
        </row>
        <row r="2505">
          <cell r="K2505" t="e">
            <v>#REF!</v>
          </cell>
          <cell r="L2505" t="e">
            <v>#REF!</v>
          </cell>
        </row>
        <row r="2506">
          <cell r="K2506" t="e">
            <v>#REF!</v>
          </cell>
          <cell r="L2506" t="e">
            <v>#REF!</v>
          </cell>
        </row>
        <row r="2507">
          <cell r="K2507" t="e">
            <v>#REF!</v>
          </cell>
          <cell r="L2507" t="e">
            <v>#REF!</v>
          </cell>
        </row>
        <row r="2508">
          <cell r="K2508" t="e">
            <v>#REF!</v>
          </cell>
          <cell r="L2508" t="e">
            <v>#REF!</v>
          </cell>
        </row>
        <row r="2509">
          <cell r="K2509" t="e">
            <v>#REF!</v>
          </cell>
          <cell r="L2509" t="e">
            <v>#REF!</v>
          </cell>
        </row>
        <row r="2510">
          <cell r="K2510" t="e">
            <v>#REF!</v>
          </cell>
          <cell r="L2510" t="e">
            <v>#REF!</v>
          </cell>
        </row>
        <row r="2511">
          <cell r="K2511" t="e">
            <v>#REF!</v>
          </cell>
          <cell r="L2511" t="e">
            <v>#REF!</v>
          </cell>
        </row>
        <row r="2512">
          <cell r="K2512" t="e">
            <v>#REF!</v>
          </cell>
          <cell r="L2512" t="e">
            <v>#REF!</v>
          </cell>
        </row>
        <row r="2513">
          <cell r="K2513" t="e">
            <v>#REF!</v>
          </cell>
          <cell r="L2513" t="e">
            <v>#REF!</v>
          </cell>
        </row>
        <row r="2514">
          <cell r="K2514" t="e">
            <v>#REF!</v>
          </cell>
          <cell r="L2514" t="e">
            <v>#REF!</v>
          </cell>
        </row>
        <row r="2515">
          <cell r="K2515" t="e">
            <v>#REF!</v>
          </cell>
          <cell r="L2515" t="e">
            <v>#REF!</v>
          </cell>
        </row>
        <row r="2516">
          <cell r="K2516" t="e">
            <v>#REF!</v>
          </cell>
          <cell r="L2516" t="e">
            <v>#REF!</v>
          </cell>
        </row>
        <row r="2517">
          <cell r="K2517" t="e">
            <v>#REF!</v>
          </cell>
          <cell r="L2517" t="e">
            <v>#REF!</v>
          </cell>
        </row>
        <row r="2518">
          <cell r="K2518" t="e">
            <v>#REF!</v>
          </cell>
          <cell r="L2518" t="e">
            <v>#REF!</v>
          </cell>
        </row>
        <row r="2519">
          <cell r="K2519" t="e">
            <v>#REF!</v>
          </cell>
          <cell r="L2519" t="e">
            <v>#REF!</v>
          </cell>
        </row>
        <row r="2520">
          <cell r="K2520" t="e">
            <v>#REF!</v>
          </cell>
          <cell r="L2520" t="e">
            <v>#REF!</v>
          </cell>
        </row>
        <row r="2521">
          <cell r="K2521" t="e">
            <v>#REF!</v>
          </cell>
          <cell r="L2521" t="e">
            <v>#REF!</v>
          </cell>
        </row>
        <row r="2522">
          <cell r="K2522" t="e">
            <v>#REF!</v>
          </cell>
          <cell r="L2522" t="e">
            <v>#REF!</v>
          </cell>
        </row>
        <row r="2523">
          <cell r="K2523" t="e">
            <v>#REF!</v>
          </cell>
          <cell r="L2523" t="e">
            <v>#REF!</v>
          </cell>
        </row>
        <row r="2524">
          <cell r="K2524" t="e">
            <v>#REF!</v>
          </cell>
          <cell r="L2524" t="e">
            <v>#REF!</v>
          </cell>
        </row>
        <row r="2525">
          <cell r="K2525" t="e">
            <v>#REF!</v>
          </cell>
          <cell r="L2525" t="e">
            <v>#REF!</v>
          </cell>
        </row>
        <row r="2526">
          <cell r="K2526" t="e">
            <v>#REF!</v>
          </cell>
          <cell r="L2526" t="e">
            <v>#REF!</v>
          </cell>
        </row>
        <row r="2527">
          <cell r="K2527" t="e">
            <v>#REF!</v>
          </cell>
          <cell r="L2527" t="e">
            <v>#REF!</v>
          </cell>
        </row>
        <row r="2528">
          <cell r="K2528" t="e">
            <v>#REF!</v>
          </cell>
          <cell r="L2528" t="e">
            <v>#REF!</v>
          </cell>
        </row>
        <row r="2529">
          <cell r="K2529" t="e">
            <v>#REF!</v>
          </cell>
          <cell r="L2529" t="e">
            <v>#REF!</v>
          </cell>
        </row>
        <row r="2530">
          <cell r="K2530" t="e">
            <v>#REF!</v>
          </cell>
          <cell r="L2530" t="e">
            <v>#REF!</v>
          </cell>
        </row>
        <row r="2531">
          <cell r="K2531" t="e">
            <v>#REF!</v>
          </cell>
          <cell r="L2531" t="e">
            <v>#REF!</v>
          </cell>
        </row>
        <row r="2532">
          <cell r="K2532" t="e">
            <v>#REF!</v>
          </cell>
          <cell r="L2532" t="e">
            <v>#REF!</v>
          </cell>
        </row>
        <row r="2533">
          <cell r="K2533" t="e">
            <v>#REF!</v>
          </cell>
          <cell r="L2533" t="e">
            <v>#REF!</v>
          </cell>
        </row>
        <row r="2534">
          <cell r="K2534" t="e">
            <v>#REF!</v>
          </cell>
          <cell r="L2534" t="e">
            <v>#REF!</v>
          </cell>
        </row>
        <row r="2535">
          <cell r="K2535" t="e">
            <v>#REF!</v>
          </cell>
          <cell r="L2535" t="e">
            <v>#REF!</v>
          </cell>
        </row>
        <row r="2536">
          <cell r="K2536" t="e">
            <v>#REF!</v>
          </cell>
          <cell r="L2536" t="e">
            <v>#REF!</v>
          </cell>
        </row>
        <row r="2537">
          <cell r="K2537" t="e">
            <v>#REF!</v>
          </cell>
          <cell r="L2537" t="e">
            <v>#REF!</v>
          </cell>
        </row>
        <row r="2538">
          <cell r="K2538" t="e">
            <v>#REF!</v>
          </cell>
          <cell r="L2538" t="e">
            <v>#REF!</v>
          </cell>
        </row>
        <row r="2539">
          <cell r="K2539" t="e">
            <v>#REF!</v>
          </cell>
          <cell r="L2539" t="e">
            <v>#REF!</v>
          </cell>
        </row>
        <row r="2540">
          <cell r="K2540" t="e">
            <v>#REF!</v>
          </cell>
          <cell r="L2540" t="e">
            <v>#REF!</v>
          </cell>
        </row>
        <row r="2541">
          <cell r="K2541" t="e">
            <v>#REF!</v>
          </cell>
          <cell r="L2541" t="e">
            <v>#REF!</v>
          </cell>
        </row>
        <row r="2542">
          <cell r="K2542" t="e">
            <v>#REF!</v>
          </cell>
          <cell r="L2542" t="e">
            <v>#REF!</v>
          </cell>
        </row>
        <row r="2543">
          <cell r="K2543" t="e">
            <v>#REF!</v>
          </cell>
          <cell r="L2543" t="e">
            <v>#REF!</v>
          </cell>
        </row>
        <row r="2544">
          <cell r="K2544" t="e">
            <v>#REF!</v>
          </cell>
          <cell r="L2544" t="e">
            <v>#REF!</v>
          </cell>
        </row>
        <row r="2545">
          <cell r="K2545" t="e">
            <v>#REF!</v>
          </cell>
          <cell r="L2545" t="e">
            <v>#REF!</v>
          </cell>
        </row>
        <row r="2546">
          <cell r="K2546" t="e">
            <v>#REF!</v>
          </cell>
          <cell r="L2546" t="e">
            <v>#REF!</v>
          </cell>
        </row>
        <row r="2547">
          <cell r="K2547" t="e">
            <v>#REF!</v>
          </cell>
          <cell r="L2547" t="e">
            <v>#REF!</v>
          </cell>
        </row>
        <row r="2548">
          <cell r="K2548" t="e">
            <v>#REF!</v>
          </cell>
          <cell r="L2548" t="e">
            <v>#REF!</v>
          </cell>
        </row>
        <row r="2549">
          <cell r="K2549" t="e">
            <v>#REF!</v>
          </cell>
          <cell r="L2549" t="e">
            <v>#REF!</v>
          </cell>
        </row>
        <row r="2550">
          <cell r="K2550" t="e">
            <v>#REF!</v>
          </cell>
          <cell r="L2550" t="e">
            <v>#REF!</v>
          </cell>
        </row>
        <row r="2551">
          <cell r="K2551" t="e">
            <v>#REF!</v>
          </cell>
          <cell r="L2551" t="e">
            <v>#REF!</v>
          </cell>
        </row>
        <row r="2552">
          <cell r="K2552" t="e">
            <v>#REF!</v>
          </cell>
          <cell r="L2552" t="e">
            <v>#REF!</v>
          </cell>
        </row>
        <row r="2553">
          <cell r="K2553" t="e">
            <v>#REF!</v>
          </cell>
          <cell r="L2553" t="e">
            <v>#REF!</v>
          </cell>
        </row>
        <row r="2554">
          <cell r="K2554" t="e">
            <v>#REF!</v>
          </cell>
          <cell r="L2554" t="e">
            <v>#REF!</v>
          </cell>
        </row>
        <row r="2555">
          <cell r="K2555" t="e">
            <v>#REF!</v>
          </cell>
          <cell r="L2555" t="e">
            <v>#REF!</v>
          </cell>
        </row>
        <row r="2556">
          <cell r="K2556" t="e">
            <v>#REF!</v>
          </cell>
          <cell r="L2556" t="e">
            <v>#REF!</v>
          </cell>
        </row>
        <row r="2557">
          <cell r="K2557" t="e">
            <v>#REF!</v>
          </cell>
          <cell r="L2557" t="e">
            <v>#REF!</v>
          </cell>
        </row>
        <row r="2558">
          <cell r="K2558" t="e">
            <v>#REF!</v>
          </cell>
          <cell r="L2558" t="e">
            <v>#REF!</v>
          </cell>
        </row>
        <row r="2559">
          <cell r="K2559" t="e">
            <v>#REF!</v>
          </cell>
          <cell r="L2559" t="e">
            <v>#REF!</v>
          </cell>
        </row>
        <row r="2560">
          <cell r="K2560" t="e">
            <v>#REF!</v>
          </cell>
          <cell r="L2560" t="e">
            <v>#REF!</v>
          </cell>
        </row>
        <row r="2561">
          <cell r="K2561" t="e">
            <v>#REF!</v>
          </cell>
          <cell r="L2561" t="e">
            <v>#REF!</v>
          </cell>
        </row>
        <row r="2562">
          <cell r="K2562" t="e">
            <v>#REF!</v>
          </cell>
          <cell r="L2562" t="e">
            <v>#REF!</v>
          </cell>
        </row>
        <row r="2563">
          <cell r="K2563" t="e">
            <v>#REF!</v>
          </cell>
          <cell r="L2563" t="e">
            <v>#REF!</v>
          </cell>
        </row>
        <row r="2564">
          <cell r="K2564" t="e">
            <v>#REF!</v>
          </cell>
          <cell r="L2564" t="e">
            <v>#REF!</v>
          </cell>
        </row>
        <row r="2565">
          <cell r="K2565" t="e">
            <v>#REF!</v>
          </cell>
          <cell r="L2565" t="e">
            <v>#REF!</v>
          </cell>
        </row>
        <row r="2566">
          <cell r="K2566" t="e">
            <v>#REF!</v>
          </cell>
          <cell r="L2566" t="e">
            <v>#REF!</v>
          </cell>
        </row>
        <row r="2567">
          <cell r="K2567" t="e">
            <v>#REF!</v>
          </cell>
          <cell r="L2567" t="e">
            <v>#REF!</v>
          </cell>
        </row>
        <row r="2568">
          <cell r="K2568" t="e">
            <v>#REF!</v>
          </cell>
          <cell r="L2568" t="e">
            <v>#REF!</v>
          </cell>
        </row>
        <row r="2569">
          <cell r="K2569" t="e">
            <v>#REF!</v>
          </cell>
          <cell r="L2569" t="e">
            <v>#REF!</v>
          </cell>
        </row>
        <row r="2570">
          <cell r="K2570" t="e">
            <v>#REF!</v>
          </cell>
          <cell r="L2570" t="e">
            <v>#REF!</v>
          </cell>
        </row>
        <row r="2571">
          <cell r="K2571" t="e">
            <v>#REF!</v>
          </cell>
          <cell r="L2571" t="e">
            <v>#REF!</v>
          </cell>
        </row>
        <row r="2572">
          <cell r="K2572" t="e">
            <v>#REF!</v>
          </cell>
          <cell r="L2572" t="e">
            <v>#REF!</v>
          </cell>
        </row>
        <row r="2573">
          <cell r="K2573" t="e">
            <v>#REF!</v>
          </cell>
          <cell r="L2573" t="e">
            <v>#REF!</v>
          </cell>
        </row>
        <row r="2574">
          <cell r="K2574" t="e">
            <v>#REF!</v>
          </cell>
          <cell r="L2574" t="e">
            <v>#REF!</v>
          </cell>
        </row>
        <row r="2575">
          <cell r="K2575" t="e">
            <v>#REF!</v>
          </cell>
          <cell r="L2575" t="e">
            <v>#REF!</v>
          </cell>
        </row>
        <row r="2576">
          <cell r="K2576" t="e">
            <v>#REF!</v>
          </cell>
          <cell r="L2576" t="e">
            <v>#REF!</v>
          </cell>
        </row>
        <row r="2577">
          <cell r="K2577" t="e">
            <v>#REF!</v>
          </cell>
          <cell r="L2577" t="e">
            <v>#REF!</v>
          </cell>
        </row>
        <row r="2578">
          <cell r="K2578" t="e">
            <v>#REF!</v>
          </cell>
          <cell r="L2578" t="e">
            <v>#REF!</v>
          </cell>
        </row>
        <row r="2579">
          <cell r="K2579" t="e">
            <v>#REF!</v>
          </cell>
          <cell r="L2579" t="e">
            <v>#REF!</v>
          </cell>
        </row>
        <row r="2580">
          <cell r="K2580" t="e">
            <v>#REF!</v>
          </cell>
          <cell r="L2580" t="e">
            <v>#REF!</v>
          </cell>
        </row>
        <row r="2581">
          <cell r="K2581" t="e">
            <v>#REF!</v>
          </cell>
          <cell r="L2581" t="e">
            <v>#REF!</v>
          </cell>
        </row>
        <row r="2582">
          <cell r="K2582" t="e">
            <v>#REF!</v>
          </cell>
          <cell r="L2582" t="e">
            <v>#REF!</v>
          </cell>
        </row>
        <row r="2583">
          <cell r="K2583" t="e">
            <v>#REF!</v>
          </cell>
          <cell r="L2583" t="e">
            <v>#REF!</v>
          </cell>
        </row>
        <row r="2584">
          <cell r="K2584" t="e">
            <v>#REF!</v>
          </cell>
          <cell r="L2584" t="e">
            <v>#REF!</v>
          </cell>
        </row>
        <row r="2585">
          <cell r="K2585" t="e">
            <v>#REF!</v>
          </cell>
          <cell r="L2585" t="e">
            <v>#REF!</v>
          </cell>
        </row>
        <row r="2586">
          <cell r="K2586" t="e">
            <v>#REF!</v>
          </cell>
          <cell r="L2586" t="e">
            <v>#REF!</v>
          </cell>
        </row>
        <row r="2587">
          <cell r="K2587" t="e">
            <v>#REF!</v>
          </cell>
          <cell r="L2587" t="e">
            <v>#REF!</v>
          </cell>
        </row>
        <row r="2588">
          <cell r="K2588" t="e">
            <v>#REF!</v>
          </cell>
          <cell r="L2588" t="e">
            <v>#REF!</v>
          </cell>
        </row>
        <row r="2589">
          <cell r="K2589" t="e">
            <v>#REF!</v>
          </cell>
          <cell r="L2589" t="e">
            <v>#REF!</v>
          </cell>
        </row>
        <row r="2590">
          <cell r="K2590" t="e">
            <v>#REF!</v>
          </cell>
          <cell r="L2590" t="e">
            <v>#REF!</v>
          </cell>
        </row>
        <row r="2591">
          <cell r="K2591" t="e">
            <v>#REF!</v>
          </cell>
          <cell r="L2591" t="e">
            <v>#REF!</v>
          </cell>
        </row>
        <row r="2592">
          <cell r="K2592" t="e">
            <v>#REF!</v>
          </cell>
          <cell r="L2592" t="e">
            <v>#REF!</v>
          </cell>
        </row>
        <row r="2593">
          <cell r="K2593" t="e">
            <v>#REF!</v>
          </cell>
          <cell r="L2593" t="e">
            <v>#REF!</v>
          </cell>
        </row>
        <row r="2594">
          <cell r="K2594" t="e">
            <v>#REF!</v>
          </cell>
          <cell r="L2594" t="e">
            <v>#REF!</v>
          </cell>
        </row>
        <row r="2595">
          <cell r="K2595" t="e">
            <v>#REF!</v>
          </cell>
          <cell r="L2595" t="e">
            <v>#REF!</v>
          </cell>
        </row>
        <row r="2596">
          <cell r="K2596" t="e">
            <v>#REF!</v>
          </cell>
          <cell r="L2596" t="e">
            <v>#REF!</v>
          </cell>
        </row>
        <row r="2597">
          <cell r="K2597" t="e">
            <v>#REF!</v>
          </cell>
          <cell r="L2597" t="e">
            <v>#REF!</v>
          </cell>
        </row>
        <row r="2598">
          <cell r="K2598" t="e">
            <v>#REF!</v>
          </cell>
          <cell r="L2598" t="e">
            <v>#REF!</v>
          </cell>
        </row>
        <row r="2599">
          <cell r="K2599" t="e">
            <v>#REF!</v>
          </cell>
          <cell r="L2599" t="e">
            <v>#REF!</v>
          </cell>
        </row>
        <row r="2600">
          <cell r="K2600" t="e">
            <v>#REF!</v>
          </cell>
          <cell r="L2600" t="e">
            <v>#REF!</v>
          </cell>
        </row>
        <row r="2601">
          <cell r="K2601" t="e">
            <v>#REF!</v>
          </cell>
          <cell r="L2601" t="e">
            <v>#REF!</v>
          </cell>
        </row>
        <row r="2602">
          <cell r="K2602" t="e">
            <v>#REF!</v>
          </cell>
          <cell r="L2602" t="e">
            <v>#REF!</v>
          </cell>
        </row>
        <row r="2603">
          <cell r="K2603" t="e">
            <v>#REF!</v>
          </cell>
          <cell r="L2603" t="e">
            <v>#REF!</v>
          </cell>
        </row>
        <row r="2604">
          <cell r="K2604" t="e">
            <v>#REF!</v>
          </cell>
          <cell r="L2604" t="e">
            <v>#REF!</v>
          </cell>
        </row>
        <row r="2605">
          <cell r="K2605" t="e">
            <v>#REF!</v>
          </cell>
          <cell r="L2605" t="e">
            <v>#REF!</v>
          </cell>
        </row>
        <row r="2606">
          <cell r="K2606" t="e">
            <v>#REF!</v>
          </cell>
          <cell r="L2606" t="e">
            <v>#REF!</v>
          </cell>
        </row>
        <row r="2607">
          <cell r="K2607" t="e">
            <v>#REF!</v>
          </cell>
          <cell r="L2607" t="e">
            <v>#REF!</v>
          </cell>
        </row>
        <row r="2608">
          <cell r="K2608" t="e">
            <v>#REF!</v>
          </cell>
          <cell r="L2608" t="e">
            <v>#REF!</v>
          </cell>
        </row>
        <row r="2609">
          <cell r="K2609" t="e">
            <v>#REF!</v>
          </cell>
          <cell r="L2609" t="e">
            <v>#REF!</v>
          </cell>
        </row>
        <row r="2610">
          <cell r="K2610" t="e">
            <v>#REF!</v>
          </cell>
          <cell r="L2610" t="e">
            <v>#REF!</v>
          </cell>
        </row>
        <row r="2611">
          <cell r="K2611" t="e">
            <v>#REF!</v>
          </cell>
          <cell r="L2611" t="e">
            <v>#REF!</v>
          </cell>
        </row>
        <row r="2612">
          <cell r="K2612" t="e">
            <v>#REF!</v>
          </cell>
          <cell r="L2612" t="e">
            <v>#REF!</v>
          </cell>
        </row>
        <row r="2613">
          <cell r="K2613" t="e">
            <v>#REF!</v>
          </cell>
          <cell r="L2613" t="e">
            <v>#REF!</v>
          </cell>
        </row>
        <row r="2614">
          <cell r="K2614" t="e">
            <v>#REF!</v>
          </cell>
          <cell r="L2614" t="e">
            <v>#REF!</v>
          </cell>
        </row>
        <row r="2615">
          <cell r="K2615" t="e">
            <v>#REF!</v>
          </cell>
          <cell r="L2615" t="e">
            <v>#REF!</v>
          </cell>
        </row>
        <row r="2616">
          <cell r="K2616" t="e">
            <v>#REF!</v>
          </cell>
          <cell r="L2616" t="e">
            <v>#REF!</v>
          </cell>
        </row>
        <row r="2617">
          <cell r="K2617" t="e">
            <v>#REF!</v>
          </cell>
          <cell r="L2617" t="e">
            <v>#REF!</v>
          </cell>
        </row>
        <row r="2618">
          <cell r="K2618" t="e">
            <v>#REF!</v>
          </cell>
          <cell r="L2618" t="e">
            <v>#REF!</v>
          </cell>
        </row>
        <row r="2619">
          <cell r="K2619" t="e">
            <v>#REF!</v>
          </cell>
          <cell r="L2619" t="e">
            <v>#REF!</v>
          </cell>
        </row>
        <row r="2620">
          <cell r="K2620" t="e">
            <v>#REF!</v>
          </cell>
          <cell r="L2620" t="e">
            <v>#REF!</v>
          </cell>
        </row>
        <row r="2621">
          <cell r="K2621" t="e">
            <v>#REF!</v>
          </cell>
          <cell r="L2621" t="e">
            <v>#REF!</v>
          </cell>
        </row>
        <row r="2622">
          <cell r="K2622" t="e">
            <v>#REF!</v>
          </cell>
          <cell r="L2622" t="e">
            <v>#REF!</v>
          </cell>
        </row>
        <row r="2623">
          <cell r="K2623" t="e">
            <v>#REF!</v>
          </cell>
          <cell r="L2623" t="e">
            <v>#REF!</v>
          </cell>
        </row>
        <row r="2624">
          <cell r="K2624" t="e">
            <v>#REF!</v>
          </cell>
          <cell r="L2624" t="e">
            <v>#REF!</v>
          </cell>
        </row>
        <row r="2625">
          <cell r="K2625" t="e">
            <v>#REF!</v>
          </cell>
          <cell r="L2625" t="e">
            <v>#REF!</v>
          </cell>
        </row>
        <row r="2626">
          <cell r="K2626" t="e">
            <v>#REF!</v>
          </cell>
          <cell r="L2626" t="e">
            <v>#REF!</v>
          </cell>
        </row>
        <row r="2627">
          <cell r="K2627" t="e">
            <v>#REF!</v>
          </cell>
          <cell r="L2627" t="e">
            <v>#REF!</v>
          </cell>
        </row>
        <row r="2628">
          <cell r="K2628" t="e">
            <v>#REF!</v>
          </cell>
          <cell r="L2628" t="e">
            <v>#REF!</v>
          </cell>
        </row>
        <row r="2629">
          <cell r="K2629" t="e">
            <v>#REF!</v>
          </cell>
          <cell r="L2629" t="e">
            <v>#REF!</v>
          </cell>
        </row>
        <row r="2630">
          <cell r="K2630" t="e">
            <v>#REF!</v>
          </cell>
          <cell r="L2630" t="e">
            <v>#REF!</v>
          </cell>
        </row>
        <row r="2631">
          <cell r="K2631" t="e">
            <v>#REF!</v>
          </cell>
          <cell r="L2631" t="e">
            <v>#REF!</v>
          </cell>
        </row>
        <row r="2632">
          <cell r="K2632" t="e">
            <v>#REF!</v>
          </cell>
          <cell r="L2632" t="e">
            <v>#REF!</v>
          </cell>
        </row>
        <row r="2633">
          <cell r="K2633" t="e">
            <v>#REF!</v>
          </cell>
          <cell r="L2633" t="e">
            <v>#REF!</v>
          </cell>
        </row>
        <row r="2634">
          <cell r="K2634" t="e">
            <v>#REF!</v>
          </cell>
          <cell r="L2634" t="e">
            <v>#REF!</v>
          </cell>
        </row>
        <row r="2635">
          <cell r="K2635" t="e">
            <v>#REF!</v>
          </cell>
          <cell r="L2635" t="e">
            <v>#REF!</v>
          </cell>
        </row>
        <row r="2636">
          <cell r="K2636" t="e">
            <v>#REF!</v>
          </cell>
          <cell r="L2636" t="e">
            <v>#REF!</v>
          </cell>
        </row>
        <row r="2637">
          <cell r="K2637" t="e">
            <v>#REF!</v>
          </cell>
          <cell r="L2637" t="e">
            <v>#REF!</v>
          </cell>
        </row>
        <row r="2638">
          <cell r="K2638" t="e">
            <v>#REF!</v>
          </cell>
          <cell r="L2638" t="e">
            <v>#REF!</v>
          </cell>
        </row>
        <row r="2639">
          <cell r="K2639" t="e">
            <v>#REF!</v>
          </cell>
          <cell r="L2639" t="e">
            <v>#REF!</v>
          </cell>
        </row>
        <row r="2640">
          <cell r="K2640" t="e">
            <v>#REF!</v>
          </cell>
          <cell r="L2640" t="e">
            <v>#REF!</v>
          </cell>
        </row>
        <row r="2641">
          <cell r="K2641" t="e">
            <v>#REF!</v>
          </cell>
          <cell r="L2641" t="e">
            <v>#REF!</v>
          </cell>
        </row>
        <row r="2642">
          <cell r="K2642" t="e">
            <v>#REF!</v>
          </cell>
          <cell r="L2642" t="e">
            <v>#REF!</v>
          </cell>
        </row>
        <row r="2643">
          <cell r="K2643" t="e">
            <v>#REF!</v>
          </cell>
          <cell r="L2643" t="e">
            <v>#REF!</v>
          </cell>
        </row>
        <row r="2644">
          <cell r="K2644" t="e">
            <v>#REF!</v>
          </cell>
          <cell r="L2644" t="e">
            <v>#REF!</v>
          </cell>
        </row>
        <row r="2645">
          <cell r="K2645" t="e">
            <v>#REF!</v>
          </cell>
          <cell r="L2645" t="e">
            <v>#REF!</v>
          </cell>
        </row>
        <row r="2646">
          <cell r="K2646" t="e">
            <v>#REF!</v>
          </cell>
          <cell r="L2646" t="e">
            <v>#REF!</v>
          </cell>
        </row>
        <row r="2647">
          <cell r="K2647" t="e">
            <v>#REF!</v>
          </cell>
          <cell r="L2647" t="e">
            <v>#REF!</v>
          </cell>
        </row>
        <row r="2648">
          <cell r="K2648" t="e">
            <v>#REF!</v>
          </cell>
          <cell r="L2648" t="e">
            <v>#REF!</v>
          </cell>
        </row>
        <row r="2649">
          <cell r="K2649" t="e">
            <v>#REF!</v>
          </cell>
          <cell r="L2649" t="e">
            <v>#REF!</v>
          </cell>
        </row>
        <row r="2650">
          <cell r="K2650" t="e">
            <v>#REF!</v>
          </cell>
          <cell r="L2650" t="e">
            <v>#REF!</v>
          </cell>
        </row>
        <row r="2651">
          <cell r="K2651" t="e">
            <v>#REF!</v>
          </cell>
          <cell r="L2651" t="e">
            <v>#REF!</v>
          </cell>
        </row>
        <row r="2652">
          <cell r="K2652" t="e">
            <v>#REF!</v>
          </cell>
          <cell r="L2652" t="e">
            <v>#REF!</v>
          </cell>
        </row>
        <row r="2653">
          <cell r="K2653" t="e">
            <v>#REF!</v>
          </cell>
          <cell r="L2653" t="e">
            <v>#REF!</v>
          </cell>
        </row>
        <row r="2654">
          <cell r="K2654" t="e">
            <v>#REF!</v>
          </cell>
          <cell r="L2654" t="e">
            <v>#REF!</v>
          </cell>
        </row>
        <row r="2655">
          <cell r="K2655" t="e">
            <v>#REF!</v>
          </cell>
          <cell r="L2655" t="e">
            <v>#REF!</v>
          </cell>
        </row>
        <row r="2656">
          <cell r="K2656" t="e">
            <v>#REF!</v>
          </cell>
          <cell r="L2656" t="e">
            <v>#REF!</v>
          </cell>
        </row>
        <row r="2657">
          <cell r="K2657" t="e">
            <v>#REF!</v>
          </cell>
          <cell r="L2657" t="e">
            <v>#REF!</v>
          </cell>
        </row>
        <row r="2658">
          <cell r="K2658" t="e">
            <v>#REF!</v>
          </cell>
          <cell r="L2658" t="e">
            <v>#REF!</v>
          </cell>
        </row>
        <row r="2659">
          <cell r="K2659" t="e">
            <v>#REF!</v>
          </cell>
          <cell r="L2659" t="e">
            <v>#REF!</v>
          </cell>
        </row>
        <row r="2660">
          <cell r="K2660" t="e">
            <v>#REF!</v>
          </cell>
          <cell r="L2660" t="e">
            <v>#REF!</v>
          </cell>
        </row>
        <row r="2661">
          <cell r="K2661" t="e">
            <v>#REF!</v>
          </cell>
          <cell r="L2661" t="e">
            <v>#REF!</v>
          </cell>
        </row>
        <row r="2662">
          <cell r="K2662" t="e">
            <v>#REF!</v>
          </cell>
          <cell r="L2662" t="e">
            <v>#REF!</v>
          </cell>
        </row>
        <row r="2663">
          <cell r="K2663" t="e">
            <v>#REF!</v>
          </cell>
          <cell r="L2663" t="e">
            <v>#REF!</v>
          </cell>
        </row>
        <row r="2664">
          <cell r="K2664" t="e">
            <v>#REF!</v>
          </cell>
          <cell r="L2664" t="e">
            <v>#REF!</v>
          </cell>
        </row>
        <row r="2665">
          <cell r="K2665" t="e">
            <v>#REF!</v>
          </cell>
          <cell r="L2665" t="e">
            <v>#REF!</v>
          </cell>
        </row>
        <row r="2666">
          <cell r="K2666" t="e">
            <v>#REF!</v>
          </cell>
          <cell r="L2666" t="e">
            <v>#REF!</v>
          </cell>
        </row>
        <row r="2667">
          <cell r="K2667" t="e">
            <v>#REF!</v>
          </cell>
          <cell r="L2667" t="e">
            <v>#REF!</v>
          </cell>
        </row>
        <row r="2668">
          <cell r="K2668" t="e">
            <v>#REF!</v>
          </cell>
          <cell r="L2668" t="e">
            <v>#REF!</v>
          </cell>
        </row>
        <row r="2669">
          <cell r="K2669" t="e">
            <v>#REF!</v>
          </cell>
          <cell r="L2669" t="e">
            <v>#REF!</v>
          </cell>
        </row>
        <row r="2670">
          <cell r="K2670" t="e">
            <v>#REF!</v>
          </cell>
          <cell r="L2670" t="e">
            <v>#REF!</v>
          </cell>
        </row>
        <row r="2671">
          <cell r="K2671" t="e">
            <v>#REF!</v>
          </cell>
          <cell r="L2671" t="e">
            <v>#REF!</v>
          </cell>
        </row>
        <row r="2672">
          <cell r="K2672" t="e">
            <v>#REF!</v>
          </cell>
          <cell r="L2672" t="e">
            <v>#REF!</v>
          </cell>
        </row>
        <row r="2673">
          <cell r="K2673" t="e">
            <v>#REF!</v>
          </cell>
          <cell r="L2673" t="e">
            <v>#REF!</v>
          </cell>
        </row>
        <row r="2674">
          <cell r="K2674" t="e">
            <v>#REF!</v>
          </cell>
          <cell r="L2674" t="e">
            <v>#REF!</v>
          </cell>
        </row>
        <row r="2675">
          <cell r="K2675" t="e">
            <v>#REF!</v>
          </cell>
          <cell r="L2675" t="e">
            <v>#REF!</v>
          </cell>
        </row>
        <row r="2676">
          <cell r="K2676" t="e">
            <v>#REF!</v>
          </cell>
          <cell r="L2676" t="e">
            <v>#REF!</v>
          </cell>
        </row>
        <row r="2677">
          <cell r="K2677" t="e">
            <v>#REF!</v>
          </cell>
          <cell r="L2677" t="e">
            <v>#REF!</v>
          </cell>
        </row>
        <row r="2678">
          <cell r="K2678" t="e">
            <v>#REF!</v>
          </cell>
          <cell r="L2678" t="e">
            <v>#REF!</v>
          </cell>
        </row>
        <row r="2679">
          <cell r="K2679" t="e">
            <v>#REF!</v>
          </cell>
          <cell r="L2679" t="e">
            <v>#REF!</v>
          </cell>
        </row>
        <row r="2680">
          <cell r="K2680" t="e">
            <v>#REF!</v>
          </cell>
          <cell r="L2680" t="e">
            <v>#REF!</v>
          </cell>
        </row>
        <row r="2681">
          <cell r="K2681" t="e">
            <v>#REF!</v>
          </cell>
          <cell r="L2681" t="e">
            <v>#REF!</v>
          </cell>
        </row>
        <row r="2682">
          <cell r="K2682" t="e">
            <v>#REF!</v>
          </cell>
          <cell r="L2682" t="e">
            <v>#REF!</v>
          </cell>
        </row>
        <row r="2683">
          <cell r="K2683" t="e">
            <v>#REF!</v>
          </cell>
          <cell r="L2683" t="e">
            <v>#REF!</v>
          </cell>
        </row>
        <row r="2684">
          <cell r="K2684" t="e">
            <v>#REF!</v>
          </cell>
          <cell r="L2684" t="e">
            <v>#REF!</v>
          </cell>
        </row>
        <row r="2685">
          <cell r="K2685" t="e">
            <v>#REF!</v>
          </cell>
          <cell r="L2685" t="e">
            <v>#REF!</v>
          </cell>
        </row>
        <row r="2686">
          <cell r="K2686" t="e">
            <v>#REF!</v>
          </cell>
          <cell r="L2686" t="e">
            <v>#REF!</v>
          </cell>
        </row>
        <row r="2687">
          <cell r="K2687" t="e">
            <v>#REF!</v>
          </cell>
          <cell r="L2687" t="e">
            <v>#REF!</v>
          </cell>
        </row>
        <row r="2688">
          <cell r="K2688" t="e">
            <v>#REF!</v>
          </cell>
          <cell r="L2688" t="e">
            <v>#REF!</v>
          </cell>
        </row>
        <row r="2689">
          <cell r="K2689" t="e">
            <v>#REF!</v>
          </cell>
          <cell r="L2689" t="e">
            <v>#REF!</v>
          </cell>
        </row>
        <row r="2690">
          <cell r="K2690" t="e">
            <v>#REF!</v>
          </cell>
          <cell r="L2690" t="e">
            <v>#REF!</v>
          </cell>
        </row>
        <row r="2691">
          <cell r="K2691" t="e">
            <v>#REF!</v>
          </cell>
          <cell r="L2691" t="e">
            <v>#REF!</v>
          </cell>
        </row>
        <row r="2692">
          <cell r="K2692" t="e">
            <v>#REF!</v>
          </cell>
          <cell r="L2692" t="e">
            <v>#REF!</v>
          </cell>
        </row>
        <row r="2693">
          <cell r="K2693" t="e">
            <v>#REF!</v>
          </cell>
          <cell r="L2693" t="e">
            <v>#REF!</v>
          </cell>
        </row>
        <row r="2694">
          <cell r="K2694" t="e">
            <v>#REF!</v>
          </cell>
          <cell r="L2694" t="e">
            <v>#REF!</v>
          </cell>
        </row>
        <row r="2695">
          <cell r="K2695" t="e">
            <v>#REF!</v>
          </cell>
          <cell r="L2695" t="e">
            <v>#REF!</v>
          </cell>
        </row>
        <row r="2696">
          <cell r="K2696" t="e">
            <v>#REF!</v>
          </cell>
          <cell r="L2696" t="e">
            <v>#REF!</v>
          </cell>
        </row>
        <row r="2697">
          <cell r="K2697" t="e">
            <v>#REF!</v>
          </cell>
          <cell r="L2697" t="e">
            <v>#REF!</v>
          </cell>
        </row>
        <row r="2698">
          <cell r="K2698" t="e">
            <v>#REF!</v>
          </cell>
          <cell r="L2698" t="e">
            <v>#REF!</v>
          </cell>
        </row>
        <row r="2699">
          <cell r="K2699" t="e">
            <v>#REF!</v>
          </cell>
          <cell r="L2699" t="e">
            <v>#REF!</v>
          </cell>
        </row>
        <row r="2700">
          <cell r="K2700" t="e">
            <v>#REF!</v>
          </cell>
          <cell r="L2700" t="e">
            <v>#REF!</v>
          </cell>
        </row>
        <row r="2701">
          <cell r="K2701" t="e">
            <v>#REF!</v>
          </cell>
          <cell r="L2701" t="e">
            <v>#REF!</v>
          </cell>
        </row>
        <row r="2702">
          <cell r="K2702" t="e">
            <v>#REF!</v>
          </cell>
          <cell r="L2702" t="e">
            <v>#REF!</v>
          </cell>
        </row>
        <row r="2703">
          <cell r="K2703" t="e">
            <v>#REF!</v>
          </cell>
          <cell r="L2703" t="e">
            <v>#REF!</v>
          </cell>
        </row>
        <row r="2704">
          <cell r="K2704" t="e">
            <v>#REF!</v>
          </cell>
          <cell r="L2704" t="e">
            <v>#REF!</v>
          </cell>
        </row>
        <row r="2705">
          <cell r="K2705" t="e">
            <v>#REF!</v>
          </cell>
          <cell r="L2705" t="e">
            <v>#REF!</v>
          </cell>
        </row>
        <row r="2706">
          <cell r="K2706" t="e">
            <v>#REF!</v>
          </cell>
          <cell r="L2706" t="e">
            <v>#REF!</v>
          </cell>
        </row>
        <row r="2707">
          <cell r="K2707" t="e">
            <v>#REF!</v>
          </cell>
          <cell r="L2707" t="e">
            <v>#REF!</v>
          </cell>
        </row>
        <row r="2708">
          <cell r="K2708" t="e">
            <v>#REF!</v>
          </cell>
          <cell r="L2708" t="e">
            <v>#REF!</v>
          </cell>
        </row>
        <row r="2709">
          <cell r="K2709" t="e">
            <v>#REF!</v>
          </cell>
          <cell r="L2709" t="e">
            <v>#REF!</v>
          </cell>
        </row>
        <row r="2710">
          <cell r="K2710" t="e">
            <v>#REF!</v>
          </cell>
          <cell r="L2710" t="e">
            <v>#REF!</v>
          </cell>
        </row>
        <row r="2711">
          <cell r="K2711" t="e">
            <v>#REF!</v>
          </cell>
          <cell r="L2711" t="e">
            <v>#REF!</v>
          </cell>
        </row>
        <row r="2712">
          <cell r="K2712" t="e">
            <v>#REF!</v>
          </cell>
          <cell r="L2712" t="e">
            <v>#REF!</v>
          </cell>
        </row>
        <row r="2713">
          <cell r="K2713" t="e">
            <v>#REF!</v>
          </cell>
          <cell r="L2713" t="e">
            <v>#REF!</v>
          </cell>
        </row>
        <row r="2714">
          <cell r="K2714" t="e">
            <v>#REF!</v>
          </cell>
          <cell r="L2714" t="e">
            <v>#REF!</v>
          </cell>
        </row>
        <row r="2715">
          <cell r="K2715" t="e">
            <v>#REF!</v>
          </cell>
          <cell r="L2715" t="e">
            <v>#REF!</v>
          </cell>
        </row>
        <row r="2716">
          <cell r="K2716" t="e">
            <v>#REF!</v>
          </cell>
          <cell r="L2716" t="e">
            <v>#REF!</v>
          </cell>
        </row>
        <row r="2717">
          <cell r="K2717" t="e">
            <v>#REF!</v>
          </cell>
          <cell r="L2717" t="e">
            <v>#REF!</v>
          </cell>
        </row>
        <row r="2718">
          <cell r="K2718" t="e">
            <v>#REF!</v>
          </cell>
          <cell r="L2718" t="e">
            <v>#REF!</v>
          </cell>
        </row>
        <row r="2719">
          <cell r="K2719" t="e">
            <v>#REF!</v>
          </cell>
          <cell r="L2719" t="e">
            <v>#REF!</v>
          </cell>
        </row>
        <row r="2720">
          <cell r="K2720" t="e">
            <v>#REF!</v>
          </cell>
          <cell r="L2720" t="e">
            <v>#REF!</v>
          </cell>
        </row>
        <row r="2721">
          <cell r="K2721" t="e">
            <v>#REF!</v>
          </cell>
          <cell r="L2721" t="e">
            <v>#REF!</v>
          </cell>
        </row>
        <row r="2722">
          <cell r="K2722" t="e">
            <v>#REF!</v>
          </cell>
          <cell r="L2722" t="e">
            <v>#REF!</v>
          </cell>
        </row>
        <row r="2723">
          <cell r="K2723" t="e">
            <v>#REF!</v>
          </cell>
          <cell r="L2723" t="e">
            <v>#REF!</v>
          </cell>
        </row>
        <row r="2724">
          <cell r="K2724" t="e">
            <v>#REF!</v>
          </cell>
          <cell r="L2724" t="e">
            <v>#REF!</v>
          </cell>
        </row>
        <row r="2725">
          <cell r="K2725" t="e">
            <v>#REF!</v>
          </cell>
          <cell r="L2725" t="e">
            <v>#REF!</v>
          </cell>
        </row>
        <row r="2726">
          <cell r="K2726" t="e">
            <v>#REF!</v>
          </cell>
          <cell r="L2726" t="e">
            <v>#REF!</v>
          </cell>
        </row>
        <row r="2727">
          <cell r="K2727" t="e">
            <v>#REF!</v>
          </cell>
          <cell r="L2727" t="e">
            <v>#REF!</v>
          </cell>
        </row>
        <row r="2728">
          <cell r="K2728" t="e">
            <v>#REF!</v>
          </cell>
          <cell r="L2728" t="e">
            <v>#REF!</v>
          </cell>
        </row>
        <row r="2729">
          <cell r="K2729" t="e">
            <v>#REF!</v>
          </cell>
          <cell r="L2729" t="e">
            <v>#REF!</v>
          </cell>
        </row>
        <row r="2730">
          <cell r="K2730" t="e">
            <v>#REF!</v>
          </cell>
          <cell r="L2730" t="e">
            <v>#REF!</v>
          </cell>
        </row>
        <row r="2731">
          <cell r="K2731" t="e">
            <v>#REF!</v>
          </cell>
          <cell r="L2731" t="e">
            <v>#REF!</v>
          </cell>
        </row>
        <row r="2732">
          <cell r="K2732" t="e">
            <v>#REF!</v>
          </cell>
          <cell r="L2732" t="e">
            <v>#REF!</v>
          </cell>
        </row>
        <row r="2733">
          <cell r="K2733" t="e">
            <v>#REF!</v>
          </cell>
          <cell r="L2733" t="e">
            <v>#REF!</v>
          </cell>
        </row>
        <row r="2734">
          <cell r="K2734" t="e">
            <v>#REF!</v>
          </cell>
          <cell r="L2734" t="e">
            <v>#REF!</v>
          </cell>
        </row>
        <row r="2735">
          <cell r="K2735" t="e">
            <v>#REF!</v>
          </cell>
          <cell r="L2735" t="e">
            <v>#REF!</v>
          </cell>
        </row>
        <row r="2736">
          <cell r="K2736" t="e">
            <v>#REF!</v>
          </cell>
          <cell r="L2736" t="e">
            <v>#REF!</v>
          </cell>
        </row>
        <row r="2737">
          <cell r="K2737" t="e">
            <v>#REF!</v>
          </cell>
          <cell r="L2737" t="e">
            <v>#REF!</v>
          </cell>
        </row>
        <row r="2738">
          <cell r="K2738" t="e">
            <v>#REF!</v>
          </cell>
          <cell r="L2738" t="e">
            <v>#REF!</v>
          </cell>
        </row>
        <row r="2739">
          <cell r="K2739" t="e">
            <v>#REF!</v>
          </cell>
          <cell r="L2739" t="e">
            <v>#REF!</v>
          </cell>
        </row>
        <row r="2740">
          <cell r="K2740" t="e">
            <v>#REF!</v>
          </cell>
          <cell r="L2740" t="e">
            <v>#REF!</v>
          </cell>
        </row>
        <row r="2741">
          <cell r="K2741" t="e">
            <v>#REF!</v>
          </cell>
          <cell r="L2741" t="e">
            <v>#REF!</v>
          </cell>
        </row>
        <row r="2742">
          <cell r="K2742" t="e">
            <v>#REF!</v>
          </cell>
          <cell r="L2742" t="e">
            <v>#REF!</v>
          </cell>
        </row>
        <row r="2743">
          <cell r="K2743" t="e">
            <v>#REF!</v>
          </cell>
          <cell r="L2743" t="e">
            <v>#REF!</v>
          </cell>
        </row>
        <row r="2744">
          <cell r="K2744" t="e">
            <v>#REF!</v>
          </cell>
          <cell r="L2744" t="e">
            <v>#REF!</v>
          </cell>
        </row>
        <row r="2745">
          <cell r="K2745" t="e">
            <v>#REF!</v>
          </cell>
          <cell r="L2745" t="e">
            <v>#REF!</v>
          </cell>
        </row>
        <row r="2746">
          <cell r="K2746" t="e">
            <v>#REF!</v>
          </cell>
          <cell r="L2746" t="e">
            <v>#REF!</v>
          </cell>
        </row>
        <row r="2747">
          <cell r="K2747" t="e">
            <v>#REF!</v>
          </cell>
          <cell r="L2747" t="e">
            <v>#REF!</v>
          </cell>
        </row>
        <row r="2748">
          <cell r="K2748" t="e">
            <v>#REF!</v>
          </cell>
          <cell r="L2748" t="e">
            <v>#REF!</v>
          </cell>
        </row>
        <row r="2749">
          <cell r="K2749" t="e">
            <v>#REF!</v>
          </cell>
          <cell r="L2749" t="e">
            <v>#REF!</v>
          </cell>
        </row>
        <row r="2750">
          <cell r="K2750" t="e">
            <v>#REF!</v>
          </cell>
          <cell r="L2750" t="e">
            <v>#REF!</v>
          </cell>
        </row>
        <row r="2751">
          <cell r="K2751" t="e">
            <v>#REF!</v>
          </cell>
          <cell r="L2751" t="e">
            <v>#REF!</v>
          </cell>
        </row>
        <row r="2752">
          <cell r="K2752" t="e">
            <v>#REF!</v>
          </cell>
          <cell r="L2752" t="e">
            <v>#REF!</v>
          </cell>
        </row>
        <row r="2753">
          <cell r="K2753" t="e">
            <v>#REF!</v>
          </cell>
          <cell r="L2753" t="e">
            <v>#REF!</v>
          </cell>
        </row>
        <row r="2754">
          <cell r="K2754" t="e">
            <v>#REF!</v>
          </cell>
          <cell r="L2754" t="e">
            <v>#REF!</v>
          </cell>
        </row>
        <row r="2755">
          <cell r="K2755" t="e">
            <v>#REF!</v>
          </cell>
          <cell r="L2755" t="e">
            <v>#REF!</v>
          </cell>
        </row>
        <row r="2756">
          <cell r="K2756" t="e">
            <v>#REF!</v>
          </cell>
          <cell r="L2756" t="e">
            <v>#REF!</v>
          </cell>
        </row>
        <row r="2757">
          <cell r="K2757" t="e">
            <v>#REF!</v>
          </cell>
          <cell r="L2757" t="e">
            <v>#REF!</v>
          </cell>
        </row>
        <row r="2758">
          <cell r="K2758" t="e">
            <v>#REF!</v>
          </cell>
          <cell r="L2758" t="e">
            <v>#REF!</v>
          </cell>
        </row>
        <row r="2759">
          <cell r="K2759" t="e">
            <v>#REF!</v>
          </cell>
          <cell r="L2759" t="e">
            <v>#REF!</v>
          </cell>
        </row>
        <row r="2760">
          <cell r="K2760" t="e">
            <v>#REF!</v>
          </cell>
          <cell r="L2760" t="e">
            <v>#REF!</v>
          </cell>
        </row>
        <row r="2761">
          <cell r="K2761" t="e">
            <v>#REF!</v>
          </cell>
          <cell r="L2761" t="e">
            <v>#REF!</v>
          </cell>
        </row>
        <row r="2762">
          <cell r="K2762" t="e">
            <v>#REF!</v>
          </cell>
          <cell r="L2762" t="e">
            <v>#REF!</v>
          </cell>
        </row>
        <row r="2763">
          <cell r="K2763" t="e">
            <v>#REF!</v>
          </cell>
          <cell r="L2763" t="e">
            <v>#REF!</v>
          </cell>
        </row>
        <row r="2764">
          <cell r="K2764" t="e">
            <v>#REF!</v>
          </cell>
          <cell r="L2764" t="e">
            <v>#REF!</v>
          </cell>
        </row>
        <row r="2765">
          <cell r="K2765" t="e">
            <v>#REF!</v>
          </cell>
          <cell r="L2765" t="e">
            <v>#REF!</v>
          </cell>
        </row>
        <row r="2766">
          <cell r="K2766" t="e">
            <v>#REF!</v>
          </cell>
          <cell r="L2766" t="e">
            <v>#REF!</v>
          </cell>
        </row>
        <row r="2767">
          <cell r="K2767" t="e">
            <v>#REF!</v>
          </cell>
          <cell r="L2767" t="e">
            <v>#REF!</v>
          </cell>
        </row>
        <row r="2768">
          <cell r="K2768" t="e">
            <v>#REF!</v>
          </cell>
          <cell r="L2768" t="e">
            <v>#REF!</v>
          </cell>
        </row>
        <row r="2769">
          <cell r="K2769" t="e">
            <v>#REF!</v>
          </cell>
          <cell r="L2769" t="e">
            <v>#REF!</v>
          </cell>
        </row>
        <row r="2770">
          <cell r="K2770" t="e">
            <v>#REF!</v>
          </cell>
          <cell r="L2770" t="e">
            <v>#REF!</v>
          </cell>
        </row>
        <row r="2771">
          <cell r="K2771" t="e">
            <v>#REF!</v>
          </cell>
          <cell r="L2771" t="e">
            <v>#REF!</v>
          </cell>
        </row>
        <row r="2772">
          <cell r="K2772" t="e">
            <v>#REF!</v>
          </cell>
          <cell r="L2772" t="e">
            <v>#REF!</v>
          </cell>
        </row>
        <row r="2773">
          <cell r="K2773" t="e">
            <v>#REF!</v>
          </cell>
          <cell r="L2773" t="e">
            <v>#REF!</v>
          </cell>
        </row>
        <row r="2774">
          <cell r="K2774" t="e">
            <v>#REF!</v>
          </cell>
          <cell r="L2774" t="e">
            <v>#REF!</v>
          </cell>
        </row>
        <row r="2775">
          <cell r="K2775" t="e">
            <v>#REF!</v>
          </cell>
          <cell r="L2775" t="e">
            <v>#REF!</v>
          </cell>
        </row>
        <row r="2776">
          <cell r="K2776" t="e">
            <v>#REF!</v>
          </cell>
          <cell r="L2776" t="e">
            <v>#REF!</v>
          </cell>
        </row>
        <row r="2777">
          <cell r="K2777" t="e">
            <v>#REF!</v>
          </cell>
          <cell r="L2777" t="e">
            <v>#REF!</v>
          </cell>
        </row>
        <row r="2778">
          <cell r="K2778" t="e">
            <v>#REF!</v>
          </cell>
          <cell r="L2778" t="e">
            <v>#REF!</v>
          </cell>
        </row>
        <row r="2779">
          <cell r="K2779" t="e">
            <v>#REF!</v>
          </cell>
          <cell r="L2779" t="e">
            <v>#REF!</v>
          </cell>
        </row>
        <row r="2780">
          <cell r="K2780" t="e">
            <v>#REF!</v>
          </cell>
          <cell r="L2780" t="e">
            <v>#REF!</v>
          </cell>
        </row>
        <row r="2781">
          <cell r="K2781" t="e">
            <v>#REF!</v>
          </cell>
          <cell r="L2781" t="e">
            <v>#REF!</v>
          </cell>
        </row>
        <row r="2782">
          <cell r="K2782" t="e">
            <v>#REF!</v>
          </cell>
          <cell r="L2782" t="e">
            <v>#REF!</v>
          </cell>
        </row>
        <row r="2783">
          <cell r="K2783" t="e">
            <v>#REF!</v>
          </cell>
          <cell r="L2783" t="e">
            <v>#REF!</v>
          </cell>
        </row>
        <row r="2784">
          <cell r="K2784" t="e">
            <v>#REF!</v>
          </cell>
          <cell r="L2784" t="e">
            <v>#REF!</v>
          </cell>
        </row>
        <row r="2785">
          <cell r="K2785" t="e">
            <v>#REF!</v>
          </cell>
          <cell r="L2785" t="e">
            <v>#REF!</v>
          </cell>
        </row>
        <row r="2786">
          <cell r="K2786" t="e">
            <v>#REF!</v>
          </cell>
          <cell r="L2786" t="e">
            <v>#REF!</v>
          </cell>
        </row>
        <row r="2787">
          <cell r="K2787" t="e">
            <v>#REF!</v>
          </cell>
          <cell r="L2787" t="e">
            <v>#REF!</v>
          </cell>
        </row>
        <row r="2788">
          <cell r="K2788" t="e">
            <v>#REF!</v>
          </cell>
          <cell r="L2788" t="e">
            <v>#REF!</v>
          </cell>
        </row>
        <row r="2789">
          <cell r="K2789" t="e">
            <v>#REF!</v>
          </cell>
          <cell r="L2789" t="e">
            <v>#REF!</v>
          </cell>
        </row>
        <row r="2790">
          <cell r="K2790" t="e">
            <v>#REF!</v>
          </cell>
          <cell r="L2790" t="e">
            <v>#REF!</v>
          </cell>
        </row>
        <row r="2791">
          <cell r="K2791" t="e">
            <v>#REF!</v>
          </cell>
          <cell r="L2791" t="e">
            <v>#REF!</v>
          </cell>
        </row>
        <row r="2792">
          <cell r="K2792" t="e">
            <v>#REF!</v>
          </cell>
          <cell r="L2792" t="e">
            <v>#REF!</v>
          </cell>
        </row>
        <row r="2793">
          <cell r="K2793" t="e">
            <v>#REF!</v>
          </cell>
          <cell r="L2793" t="e">
            <v>#REF!</v>
          </cell>
        </row>
        <row r="2794">
          <cell r="K2794" t="e">
            <v>#REF!</v>
          </cell>
          <cell r="L2794" t="e">
            <v>#REF!</v>
          </cell>
        </row>
        <row r="2795">
          <cell r="K2795" t="e">
            <v>#REF!</v>
          </cell>
          <cell r="L2795" t="e">
            <v>#REF!</v>
          </cell>
        </row>
        <row r="2796">
          <cell r="K2796" t="e">
            <v>#REF!</v>
          </cell>
          <cell r="L2796" t="e">
            <v>#REF!</v>
          </cell>
        </row>
        <row r="2797">
          <cell r="K2797" t="e">
            <v>#REF!</v>
          </cell>
          <cell r="L2797" t="e">
            <v>#REF!</v>
          </cell>
        </row>
        <row r="2798">
          <cell r="K2798" t="e">
            <v>#REF!</v>
          </cell>
          <cell r="L2798" t="e">
            <v>#REF!</v>
          </cell>
        </row>
        <row r="2799">
          <cell r="K2799" t="e">
            <v>#REF!</v>
          </cell>
          <cell r="L2799" t="e">
            <v>#REF!</v>
          </cell>
        </row>
        <row r="2800">
          <cell r="K2800" t="e">
            <v>#REF!</v>
          </cell>
          <cell r="L2800" t="e">
            <v>#REF!</v>
          </cell>
        </row>
        <row r="2801">
          <cell r="K2801" t="e">
            <v>#REF!</v>
          </cell>
          <cell r="L2801" t="e">
            <v>#REF!</v>
          </cell>
        </row>
        <row r="2802">
          <cell r="K2802" t="e">
            <v>#REF!</v>
          </cell>
          <cell r="L2802" t="e">
            <v>#REF!</v>
          </cell>
        </row>
        <row r="2803">
          <cell r="K2803" t="e">
            <v>#REF!</v>
          </cell>
          <cell r="L2803" t="e">
            <v>#REF!</v>
          </cell>
        </row>
        <row r="2804">
          <cell r="K2804" t="e">
            <v>#REF!</v>
          </cell>
          <cell r="L2804" t="e">
            <v>#REF!</v>
          </cell>
        </row>
        <row r="2805">
          <cell r="K2805" t="e">
            <v>#REF!</v>
          </cell>
          <cell r="L2805" t="e">
            <v>#REF!</v>
          </cell>
        </row>
        <row r="2806">
          <cell r="K2806" t="e">
            <v>#REF!</v>
          </cell>
          <cell r="L2806" t="e">
            <v>#REF!</v>
          </cell>
        </row>
        <row r="2807">
          <cell r="K2807" t="e">
            <v>#REF!</v>
          </cell>
          <cell r="L2807" t="e">
            <v>#REF!</v>
          </cell>
        </row>
        <row r="2808">
          <cell r="K2808" t="e">
            <v>#REF!</v>
          </cell>
          <cell r="L2808" t="e">
            <v>#REF!</v>
          </cell>
        </row>
        <row r="2809">
          <cell r="K2809" t="e">
            <v>#REF!</v>
          </cell>
          <cell r="L2809" t="e">
            <v>#REF!</v>
          </cell>
        </row>
        <row r="2810">
          <cell r="K2810" t="e">
            <v>#REF!</v>
          </cell>
          <cell r="L2810" t="e">
            <v>#REF!</v>
          </cell>
        </row>
        <row r="2811">
          <cell r="K2811" t="e">
            <v>#REF!</v>
          </cell>
          <cell r="L2811" t="e">
            <v>#REF!</v>
          </cell>
        </row>
        <row r="2812">
          <cell r="K2812" t="e">
            <v>#REF!</v>
          </cell>
          <cell r="L2812" t="e">
            <v>#REF!</v>
          </cell>
        </row>
        <row r="2813">
          <cell r="K2813" t="e">
            <v>#REF!</v>
          </cell>
          <cell r="L2813" t="e">
            <v>#REF!</v>
          </cell>
        </row>
        <row r="2814">
          <cell r="K2814" t="e">
            <v>#REF!</v>
          </cell>
          <cell r="L2814" t="e">
            <v>#REF!</v>
          </cell>
        </row>
        <row r="2815">
          <cell r="K2815" t="e">
            <v>#REF!</v>
          </cell>
          <cell r="L2815" t="e">
            <v>#REF!</v>
          </cell>
        </row>
        <row r="2816">
          <cell r="K2816" t="e">
            <v>#REF!</v>
          </cell>
          <cell r="L2816" t="e">
            <v>#REF!</v>
          </cell>
        </row>
        <row r="2817">
          <cell r="K2817" t="e">
            <v>#REF!</v>
          </cell>
          <cell r="L2817" t="e">
            <v>#REF!</v>
          </cell>
        </row>
        <row r="2818">
          <cell r="K2818" t="e">
            <v>#REF!</v>
          </cell>
          <cell r="L2818" t="e">
            <v>#REF!</v>
          </cell>
        </row>
        <row r="2819">
          <cell r="K2819" t="e">
            <v>#REF!</v>
          </cell>
          <cell r="L2819" t="e">
            <v>#REF!</v>
          </cell>
        </row>
        <row r="2820">
          <cell r="K2820" t="e">
            <v>#REF!</v>
          </cell>
          <cell r="L2820" t="e">
            <v>#REF!</v>
          </cell>
        </row>
        <row r="2821">
          <cell r="K2821" t="e">
            <v>#REF!</v>
          </cell>
          <cell r="L2821" t="e">
            <v>#REF!</v>
          </cell>
        </row>
        <row r="2822">
          <cell r="K2822" t="e">
            <v>#REF!</v>
          </cell>
          <cell r="L2822" t="e">
            <v>#REF!</v>
          </cell>
        </row>
        <row r="2823">
          <cell r="K2823" t="e">
            <v>#REF!</v>
          </cell>
          <cell r="L2823" t="e">
            <v>#REF!</v>
          </cell>
        </row>
        <row r="2824">
          <cell r="K2824" t="e">
            <v>#REF!</v>
          </cell>
          <cell r="L2824" t="e">
            <v>#REF!</v>
          </cell>
        </row>
        <row r="2825">
          <cell r="K2825" t="e">
            <v>#REF!</v>
          </cell>
          <cell r="L2825" t="e">
            <v>#REF!</v>
          </cell>
        </row>
        <row r="2826">
          <cell r="K2826" t="e">
            <v>#REF!</v>
          </cell>
          <cell r="L2826" t="e">
            <v>#REF!</v>
          </cell>
        </row>
        <row r="2827">
          <cell r="K2827" t="e">
            <v>#REF!</v>
          </cell>
          <cell r="L2827" t="e">
            <v>#REF!</v>
          </cell>
        </row>
        <row r="2828">
          <cell r="K2828" t="e">
            <v>#REF!</v>
          </cell>
          <cell r="L2828" t="e">
            <v>#REF!</v>
          </cell>
        </row>
        <row r="2829">
          <cell r="K2829" t="e">
            <v>#REF!</v>
          </cell>
          <cell r="L2829" t="e">
            <v>#REF!</v>
          </cell>
        </row>
        <row r="2830">
          <cell r="K2830" t="e">
            <v>#REF!</v>
          </cell>
          <cell r="L2830" t="e">
            <v>#REF!</v>
          </cell>
        </row>
        <row r="2831">
          <cell r="K2831" t="e">
            <v>#REF!</v>
          </cell>
          <cell r="L2831" t="e">
            <v>#REF!</v>
          </cell>
        </row>
        <row r="2832">
          <cell r="K2832" t="e">
            <v>#REF!</v>
          </cell>
          <cell r="L2832" t="e">
            <v>#REF!</v>
          </cell>
        </row>
        <row r="2833">
          <cell r="K2833" t="e">
            <v>#REF!</v>
          </cell>
          <cell r="L2833" t="e">
            <v>#REF!</v>
          </cell>
        </row>
        <row r="2834">
          <cell r="K2834" t="e">
            <v>#REF!</v>
          </cell>
          <cell r="L2834" t="e">
            <v>#REF!</v>
          </cell>
        </row>
        <row r="2835">
          <cell r="K2835" t="e">
            <v>#REF!</v>
          </cell>
          <cell r="L2835" t="e">
            <v>#REF!</v>
          </cell>
        </row>
        <row r="2836">
          <cell r="K2836" t="e">
            <v>#REF!</v>
          </cell>
          <cell r="L2836" t="e">
            <v>#REF!</v>
          </cell>
        </row>
        <row r="2837">
          <cell r="K2837" t="e">
            <v>#REF!</v>
          </cell>
          <cell r="L2837" t="e">
            <v>#REF!</v>
          </cell>
        </row>
        <row r="2838">
          <cell r="K2838" t="e">
            <v>#REF!</v>
          </cell>
          <cell r="L2838" t="e">
            <v>#REF!</v>
          </cell>
        </row>
        <row r="2839">
          <cell r="K2839" t="e">
            <v>#REF!</v>
          </cell>
          <cell r="L2839" t="e">
            <v>#REF!</v>
          </cell>
        </row>
        <row r="2840">
          <cell r="K2840" t="e">
            <v>#REF!</v>
          </cell>
          <cell r="L2840" t="e">
            <v>#REF!</v>
          </cell>
        </row>
        <row r="2841">
          <cell r="K2841" t="e">
            <v>#REF!</v>
          </cell>
          <cell r="L2841" t="e">
            <v>#REF!</v>
          </cell>
        </row>
        <row r="2842">
          <cell r="K2842" t="e">
            <v>#REF!</v>
          </cell>
          <cell r="L2842" t="e">
            <v>#REF!</v>
          </cell>
        </row>
        <row r="2843">
          <cell r="K2843" t="e">
            <v>#REF!</v>
          </cell>
          <cell r="L2843" t="e">
            <v>#REF!</v>
          </cell>
        </row>
        <row r="2844">
          <cell r="K2844" t="e">
            <v>#REF!</v>
          </cell>
          <cell r="L2844" t="e">
            <v>#REF!</v>
          </cell>
        </row>
        <row r="2845">
          <cell r="K2845" t="e">
            <v>#REF!</v>
          </cell>
          <cell r="L2845" t="e">
            <v>#REF!</v>
          </cell>
        </row>
        <row r="2846">
          <cell r="K2846" t="e">
            <v>#REF!</v>
          </cell>
          <cell r="L2846" t="e">
            <v>#REF!</v>
          </cell>
        </row>
        <row r="2847">
          <cell r="K2847" t="e">
            <v>#REF!</v>
          </cell>
          <cell r="L2847" t="e">
            <v>#REF!</v>
          </cell>
        </row>
        <row r="2848">
          <cell r="K2848" t="e">
            <v>#REF!</v>
          </cell>
          <cell r="L2848" t="e">
            <v>#REF!</v>
          </cell>
        </row>
        <row r="2849">
          <cell r="K2849" t="e">
            <v>#REF!</v>
          </cell>
          <cell r="L2849" t="e">
            <v>#REF!</v>
          </cell>
        </row>
        <row r="2850">
          <cell r="K2850" t="e">
            <v>#REF!</v>
          </cell>
          <cell r="L2850" t="e">
            <v>#REF!</v>
          </cell>
        </row>
        <row r="2851">
          <cell r="K2851" t="e">
            <v>#REF!</v>
          </cell>
          <cell r="L2851" t="e">
            <v>#REF!</v>
          </cell>
        </row>
        <row r="2852">
          <cell r="K2852" t="e">
            <v>#REF!</v>
          </cell>
          <cell r="L2852" t="e">
            <v>#REF!</v>
          </cell>
        </row>
        <row r="2853">
          <cell r="K2853" t="e">
            <v>#REF!</v>
          </cell>
          <cell r="L2853" t="e">
            <v>#REF!</v>
          </cell>
        </row>
        <row r="2854">
          <cell r="K2854" t="e">
            <v>#REF!</v>
          </cell>
          <cell r="L2854" t="e">
            <v>#REF!</v>
          </cell>
        </row>
        <row r="2855">
          <cell r="K2855" t="e">
            <v>#REF!</v>
          </cell>
          <cell r="L2855" t="e">
            <v>#REF!</v>
          </cell>
        </row>
        <row r="2856">
          <cell r="K2856" t="e">
            <v>#REF!</v>
          </cell>
          <cell r="L2856" t="e">
            <v>#REF!</v>
          </cell>
        </row>
        <row r="2857">
          <cell r="K2857" t="e">
            <v>#REF!</v>
          </cell>
          <cell r="L2857" t="e">
            <v>#REF!</v>
          </cell>
        </row>
        <row r="2858">
          <cell r="K2858" t="e">
            <v>#REF!</v>
          </cell>
          <cell r="L2858" t="e">
            <v>#REF!</v>
          </cell>
        </row>
        <row r="2859">
          <cell r="K2859" t="e">
            <v>#REF!</v>
          </cell>
          <cell r="L2859" t="e">
            <v>#REF!</v>
          </cell>
        </row>
        <row r="2860">
          <cell r="K2860" t="e">
            <v>#REF!</v>
          </cell>
          <cell r="L2860" t="e">
            <v>#REF!</v>
          </cell>
        </row>
        <row r="2861">
          <cell r="K2861" t="e">
            <v>#REF!</v>
          </cell>
          <cell r="L2861" t="e">
            <v>#REF!</v>
          </cell>
        </row>
        <row r="2862">
          <cell r="K2862" t="e">
            <v>#REF!</v>
          </cell>
          <cell r="L2862" t="e">
            <v>#REF!</v>
          </cell>
        </row>
        <row r="2863">
          <cell r="K2863" t="e">
            <v>#REF!</v>
          </cell>
          <cell r="L2863" t="e">
            <v>#REF!</v>
          </cell>
        </row>
        <row r="2864">
          <cell r="K2864" t="e">
            <v>#REF!</v>
          </cell>
          <cell r="L2864" t="e">
            <v>#REF!</v>
          </cell>
        </row>
        <row r="2865">
          <cell r="K2865" t="e">
            <v>#REF!</v>
          </cell>
          <cell r="L2865" t="e">
            <v>#REF!</v>
          </cell>
        </row>
        <row r="2866">
          <cell r="K2866" t="e">
            <v>#REF!</v>
          </cell>
          <cell r="L2866" t="e">
            <v>#REF!</v>
          </cell>
        </row>
        <row r="2867">
          <cell r="K2867" t="e">
            <v>#REF!</v>
          </cell>
          <cell r="L2867" t="e">
            <v>#REF!</v>
          </cell>
        </row>
        <row r="2868">
          <cell r="K2868" t="e">
            <v>#REF!</v>
          </cell>
          <cell r="L2868" t="e">
            <v>#REF!</v>
          </cell>
        </row>
        <row r="2869">
          <cell r="K2869" t="e">
            <v>#REF!</v>
          </cell>
          <cell r="L2869" t="e">
            <v>#REF!</v>
          </cell>
        </row>
        <row r="2870">
          <cell r="K2870" t="e">
            <v>#REF!</v>
          </cell>
          <cell r="L2870" t="e">
            <v>#REF!</v>
          </cell>
        </row>
        <row r="2871">
          <cell r="K2871" t="e">
            <v>#REF!</v>
          </cell>
          <cell r="L2871" t="e">
            <v>#REF!</v>
          </cell>
        </row>
        <row r="2872">
          <cell r="K2872" t="e">
            <v>#REF!</v>
          </cell>
          <cell r="L2872" t="e">
            <v>#REF!</v>
          </cell>
        </row>
        <row r="2873">
          <cell r="K2873" t="e">
            <v>#REF!</v>
          </cell>
          <cell r="L2873" t="e">
            <v>#REF!</v>
          </cell>
        </row>
        <row r="2874">
          <cell r="K2874" t="e">
            <v>#REF!</v>
          </cell>
          <cell r="L2874" t="e">
            <v>#REF!</v>
          </cell>
        </row>
        <row r="2875">
          <cell r="K2875" t="e">
            <v>#REF!</v>
          </cell>
          <cell r="L2875" t="e">
            <v>#REF!</v>
          </cell>
        </row>
        <row r="2876">
          <cell r="K2876" t="e">
            <v>#REF!</v>
          </cell>
          <cell r="L2876" t="e">
            <v>#REF!</v>
          </cell>
        </row>
        <row r="2877">
          <cell r="K2877" t="e">
            <v>#REF!</v>
          </cell>
          <cell r="L2877" t="e">
            <v>#REF!</v>
          </cell>
        </row>
        <row r="2878">
          <cell r="K2878" t="e">
            <v>#REF!</v>
          </cell>
          <cell r="L2878" t="e">
            <v>#REF!</v>
          </cell>
        </row>
        <row r="2879">
          <cell r="K2879" t="e">
            <v>#REF!</v>
          </cell>
          <cell r="L2879" t="e">
            <v>#REF!</v>
          </cell>
        </row>
        <row r="2880">
          <cell r="K2880" t="e">
            <v>#REF!</v>
          </cell>
          <cell r="L2880" t="e">
            <v>#REF!</v>
          </cell>
        </row>
        <row r="2881">
          <cell r="K2881" t="e">
            <v>#REF!</v>
          </cell>
          <cell r="L2881" t="e">
            <v>#REF!</v>
          </cell>
        </row>
        <row r="2882">
          <cell r="K2882" t="e">
            <v>#REF!</v>
          </cell>
          <cell r="L2882" t="e">
            <v>#REF!</v>
          </cell>
        </row>
        <row r="2883">
          <cell r="K2883" t="e">
            <v>#REF!</v>
          </cell>
          <cell r="L2883" t="e">
            <v>#REF!</v>
          </cell>
        </row>
        <row r="2884">
          <cell r="K2884" t="e">
            <v>#REF!</v>
          </cell>
          <cell r="L2884" t="e">
            <v>#REF!</v>
          </cell>
        </row>
        <row r="2885">
          <cell r="K2885" t="e">
            <v>#REF!</v>
          </cell>
          <cell r="L2885" t="e">
            <v>#REF!</v>
          </cell>
        </row>
        <row r="2886">
          <cell r="K2886" t="e">
            <v>#REF!</v>
          </cell>
          <cell r="L2886" t="e">
            <v>#REF!</v>
          </cell>
        </row>
        <row r="2887">
          <cell r="K2887" t="e">
            <v>#REF!</v>
          </cell>
          <cell r="L2887" t="e">
            <v>#REF!</v>
          </cell>
        </row>
        <row r="2888">
          <cell r="K2888" t="e">
            <v>#REF!</v>
          </cell>
          <cell r="L2888" t="e">
            <v>#REF!</v>
          </cell>
        </row>
        <row r="2889">
          <cell r="K2889" t="e">
            <v>#REF!</v>
          </cell>
          <cell r="L2889" t="e">
            <v>#REF!</v>
          </cell>
        </row>
        <row r="2890">
          <cell r="K2890" t="e">
            <v>#REF!</v>
          </cell>
          <cell r="L2890" t="e">
            <v>#REF!</v>
          </cell>
        </row>
        <row r="2891">
          <cell r="K2891" t="e">
            <v>#REF!</v>
          </cell>
          <cell r="L2891" t="e">
            <v>#REF!</v>
          </cell>
        </row>
        <row r="2892">
          <cell r="K2892" t="e">
            <v>#REF!</v>
          </cell>
          <cell r="L2892" t="e">
            <v>#REF!</v>
          </cell>
        </row>
        <row r="2893">
          <cell r="K2893" t="e">
            <v>#REF!</v>
          </cell>
          <cell r="L2893" t="e">
            <v>#REF!</v>
          </cell>
        </row>
        <row r="2894">
          <cell r="K2894" t="e">
            <v>#REF!</v>
          </cell>
          <cell r="L2894" t="e">
            <v>#REF!</v>
          </cell>
        </row>
        <row r="2895">
          <cell r="K2895" t="e">
            <v>#REF!</v>
          </cell>
          <cell r="L2895" t="e">
            <v>#REF!</v>
          </cell>
        </row>
        <row r="2896">
          <cell r="K2896" t="e">
            <v>#REF!</v>
          </cell>
          <cell r="L2896" t="e">
            <v>#REF!</v>
          </cell>
        </row>
        <row r="2897">
          <cell r="K2897" t="e">
            <v>#REF!</v>
          </cell>
          <cell r="L2897" t="e">
            <v>#REF!</v>
          </cell>
        </row>
        <row r="2898">
          <cell r="K2898" t="e">
            <v>#REF!</v>
          </cell>
          <cell r="L2898" t="e">
            <v>#REF!</v>
          </cell>
        </row>
        <row r="2899">
          <cell r="K2899" t="e">
            <v>#REF!</v>
          </cell>
          <cell r="L2899" t="e">
            <v>#REF!</v>
          </cell>
        </row>
        <row r="2900">
          <cell r="K2900" t="e">
            <v>#REF!</v>
          </cell>
          <cell r="L2900" t="e">
            <v>#REF!</v>
          </cell>
        </row>
        <row r="2901">
          <cell r="K2901" t="e">
            <v>#REF!</v>
          </cell>
          <cell r="L2901" t="e">
            <v>#REF!</v>
          </cell>
        </row>
        <row r="2902">
          <cell r="K2902" t="e">
            <v>#REF!</v>
          </cell>
          <cell r="L2902" t="e">
            <v>#REF!</v>
          </cell>
        </row>
        <row r="2903">
          <cell r="K2903" t="e">
            <v>#REF!</v>
          </cell>
          <cell r="L2903" t="e">
            <v>#REF!</v>
          </cell>
        </row>
        <row r="2904">
          <cell r="K2904" t="e">
            <v>#REF!</v>
          </cell>
          <cell r="L2904" t="e">
            <v>#REF!</v>
          </cell>
        </row>
        <row r="2905">
          <cell r="K2905" t="e">
            <v>#REF!</v>
          </cell>
          <cell r="L2905" t="e">
            <v>#REF!</v>
          </cell>
        </row>
        <row r="2906">
          <cell r="K2906" t="e">
            <v>#REF!</v>
          </cell>
          <cell r="L2906" t="e">
            <v>#REF!</v>
          </cell>
        </row>
        <row r="2907">
          <cell r="K2907" t="e">
            <v>#REF!</v>
          </cell>
          <cell r="L2907" t="e">
            <v>#REF!</v>
          </cell>
        </row>
        <row r="2908">
          <cell r="K2908" t="e">
            <v>#REF!</v>
          </cell>
          <cell r="L2908" t="e">
            <v>#REF!</v>
          </cell>
        </row>
        <row r="2909">
          <cell r="K2909" t="e">
            <v>#REF!</v>
          </cell>
          <cell r="L2909" t="e">
            <v>#REF!</v>
          </cell>
        </row>
        <row r="2910">
          <cell r="K2910" t="e">
            <v>#REF!</v>
          </cell>
          <cell r="L2910" t="e">
            <v>#REF!</v>
          </cell>
        </row>
        <row r="2911">
          <cell r="K2911" t="e">
            <v>#REF!</v>
          </cell>
          <cell r="L2911" t="e">
            <v>#REF!</v>
          </cell>
        </row>
        <row r="2912">
          <cell r="K2912" t="e">
            <v>#REF!</v>
          </cell>
          <cell r="L2912" t="e">
            <v>#REF!</v>
          </cell>
        </row>
        <row r="2913">
          <cell r="K2913" t="e">
            <v>#REF!</v>
          </cell>
          <cell r="L2913" t="e">
            <v>#REF!</v>
          </cell>
        </row>
        <row r="2914">
          <cell r="K2914" t="e">
            <v>#REF!</v>
          </cell>
          <cell r="L2914" t="e">
            <v>#REF!</v>
          </cell>
        </row>
        <row r="2915">
          <cell r="K2915" t="e">
            <v>#REF!</v>
          </cell>
          <cell r="L2915" t="e">
            <v>#REF!</v>
          </cell>
        </row>
        <row r="2916">
          <cell r="K2916" t="e">
            <v>#REF!</v>
          </cell>
          <cell r="L2916" t="e">
            <v>#REF!</v>
          </cell>
        </row>
        <row r="2917">
          <cell r="K2917" t="e">
            <v>#REF!</v>
          </cell>
          <cell r="L2917" t="e">
            <v>#REF!</v>
          </cell>
        </row>
        <row r="2918">
          <cell r="K2918" t="e">
            <v>#REF!</v>
          </cell>
          <cell r="L2918" t="e">
            <v>#REF!</v>
          </cell>
        </row>
        <row r="2919">
          <cell r="K2919" t="e">
            <v>#REF!</v>
          </cell>
          <cell r="L2919" t="e">
            <v>#REF!</v>
          </cell>
        </row>
        <row r="2920">
          <cell r="K2920" t="e">
            <v>#REF!</v>
          </cell>
          <cell r="L2920" t="e">
            <v>#REF!</v>
          </cell>
        </row>
        <row r="2921">
          <cell r="K2921" t="e">
            <v>#REF!</v>
          </cell>
          <cell r="L2921" t="e">
            <v>#REF!</v>
          </cell>
        </row>
        <row r="2922">
          <cell r="K2922" t="e">
            <v>#REF!</v>
          </cell>
          <cell r="L2922" t="e">
            <v>#REF!</v>
          </cell>
        </row>
        <row r="2923">
          <cell r="K2923" t="e">
            <v>#REF!</v>
          </cell>
          <cell r="L2923" t="e">
            <v>#REF!</v>
          </cell>
        </row>
        <row r="2924">
          <cell r="K2924" t="e">
            <v>#REF!</v>
          </cell>
          <cell r="L2924" t="e">
            <v>#REF!</v>
          </cell>
        </row>
        <row r="2925">
          <cell r="K2925" t="e">
            <v>#REF!</v>
          </cell>
          <cell r="L2925" t="e">
            <v>#REF!</v>
          </cell>
        </row>
        <row r="2926">
          <cell r="K2926" t="e">
            <v>#REF!</v>
          </cell>
          <cell r="L2926" t="e">
            <v>#REF!</v>
          </cell>
        </row>
        <row r="2927">
          <cell r="K2927" t="e">
            <v>#REF!</v>
          </cell>
          <cell r="L2927" t="e">
            <v>#REF!</v>
          </cell>
        </row>
        <row r="2928">
          <cell r="K2928" t="e">
            <v>#REF!</v>
          </cell>
          <cell r="L2928" t="e">
            <v>#REF!</v>
          </cell>
        </row>
        <row r="2929">
          <cell r="K2929" t="e">
            <v>#REF!</v>
          </cell>
          <cell r="L2929" t="e">
            <v>#REF!</v>
          </cell>
        </row>
        <row r="2930">
          <cell r="K2930" t="e">
            <v>#REF!</v>
          </cell>
          <cell r="L2930" t="e">
            <v>#REF!</v>
          </cell>
        </row>
        <row r="2931">
          <cell r="K2931" t="e">
            <v>#REF!</v>
          </cell>
          <cell r="L2931" t="e">
            <v>#REF!</v>
          </cell>
        </row>
        <row r="2932">
          <cell r="K2932" t="e">
            <v>#REF!</v>
          </cell>
          <cell r="L2932" t="e">
            <v>#REF!</v>
          </cell>
        </row>
        <row r="2933">
          <cell r="K2933" t="e">
            <v>#REF!</v>
          </cell>
          <cell r="L2933" t="e">
            <v>#REF!</v>
          </cell>
        </row>
        <row r="2934">
          <cell r="K2934" t="e">
            <v>#REF!</v>
          </cell>
          <cell r="L2934" t="e">
            <v>#REF!</v>
          </cell>
        </row>
        <row r="2935">
          <cell r="K2935" t="e">
            <v>#REF!</v>
          </cell>
          <cell r="L2935" t="e">
            <v>#REF!</v>
          </cell>
        </row>
        <row r="2936">
          <cell r="K2936" t="e">
            <v>#REF!</v>
          </cell>
          <cell r="L2936" t="e">
            <v>#REF!</v>
          </cell>
        </row>
        <row r="2937">
          <cell r="K2937" t="e">
            <v>#REF!</v>
          </cell>
          <cell r="L2937" t="e">
            <v>#REF!</v>
          </cell>
        </row>
        <row r="2938">
          <cell r="K2938" t="e">
            <v>#REF!</v>
          </cell>
          <cell r="L2938" t="e">
            <v>#REF!</v>
          </cell>
        </row>
        <row r="2939">
          <cell r="K2939" t="e">
            <v>#REF!</v>
          </cell>
          <cell r="L2939" t="e">
            <v>#REF!</v>
          </cell>
        </row>
        <row r="2940">
          <cell r="K2940" t="e">
            <v>#REF!</v>
          </cell>
          <cell r="L2940" t="e">
            <v>#REF!</v>
          </cell>
        </row>
        <row r="2941">
          <cell r="K2941" t="e">
            <v>#REF!</v>
          </cell>
          <cell r="L2941" t="e">
            <v>#REF!</v>
          </cell>
        </row>
        <row r="2942">
          <cell r="K2942" t="e">
            <v>#REF!</v>
          </cell>
          <cell r="L2942" t="e">
            <v>#REF!</v>
          </cell>
        </row>
        <row r="2943">
          <cell r="K2943" t="e">
            <v>#REF!</v>
          </cell>
          <cell r="L2943" t="e">
            <v>#REF!</v>
          </cell>
        </row>
        <row r="2944">
          <cell r="K2944" t="e">
            <v>#REF!</v>
          </cell>
          <cell r="L2944" t="e">
            <v>#REF!</v>
          </cell>
        </row>
        <row r="2945">
          <cell r="K2945" t="e">
            <v>#REF!</v>
          </cell>
          <cell r="L2945" t="e">
            <v>#REF!</v>
          </cell>
        </row>
        <row r="2946">
          <cell r="K2946" t="e">
            <v>#REF!</v>
          </cell>
          <cell r="L2946" t="e">
            <v>#REF!</v>
          </cell>
        </row>
        <row r="2947">
          <cell r="K2947" t="e">
            <v>#REF!</v>
          </cell>
          <cell r="L2947" t="e">
            <v>#REF!</v>
          </cell>
        </row>
        <row r="2948">
          <cell r="K2948" t="e">
            <v>#REF!</v>
          </cell>
          <cell r="L2948" t="e">
            <v>#REF!</v>
          </cell>
        </row>
        <row r="2949">
          <cell r="K2949" t="e">
            <v>#REF!</v>
          </cell>
          <cell r="L2949" t="e">
            <v>#REF!</v>
          </cell>
        </row>
        <row r="2950">
          <cell r="K2950" t="e">
            <v>#REF!</v>
          </cell>
          <cell r="L2950" t="e">
            <v>#REF!</v>
          </cell>
        </row>
        <row r="2951">
          <cell r="K2951" t="e">
            <v>#REF!</v>
          </cell>
          <cell r="L2951" t="e">
            <v>#REF!</v>
          </cell>
        </row>
        <row r="2952">
          <cell r="K2952" t="e">
            <v>#REF!</v>
          </cell>
          <cell r="L2952" t="e">
            <v>#REF!</v>
          </cell>
        </row>
        <row r="2953">
          <cell r="K2953" t="e">
            <v>#REF!</v>
          </cell>
          <cell r="L2953" t="e">
            <v>#REF!</v>
          </cell>
        </row>
        <row r="2954">
          <cell r="K2954" t="e">
            <v>#REF!</v>
          </cell>
          <cell r="L2954" t="e">
            <v>#REF!</v>
          </cell>
        </row>
        <row r="2955">
          <cell r="K2955" t="e">
            <v>#REF!</v>
          </cell>
          <cell r="L2955" t="e">
            <v>#REF!</v>
          </cell>
        </row>
        <row r="2956">
          <cell r="K2956" t="e">
            <v>#REF!</v>
          </cell>
          <cell r="L2956" t="e">
            <v>#REF!</v>
          </cell>
        </row>
        <row r="2957">
          <cell r="K2957" t="e">
            <v>#REF!</v>
          </cell>
          <cell r="L2957" t="e">
            <v>#REF!</v>
          </cell>
        </row>
        <row r="2958">
          <cell r="K2958" t="e">
            <v>#REF!</v>
          </cell>
          <cell r="L2958" t="e">
            <v>#REF!</v>
          </cell>
        </row>
        <row r="2959">
          <cell r="K2959" t="e">
            <v>#REF!</v>
          </cell>
          <cell r="L2959" t="e">
            <v>#REF!</v>
          </cell>
        </row>
        <row r="2960">
          <cell r="K2960" t="e">
            <v>#REF!</v>
          </cell>
          <cell r="L2960" t="e">
            <v>#REF!</v>
          </cell>
        </row>
        <row r="2961">
          <cell r="K2961" t="e">
            <v>#REF!</v>
          </cell>
          <cell r="L2961" t="e">
            <v>#REF!</v>
          </cell>
        </row>
        <row r="2962">
          <cell r="K2962" t="e">
            <v>#REF!</v>
          </cell>
          <cell r="L2962" t="e">
            <v>#REF!</v>
          </cell>
        </row>
        <row r="2963">
          <cell r="K2963" t="e">
            <v>#REF!</v>
          </cell>
          <cell r="L2963" t="e">
            <v>#REF!</v>
          </cell>
        </row>
        <row r="2964">
          <cell r="K2964" t="e">
            <v>#REF!</v>
          </cell>
          <cell r="L2964" t="e">
            <v>#REF!</v>
          </cell>
        </row>
        <row r="2965">
          <cell r="K2965" t="e">
            <v>#REF!</v>
          </cell>
          <cell r="L2965" t="e">
            <v>#REF!</v>
          </cell>
        </row>
        <row r="2966">
          <cell r="K2966" t="e">
            <v>#REF!</v>
          </cell>
          <cell r="L2966" t="e">
            <v>#REF!</v>
          </cell>
        </row>
        <row r="2967">
          <cell r="K2967" t="e">
            <v>#REF!</v>
          </cell>
          <cell r="L2967" t="e">
            <v>#REF!</v>
          </cell>
        </row>
        <row r="2968">
          <cell r="K2968" t="e">
            <v>#REF!</v>
          </cell>
          <cell r="L2968" t="e">
            <v>#REF!</v>
          </cell>
        </row>
        <row r="2969">
          <cell r="K2969" t="e">
            <v>#REF!</v>
          </cell>
          <cell r="L2969" t="e">
            <v>#REF!</v>
          </cell>
        </row>
        <row r="2970">
          <cell r="K2970" t="e">
            <v>#REF!</v>
          </cell>
          <cell r="L2970" t="e">
            <v>#REF!</v>
          </cell>
        </row>
        <row r="2971">
          <cell r="K2971" t="e">
            <v>#REF!</v>
          </cell>
          <cell r="L2971" t="e">
            <v>#REF!</v>
          </cell>
        </row>
        <row r="2972">
          <cell r="K2972" t="e">
            <v>#REF!</v>
          </cell>
          <cell r="L2972" t="e">
            <v>#REF!</v>
          </cell>
        </row>
        <row r="2973">
          <cell r="K2973" t="e">
            <v>#REF!</v>
          </cell>
          <cell r="L2973" t="e">
            <v>#REF!</v>
          </cell>
        </row>
        <row r="2974">
          <cell r="K2974" t="e">
            <v>#REF!</v>
          </cell>
          <cell r="L2974" t="e">
            <v>#REF!</v>
          </cell>
        </row>
        <row r="2975">
          <cell r="K2975" t="e">
            <v>#REF!</v>
          </cell>
          <cell r="L2975" t="e">
            <v>#REF!</v>
          </cell>
        </row>
        <row r="2976">
          <cell r="K2976" t="e">
            <v>#REF!</v>
          </cell>
          <cell r="L2976" t="e">
            <v>#REF!</v>
          </cell>
        </row>
        <row r="2977">
          <cell r="K2977" t="e">
            <v>#REF!</v>
          </cell>
          <cell r="L2977" t="e">
            <v>#REF!</v>
          </cell>
        </row>
        <row r="2978">
          <cell r="K2978" t="e">
            <v>#REF!</v>
          </cell>
          <cell r="L2978" t="e">
            <v>#REF!</v>
          </cell>
        </row>
        <row r="2979">
          <cell r="K2979" t="e">
            <v>#REF!</v>
          </cell>
          <cell r="L2979" t="e">
            <v>#REF!</v>
          </cell>
        </row>
        <row r="2980">
          <cell r="K2980" t="e">
            <v>#REF!</v>
          </cell>
          <cell r="L2980" t="e">
            <v>#REF!</v>
          </cell>
        </row>
        <row r="2981">
          <cell r="K2981" t="e">
            <v>#REF!</v>
          </cell>
          <cell r="L2981" t="e">
            <v>#REF!</v>
          </cell>
        </row>
        <row r="2982">
          <cell r="K2982" t="e">
            <v>#REF!</v>
          </cell>
          <cell r="L2982" t="e">
            <v>#REF!</v>
          </cell>
        </row>
        <row r="2983">
          <cell r="K2983" t="e">
            <v>#REF!</v>
          </cell>
          <cell r="L2983" t="e">
            <v>#REF!</v>
          </cell>
        </row>
        <row r="2984">
          <cell r="K2984" t="e">
            <v>#REF!</v>
          </cell>
          <cell r="L2984" t="e">
            <v>#REF!</v>
          </cell>
        </row>
        <row r="2985">
          <cell r="K2985" t="e">
            <v>#REF!</v>
          </cell>
          <cell r="L2985" t="e">
            <v>#REF!</v>
          </cell>
        </row>
        <row r="2986">
          <cell r="K2986" t="e">
            <v>#REF!</v>
          </cell>
          <cell r="L2986" t="e">
            <v>#REF!</v>
          </cell>
        </row>
        <row r="2987">
          <cell r="K2987" t="e">
            <v>#REF!</v>
          </cell>
          <cell r="L2987" t="e">
            <v>#REF!</v>
          </cell>
        </row>
        <row r="2988">
          <cell r="K2988" t="e">
            <v>#REF!</v>
          </cell>
          <cell r="L2988" t="e">
            <v>#REF!</v>
          </cell>
        </row>
        <row r="2989">
          <cell r="K2989" t="e">
            <v>#REF!</v>
          </cell>
          <cell r="L2989" t="e">
            <v>#REF!</v>
          </cell>
        </row>
        <row r="2990">
          <cell r="K2990" t="e">
            <v>#REF!</v>
          </cell>
          <cell r="L2990" t="e">
            <v>#REF!</v>
          </cell>
        </row>
        <row r="2991">
          <cell r="K2991" t="e">
            <v>#REF!</v>
          </cell>
          <cell r="L2991" t="e">
            <v>#REF!</v>
          </cell>
        </row>
        <row r="2992">
          <cell r="K2992" t="e">
            <v>#REF!</v>
          </cell>
          <cell r="L2992" t="e">
            <v>#REF!</v>
          </cell>
        </row>
        <row r="2993">
          <cell r="K2993" t="e">
            <v>#REF!</v>
          </cell>
          <cell r="L2993" t="e">
            <v>#REF!</v>
          </cell>
        </row>
        <row r="2994">
          <cell r="K2994" t="e">
            <v>#REF!</v>
          </cell>
          <cell r="L2994" t="e">
            <v>#REF!</v>
          </cell>
        </row>
        <row r="2995">
          <cell r="K2995" t="e">
            <v>#REF!</v>
          </cell>
          <cell r="L2995" t="e">
            <v>#REF!</v>
          </cell>
        </row>
        <row r="2996">
          <cell r="K2996" t="e">
            <v>#REF!</v>
          </cell>
          <cell r="L2996" t="e">
            <v>#REF!</v>
          </cell>
        </row>
        <row r="2997">
          <cell r="K2997" t="e">
            <v>#REF!</v>
          </cell>
          <cell r="L2997" t="e">
            <v>#REF!</v>
          </cell>
        </row>
        <row r="2998">
          <cell r="K2998" t="e">
            <v>#REF!</v>
          </cell>
          <cell r="L2998" t="e">
            <v>#REF!</v>
          </cell>
        </row>
        <row r="2999">
          <cell r="K2999" t="e">
            <v>#REF!</v>
          </cell>
          <cell r="L2999" t="e">
            <v>#REF!</v>
          </cell>
        </row>
        <row r="3000">
          <cell r="K3000" t="e">
            <v>#REF!</v>
          </cell>
          <cell r="L3000" t="e">
            <v>#REF!</v>
          </cell>
        </row>
        <row r="3001">
          <cell r="K3001" t="e">
            <v>#REF!</v>
          </cell>
          <cell r="L3001" t="e">
            <v>#REF!</v>
          </cell>
        </row>
        <row r="3002">
          <cell r="K3002" t="e">
            <v>#REF!</v>
          </cell>
          <cell r="L3002" t="e">
            <v>#REF!</v>
          </cell>
        </row>
        <row r="3003">
          <cell r="K3003" t="e">
            <v>#REF!</v>
          </cell>
          <cell r="L3003" t="e">
            <v>#REF!</v>
          </cell>
        </row>
        <row r="3004">
          <cell r="K3004" t="e">
            <v>#REF!</v>
          </cell>
          <cell r="L3004" t="e">
            <v>#REF!</v>
          </cell>
        </row>
        <row r="3005">
          <cell r="K3005" t="e">
            <v>#REF!</v>
          </cell>
          <cell r="L3005" t="e">
            <v>#REF!</v>
          </cell>
        </row>
        <row r="3006">
          <cell r="K3006" t="e">
            <v>#REF!</v>
          </cell>
          <cell r="L3006" t="e">
            <v>#REF!</v>
          </cell>
        </row>
        <row r="3007">
          <cell r="K3007" t="e">
            <v>#REF!</v>
          </cell>
          <cell r="L3007" t="e">
            <v>#REF!</v>
          </cell>
        </row>
        <row r="3008">
          <cell r="K3008" t="e">
            <v>#REF!</v>
          </cell>
          <cell r="L3008" t="e">
            <v>#REF!</v>
          </cell>
        </row>
        <row r="3009">
          <cell r="K3009" t="e">
            <v>#REF!</v>
          </cell>
          <cell r="L3009" t="e">
            <v>#REF!</v>
          </cell>
        </row>
        <row r="3010">
          <cell r="K3010" t="e">
            <v>#REF!</v>
          </cell>
          <cell r="L3010" t="e">
            <v>#REF!</v>
          </cell>
        </row>
        <row r="3011">
          <cell r="K3011" t="e">
            <v>#REF!</v>
          </cell>
          <cell r="L3011" t="e">
            <v>#REF!</v>
          </cell>
        </row>
        <row r="3012">
          <cell r="K3012" t="e">
            <v>#REF!</v>
          </cell>
          <cell r="L3012" t="e">
            <v>#REF!</v>
          </cell>
        </row>
        <row r="3013">
          <cell r="K3013" t="e">
            <v>#REF!</v>
          </cell>
          <cell r="L3013" t="e">
            <v>#REF!</v>
          </cell>
        </row>
        <row r="3014">
          <cell r="K3014" t="e">
            <v>#REF!</v>
          </cell>
          <cell r="L3014" t="e">
            <v>#REF!</v>
          </cell>
        </row>
        <row r="3015">
          <cell r="K3015" t="e">
            <v>#REF!</v>
          </cell>
          <cell r="L3015" t="e">
            <v>#REF!</v>
          </cell>
        </row>
        <row r="3016">
          <cell r="K3016" t="e">
            <v>#REF!</v>
          </cell>
          <cell r="L3016" t="e">
            <v>#REF!</v>
          </cell>
        </row>
        <row r="3017">
          <cell r="K3017" t="e">
            <v>#REF!</v>
          </cell>
          <cell r="L3017" t="e">
            <v>#REF!</v>
          </cell>
        </row>
        <row r="3018">
          <cell r="K3018" t="e">
            <v>#REF!</v>
          </cell>
          <cell r="L3018" t="e">
            <v>#REF!</v>
          </cell>
        </row>
        <row r="3019">
          <cell r="K3019" t="e">
            <v>#REF!</v>
          </cell>
          <cell r="L3019" t="e">
            <v>#REF!</v>
          </cell>
        </row>
        <row r="3020">
          <cell r="K3020" t="e">
            <v>#REF!</v>
          </cell>
          <cell r="L3020" t="e">
            <v>#REF!</v>
          </cell>
        </row>
        <row r="3021">
          <cell r="K3021" t="e">
            <v>#REF!</v>
          </cell>
          <cell r="L3021" t="e">
            <v>#REF!</v>
          </cell>
        </row>
        <row r="3022">
          <cell r="K3022" t="e">
            <v>#REF!</v>
          </cell>
          <cell r="L3022" t="e">
            <v>#REF!</v>
          </cell>
        </row>
        <row r="3023">
          <cell r="K3023" t="e">
            <v>#REF!</v>
          </cell>
          <cell r="L3023" t="e">
            <v>#REF!</v>
          </cell>
        </row>
        <row r="3024">
          <cell r="K3024" t="e">
            <v>#REF!</v>
          </cell>
          <cell r="L3024" t="e">
            <v>#REF!</v>
          </cell>
        </row>
        <row r="3025">
          <cell r="K3025" t="e">
            <v>#REF!</v>
          </cell>
          <cell r="L3025" t="e">
            <v>#REF!</v>
          </cell>
        </row>
        <row r="3026">
          <cell r="K3026" t="e">
            <v>#REF!</v>
          </cell>
          <cell r="L3026" t="e">
            <v>#REF!</v>
          </cell>
        </row>
        <row r="3027">
          <cell r="K3027" t="e">
            <v>#REF!</v>
          </cell>
          <cell r="L3027" t="e">
            <v>#REF!</v>
          </cell>
        </row>
        <row r="3028">
          <cell r="K3028" t="e">
            <v>#REF!</v>
          </cell>
          <cell r="L3028" t="e">
            <v>#REF!</v>
          </cell>
        </row>
        <row r="3029">
          <cell r="K3029" t="e">
            <v>#REF!</v>
          </cell>
          <cell r="L3029" t="e">
            <v>#REF!</v>
          </cell>
        </row>
        <row r="3030">
          <cell r="K3030" t="e">
            <v>#REF!</v>
          </cell>
          <cell r="L3030" t="e">
            <v>#REF!</v>
          </cell>
        </row>
        <row r="3031">
          <cell r="K3031" t="e">
            <v>#REF!</v>
          </cell>
          <cell r="L3031" t="e">
            <v>#REF!</v>
          </cell>
        </row>
        <row r="3032">
          <cell r="K3032" t="e">
            <v>#REF!</v>
          </cell>
          <cell r="L3032" t="e">
            <v>#REF!</v>
          </cell>
        </row>
        <row r="3033">
          <cell r="K3033" t="e">
            <v>#REF!</v>
          </cell>
          <cell r="L3033" t="e">
            <v>#REF!</v>
          </cell>
        </row>
        <row r="3034">
          <cell r="K3034" t="e">
            <v>#REF!</v>
          </cell>
          <cell r="L3034" t="e">
            <v>#REF!</v>
          </cell>
        </row>
        <row r="3035">
          <cell r="K3035" t="e">
            <v>#REF!</v>
          </cell>
          <cell r="L3035" t="e">
            <v>#REF!</v>
          </cell>
        </row>
        <row r="3036">
          <cell r="K3036" t="e">
            <v>#REF!</v>
          </cell>
          <cell r="L3036" t="e">
            <v>#REF!</v>
          </cell>
        </row>
        <row r="3037">
          <cell r="K3037" t="e">
            <v>#REF!</v>
          </cell>
          <cell r="L3037" t="e">
            <v>#REF!</v>
          </cell>
        </row>
        <row r="3038">
          <cell r="K3038" t="e">
            <v>#REF!</v>
          </cell>
          <cell r="L3038" t="e">
            <v>#REF!</v>
          </cell>
        </row>
        <row r="3039">
          <cell r="K3039" t="e">
            <v>#REF!</v>
          </cell>
          <cell r="L3039" t="e">
            <v>#REF!</v>
          </cell>
        </row>
        <row r="3040">
          <cell r="K3040" t="e">
            <v>#REF!</v>
          </cell>
          <cell r="L3040" t="e">
            <v>#REF!</v>
          </cell>
        </row>
        <row r="3041">
          <cell r="K3041" t="e">
            <v>#REF!</v>
          </cell>
          <cell r="L3041" t="e">
            <v>#REF!</v>
          </cell>
        </row>
        <row r="3042">
          <cell r="K3042" t="e">
            <v>#REF!</v>
          </cell>
          <cell r="L3042" t="e">
            <v>#REF!</v>
          </cell>
        </row>
        <row r="3043">
          <cell r="K3043" t="e">
            <v>#REF!</v>
          </cell>
          <cell r="L3043" t="e">
            <v>#REF!</v>
          </cell>
        </row>
        <row r="3044">
          <cell r="K3044" t="e">
            <v>#REF!</v>
          </cell>
          <cell r="L3044" t="e">
            <v>#REF!</v>
          </cell>
        </row>
        <row r="3045">
          <cell r="K3045" t="e">
            <v>#REF!</v>
          </cell>
          <cell r="L3045" t="e">
            <v>#REF!</v>
          </cell>
        </row>
        <row r="3046">
          <cell r="K3046" t="e">
            <v>#REF!</v>
          </cell>
          <cell r="L3046" t="e">
            <v>#REF!</v>
          </cell>
        </row>
        <row r="3047">
          <cell r="K3047" t="e">
            <v>#REF!</v>
          </cell>
          <cell r="L3047" t="e">
            <v>#REF!</v>
          </cell>
        </row>
        <row r="3048">
          <cell r="K3048" t="e">
            <v>#REF!</v>
          </cell>
          <cell r="L3048" t="e">
            <v>#REF!</v>
          </cell>
        </row>
        <row r="3049">
          <cell r="K3049" t="e">
            <v>#REF!</v>
          </cell>
          <cell r="L3049" t="e">
            <v>#REF!</v>
          </cell>
        </row>
        <row r="3050">
          <cell r="K3050" t="e">
            <v>#REF!</v>
          </cell>
          <cell r="L3050" t="e">
            <v>#REF!</v>
          </cell>
        </row>
        <row r="3051">
          <cell r="K3051" t="e">
            <v>#REF!</v>
          </cell>
          <cell r="L3051" t="e">
            <v>#REF!</v>
          </cell>
        </row>
        <row r="3052">
          <cell r="K3052" t="e">
            <v>#REF!</v>
          </cell>
          <cell r="L3052" t="e">
            <v>#REF!</v>
          </cell>
        </row>
        <row r="3053">
          <cell r="K3053" t="e">
            <v>#REF!</v>
          </cell>
          <cell r="L3053" t="e">
            <v>#REF!</v>
          </cell>
        </row>
        <row r="3054">
          <cell r="K3054" t="e">
            <v>#REF!</v>
          </cell>
          <cell r="L3054" t="e">
            <v>#REF!</v>
          </cell>
        </row>
        <row r="3055">
          <cell r="K3055" t="e">
            <v>#REF!</v>
          </cell>
          <cell r="L3055" t="e">
            <v>#REF!</v>
          </cell>
        </row>
        <row r="3056">
          <cell r="K3056" t="e">
            <v>#REF!</v>
          </cell>
          <cell r="L3056" t="e">
            <v>#REF!</v>
          </cell>
        </row>
        <row r="3057">
          <cell r="K3057" t="e">
            <v>#REF!</v>
          </cell>
          <cell r="L3057" t="e">
            <v>#REF!</v>
          </cell>
        </row>
        <row r="3058">
          <cell r="K3058" t="e">
            <v>#REF!</v>
          </cell>
          <cell r="L3058" t="e">
            <v>#REF!</v>
          </cell>
        </row>
        <row r="3059">
          <cell r="K3059" t="e">
            <v>#REF!</v>
          </cell>
          <cell r="L3059" t="e">
            <v>#REF!</v>
          </cell>
        </row>
        <row r="3060">
          <cell r="K3060" t="e">
            <v>#REF!</v>
          </cell>
          <cell r="L3060" t="e">
            <v>#REF!</v>
          </cell>
        </row>
        <row r="3061">
          <cell r="K3061" t="e">
            <v>#REF!</v>
          </cell>
          <cell r="L3061" t="e">
            <v>#REF!</v>
          </cell>
        </row>
        <row r="3062">
          <cell r="K3062" t="e">
            <v>#REF!</v>
          </cell>
          <cell r="L3062" t="e">
            <v>#REF!</v>
          </cell>
        </row>
        <row r="3063">
          <cell r="K3063" t="e">
            <v>#REF!</v>
          </cell>
          <cell r="L3063" t="e">
            <v>#REF!</v>
          </cell>
        </row>
        <row r="3064">
          <cell r="K3064" t="e">
            <v>#REF!</v>
          </cell>
          <cell r="L3064" t="e">
            <v>#REF!</v>
          </cell>
        </row>
        <row r="3065">
          <cell r="K3065" t="e">
            <v>#REF!</v>
          </cell>
          <cell r="L3065" t="e">
            <v>#REF!</v>
          </cell>
        </row>
        <row r="3066">
          <cell r="K3066" t="e">
            <v>#REF!</v>
          </cell>
          <cell r="L3066" t="e">
            <v>#REF!</v>
          </cell>
        </row>
        <row r="3067">
          <cell r="K3067" t="e">
            <v>#REF!</v>
          </cell>
          <cell r="L3067" t="e">
            <v>#REF!</v>
          </cell>
        </row>
        <row r="3068">
          <cell r="K3068" t="e">
            <v>#REF!</v>
          </cell>
          <cell r="L3068" t="e">
            <v>#REF!</v>
          </cell>
        </row>
        <row r="3069">
          <cell r="K3069" t="e">
            <v>#REF!</v>
          </cell>
          <cell r="L3069" t="e">
            <v>#REF!</v>
          </cell>
        </row>
        <row r="3070">
          <cell r="K3070" t="e">
            <v>#REF!</v>
          </cell>
          <cell r="L3070" t="e">
            <v>#REF!</v>
          </cell>
        </row>
        <row r="3071">
          <cell r="K3071" t="e">
            <v>#REF!</v>
          </cell>
          <cell r="L3071" t="e">
            <v>#REF!</v>
          </cell>
        </row>
        <row r="3072">
          <cell r="K3072" t="e">
            <v>#REF!</v>
          </cell>
          <cell r="L3072" t="e">
            <v>#REF!</v>
          </cell>
        </row>
        <row r="3073">
          <cell r="K3073" t="e">
            <v>#REF!</v>
          </cell>
          <cell r="L3073" t="e">
            <v>#REF!</v>
          </cell>
        </row>
        <row r="3074">
          <cell r="K3074" t="e">
            <v>#REF!</v>
          </cell>
          <cell r="L3074" t="e">
            <v>#REF!</v>
          </cell>
        </row>
        <row r="3075">
          <cell r="K3075" t="e">
            <v>#REF!</v>
          </cell>
          <cell r="L3075" t="e">
            <v>#REF!</v>
          </cell>
        </row>
        <row r="3076">
          <cell r="K3076" t="e">
            <v>#REF!</v>
          </cell>
          <cell r="L3076" t="e">
            <v>#REF!</v>
          </cell>
        </row>
        <row r="3077">
          <cell r="K3077" t="e">
            <v>#REF!</v>
          </cell>
          <cell r="L3077" t="e">
            <v>#REF!</v>
          </cell>
        </row>
        <row r="3078">
          <cell r="K3078" t="e">
            <v>#REF!</v>
          </cell>
          <cell r="L3078" t="e">
            <v>#REF!</v>
          </cell>
        </row>
        <row r="3079">
          <cell r="K3079" t="e">
            <v>#REF!</v>
          </cell>
          <cell r="L3079" t="e">
            <v>#REF!</v>
          </cell>
        </row>
        <row r="3080">
          <cell r="K3080" t="e">
            <v>#REF!</v>
          </cell>
          <cell r="L3080" t="e">
            <v>#REF!</v>
          </cell>
        </row>
        <row r="3081">
          <cell r="K3081" t="e">
            <v>#REF!</v>
          </cell>
          <cell r="L3081" t="e">
            <v>#REF!</v>
          </cell>
        </row>
        <row r="3082">
          <cell r="K3082" t="e">
            <v>#REF!</v>
          </cell>
          <cell r="L3082" t="e">
            <v>#REF!</v>
          </cell>
        </row>
        <row r="3083">
          <cell r="K3083" t="e">
            <v>#REF!</v>
          </cell>
          <cell r="L3083" t="e">
            <v>#REF!</v>
          </cell>
        </row>
        <row r="3084">
          <cell r="K3084" t="e">
            <v>#REF!</v>
          </cell>
          <cell r="L3084" t="e">
            <v>#REF!</v>
          </cell>
        </row>
        <row r="3085">
          <cell r="K3085" t="e">
            <v>#REF!</v>
          </cell>
          <cell r="L3085" t="e">
            <v>#REF!</v>
          </cell>
        </row>
        <row r="3086">
          <cell r="K3086" t="e">
            <v>#REF!</v>
          </cell>
          <cell r="L3086" t="e">
            <v>#REF!</v>
          </cell>
        </row>
        <row r="3087">
          <cell r="K3087" t="e">
            <v>#REF!</v>
          </cell>
          <cell r="L3087" t="e">
            <v>#REF!</v>
          </cell>
        </row>
        <row r="3088">
          <cell r="K3088" t="e">
            <v>#REF!</v>
          </cell>
          <cell r="L3088" t="e">
            <v>#REF!</v>
          </cell>
        </row>
        <row r="3089">
          <cell r="K3089" t="e">
            <v>#REF!</v>
          </cell>
          <cell r="L3089" t="e">
            <v>#REF!</v>
          </cell>
        </row>
        <row r="3090">
          <cell r="K3090" t="e">
            <v>#REF!</v>
          </cell>
          <cell r="L3090" t="e">
            <v>#REF!</v>
          </cell>
        </row>
        <row r="3091">
          <cell r="K3091" t="e">
            <v>#REF!</v>
          </cell>
          <cell r="L3091" t="e">
            <v>#REF!</v>
          </cell>
        </row>
        <row r="3092">
          <cell r="K3092" t="e">
            <v>#REF!</v>
          </cell>
          <cell r="L3092" t="e">
            <v>#REF!</v>
          </cell>
        </row>
        <row r="3093">
          <cell r="K3093" t="e">
            <v>#REF!</v>
          </cell>
          <cell r="L3093" t="e">
            <v>#REF!</v>
          </cell>
        </row>
        <row r="3094">
          <cell r="K3094" t="e">
            <v>#REF!</v>
          </cell>
          <cell r="L3094" t="e">
            <v>#REF!</v>
          </cell>
        </row>
        <row r="3095">
          <cell r="K3095" t="e">
            <v>#REF!</v>
          </cell>
          <cell r="L3095" t="e">
            <v>#REF!</v>
          </cell>
        </row>
        <row r="3096">
          <cell r="K3096" t="e">
            <v>#REF!</v>
          </cell>
          <cell r="L3096" t="e">
            <v>#REF!</v>
          </cell>
        </row>
        <row r="3097">
          <cell r="K3097" t="e">
            <v>#REF!</v>
          </cell>
          <cell r="L3097" t="e">
            <v>#REF!</v>
          </cell>
        </row>
        <row r="3098">
          <cell r="K3098" t="e">
            <v>#REF!</v>
          </cell>
          <cell r="L3098" t="e">
            <v>#REF!</v>
          </cell>
        </row>
        <row r="3099">
          <cell r="K3099" t="e">
            <v>#REF!</v>
          </cell>
          <cell r="L3099" t="e">
            <v>#REF!</v>
          </cell>
        </row>
      </sheetData>
      <sheetData sheetId="32">
        <row r="4">
          <cell r="C4" t="str">
            <v>FLSP</v>
          </cell>
          <cell r="AK4">
            <v>0</v>
          </cell>
          <cell r="AP4" t="e">
            <v>#REF!</v>
          </cell>
        </row>
        <row r="5">
          <cell r="C5" t="str">
            <v>FLST</v>
          </cell>
          <cell r="AK5">
            <v>0</v>
          </cell>
          <cell r="AP5" t="e">
            <v>#REF!</v>
          </cell>
        </row>
        <row r="6">
          <cell r="C6" t="str">
            <v>ISS</v>
          </cell>
          <cell r="AK6">
            <v>0</v>
          </cell>
          <cell r="AP6" t="e">
            <v>#REF!</v>
          </cell>
        </row>
        <row r="7">
          <cell r="C7" t="str">
            <v>GSS</v>
          </cell>
          <cell r="AK7">
            <v>0</v>
          </cell>
          <cell r="AP7" t="e">
            <v>#REF!</v>
          </cell>
        </row>
        <row r="8">
          <cell r="C8" t="str">
            <v>GSS</v>
          </cell>
          <cell r="AK8">
            <v>0</v>
          </cell>
          <cell r="AP8" t="e">
            <v>#REF!</v>
          </cell>
        </row>
        <row r="9">
          <cell r="C9" t="str">
            <v>GSS</v>
          </cell>
          <cell r="AK9">
            <v>0</v>
          </cell>
          <cell r="AP9" t="e">
            <v>#REF!</v>
          </cell>
        </row>
        <row r="10">
          <cell r="C10" t="str">
            <v>GSS</v>
          </cell>
          <cell r="AK10">
            <v>0</v>
          </cell>
          <cell r="AP10" t="e">
            <v>#REF!</v>
          </cell>
        </row>
        <row r="11">
          <cell r="C11" t="str">
            <v>GSS</v>
          </cell>
          <cell r="AK11">
            <v>0</v>
          </cell>
          <cell r="AP11" t="e">
            <v>#REF!</v>
          </cell>
        </row>
        <row r="12">
          <cell r="C12" t="str">
            <v>GSRP</v>
          </cell>
          <cell r="AK12">
            <v>0</v>
          </cell>
          <cell r="AP12" t="e">
            <v>#REF!</v>
          </cell>
        </row>
        <row r="13">
          <cell r="C13" t="str">
            <v>GSS</v>
          </cell>
          <cell r="AK13">
            <v>0</v>
          </cell>
          <cell r="AP13" t="e">
            <v>#REF!</v>
          </cell>
        </row>
        <row r="14">
          <cell r="C14" t="str">
            <v>PSS</v>
          </cell>
          <cell r="AK14">
            <v>0</v>
          </cell>
          <cell r="AP14" t="e">
            <v>#REF!</v>
          </cell>
        </row>
        <row r="15">
          <cell r="C15" t="str">
            <v>PSP</v>
          </cell>
          <cell r="AK15">
            <v>0</v>
          </cell>
          <cell r="AP15" t="e">
            <v>#REF!</v>
          </cell>
        </row>
        <row r="16">
          <cell r="C16" t="str">
            <v>PSS</v>
          </cell>
          <cell r="AK16">
            <v>0</v>
          </cell>
          <cell r="AP16" t="e">
            <v>#REF!</v>
          </cell>
        </row>
        <row r="17">
          <cell r="C17" t="str">
            <v>CTODS</v>
          </cell>
          <cell r="AK17">
            <v>0</v>
          </cell>
          <cell r="AP17" t="e">
            <v>#REF!</v>
          </cell>
        </row>
        <row r="18">
          <cell r="C18" t="str">
            <v>CTODP</v>
          </cell>
          <cell r="AK18">
            <v>0</v>
          </cell>
          <cell r="AP18" t="e">
            <v>#REF!</v>
          </cell>
        </row>
        <row r="19">
          <cell r="C19" t="str">
            <v>GS3</v>
          </cell>
          <cell r="AK19">
            <v>0</v>
          </cell>
          <cell r="AP19" t="e">
            <v>#REF!</v>
          </cell>
        </row>
        <row r="20">
          <cell r="C20" t="str">
            <v>GS3</v>
          </cell>
          <cell r="AK20">
            <v>0</v>
          </cell>
          <cell r="AP20" t="e">
            <v>#REF!</v>
          </cell>
        </row>
        <row r="21">
          <cell r="C21" t="str">
            <v>GS3</v>
          </cell>
          <cell r="AK21">
            <v>0</v>
          </cell>
          <cell r="AP21" t="e">
            <v>#REF!</v>
          </cell>
        </row>
        <row r="22">
          <cell r="C22" t="str">
            <v>G3RP</v>
          </cell>
          <cell r="AK22">
            <v>0</v>
          </cell>
          <cell r="AP22" t="e">
            <v>#REF!</v>
          </cell>
        </row>
        <row r="23">
          <cell r="C23" t="str">
            <v>GS3</v>
          </cell>
          <cell r="AK23">
            <v>0</v>
          </cell>
          <cell r="AP23" t="e">
            <v>#REF!</v>
          </cell>
        </row>
        <row r="24">
          <cell r="C24" t="str">
            <v>LWC</v>
          </cell>
          <cell r="AK24">
            <v>0</v>
          </cell>
          <cell r="AP24" t="e">
            <v>#REF!</v>
          </cell>
        </row>
        <row r="25">
          <cell r="C25" t="str">
            <v>CSR</v>
          </cell>
          <cell r="AK25">
            <v>0</v>
          </cell>
          <cell r="AP25" t="e">
            <v>#REF!</v>
          </cell>
        </row>
        <row r="26">
          <cell r="C26" t="str">
            <v>CSR</v>
          </cell>
          <cell r="AK26">
            <v>0</v>
          </cell>
          <cell r="AP26" t="e">
            <v>#REF!</v>
          </cell>
        </row>
        <row r="27">
          <cell r="C27" t="str">
            <v>FK</v>
          </cell>
          <cell r="AK27">
            <v>0</v>
          </cell>
          <cell r="AP27" t="e">
            <v>#REF!</v>
          </cell>
        </row>
        <row r="28">
          <cell r="C28" t="str">
            <v>RTS</v>
          </cell>
          <cell r="AK28">
            <v>0</v>
          </cell>
          <cell r="AP28" t="e">
            <v>#REF!</v>
          </cell>
        </row>
        <row r="29">
          <cell r="C29" t="str">
            <v>PSS</v>
          </cell>
          <cell r="AK29">
            <v>0</v>
          </cell>
          <cell r="AP29" t="e">
            <v>#REF!</v>
          </cell>
        </row>
        <row r="30">
          <cell r="C30" t="str">
            <v>PSP</v>
          </cell>
          <cell r="AK30">
            <v>0</v>
          </cell>
          <cell r="AP30" t="e">
            <v>#REF!</v>
          </cell>
        </row>
        <row r="31">
          <cell r="C31" t="str">
            <v>ITODS</v>
          </cell>
          <cell r="AK31">
            <v>0</v>
          </cell>
          <cell r="AP31" t="e">
            <v>#REF!</v>
          </cell>
        </row>
        <row r="32">
          <cell r="C32" t="str">
            <v>ITODP</v>
          </cell>
          <cell r="AK32">
            <v>0</v>
          </cell>
          <cell r="AP32" t="e">
            <v>#REF!</v>
          </cell>
        </row>
        <row r="33">
          <cell r="C33" t="str">
            <v>ITODP</v>
          </cell>
          <cell r="AK33">
            <v>0</v>
          </cell>
          <cell r="AP33" t="e">
            <v>#REF!</v>
          </cell>
        </row>
        <row r="34">
          <cell r="C34" t="str">
            <v>LE</v>
          </cell>
          <cell r="AK34">
            <v>0</v>
          </cell>
          <cell r="AP34" t="e">
            <v>#REF!</v>
          </cell>
        </row>
        <row r="35">
          <cell r="C35" t="str">
            <v>LE</v>
          </cell>
          <cell r="AK35">
            <v>0</v>
          </cell>
          <cell r="AP35" t="e">
            <v>#REF!</v>
          </cell>
        </row>
        <row r="36">
          <cell r="C36" t="str">
            <v>LE</v>
          </cell>
          <cell r="AK36">
            <v>0</v>
          </cell>
          <cell r="AP36" t="e">
            <v>#REF!</v>
          </cell>
        </row>
        <row r="37">
          <cell r="C37" t="str">
            <v>TE</v>
          </cell>
          <cell r="AK37">
            <v>0</v>
          </cell>
          <cell r="AP37" t="e">
            <v>#REF!</v>
          </cell>
        </row>
        <row r="38">
          <cell r="C38" t="str">
            <v>TE</v>
          </cell>
          <cell r="AK38">
            <v>0</v>
          </cell>
          <cell r="AP38" t="e">
            <v>#REF!</v>
          </cell>
        </row>
        <row r="39">
          <cell r="C39" t="str">
            <v>RS</v>
          </cell>
          <cell r="AK39">
            <v>0</v>
          </cell>
          <cell r="AP39" t="e">
            <v>#REF!</v>
          </cell>
        </row>
        <row r="40">
          <cell r="C40" t="str">
            <v>RS</v>
          </cell>
          <cell r="AK40">
            <v>0</v>
          </cell>
          <cell r="AP40" t="e">
            <v>#REF!</v>
          </cell>
        </row>
        <row r="41">
          <cell r="C41" t="str">
            <v>RS</v>
          </cell>
          <cell r="AK41">
            <v>0</v>
          </cell>
          <cell r="AP41" t="e">
            <v>#REF!</v>
          </cell>
        </row>
        <row r="42">
          <cell r="C42" t="str">
            <v>VFD</v>
          </cell>
          <cell r="AK42">
            <v>0</v>
          </cell>
          <cell r="AP42" t="e">
            <v>#REF!</v>
          </cell>
        </row>
        <row r="43">
          <cell r="C43" t="str">
            <v>RRP</v>
          </cell>
          <cell r="AK43">
            <v>0</v>
          </cell>
          <cell r="AP43" t="e">
            <v>#REF!</v>
          </cell>
        </row>
        <row r="44">
          <cell r="C44" t="str">
            <v>LEV</v>
          </cell>
          <cell r="AK44">
            <v>0</v>
          </cell>
          <cell r="AP44" t="e">
            <v>#REF!</v>
          </cell>
        </row>
        <row r="45">
          <cell r="C45" t="str">
            <v>FLSP</v>
          </cell>
          <cell r="AK45">
            <v>0</v>
          </cell>
          <cell r="AP45" t="e">
            <v>#REF!</v>
          </cell>
        </row>
        <row r="46">
          <cell r="C46" t="str">
            <v>FLST</v>
          </cell>
          <cell r="AK46">
            <v>0</v>
          </cell>
          <cell r="AP46" t="e">
            <v>#REF!</v>
          </cell>
        </row>
        <row r="47">
          <cell r="C47" t="str">
            <v>ISS</v>
          </cell>
          <cell r="AK47">
            <v>0</v>
          </cell>
          <cell r="AP47" t="e">
            <v>#REF!</v>
          </cell>
        </row>
        <row r="48">
          <cell r="C48" t="str">
            <v>GSS</v>
          </cell>
          <cell r="AK48">
            <v>0</v>
          </cell>
          <cell r="AP48" t="e">
            <v>#REF!</v>
          </cell>
        </row>
        <row r="49">
          <cell r="C49" t="str">
            <v>GSS</v>
          </cell>
          <cell r="AK49">
            <v>0</v>
          </cell>
          <cell r="AP49" t="e">
            <v>#REF!</v>
          </cell>
        </row>
        <row r="50">
          <cell r="C50" t="str">
            <v>GSS</v>
          </cell>
          <cell r="AK50">
            <v>0</v>
          </cell>
          <cell r="AP50" t="e">
            <v>#REF!</v>
          </cell>
        </row>
        <row r="51">
          <cell r="C51" t="str">
            <v>GSS</v>
          </cell>
          <cell r="AK51">
            <v>0</v>
          </cell>
          <cell r="AP51" t="e">
            <v>#REF!</v>
          </cell>
        </row>
        <row r="52">
          <cell r="C52" t="str">
            <v>GSS</v>
          </cell>
          <cell r="AK52">
            <v>0</v>
          </cell>
          <cell r="AP52" t="e">
            <v>#REF!</v>
          </cell>
        </row>
        <row r="53">
          <cell r="C53" t="str">
            <v>GSRP</v>
          </cell>
          <cell r="AK53">
            <v>0</v>
          </cell>
          <cell r="AP53" t="e">
            <v>#REF!</v>
          </cell>
        </row>
        <row r="54">
          <cell r="C54" t="str">
            <v>GSS</v>
          </cell>
          <cell r="AK54">
            <v>0</v>
          </cell>
          <cell r="AP54" t="e">
            <v>#REF!</v>
          </cell>
        </row>
        <row r="55">
          <cell r="C55" t="str">
            <v>PSS</v>
          </cell>
          <cell r="AK55">
            <v>0</v>
          </cell>
          <cell r="AP55" t="e">
            <v>#REF!</v>
          </cell>
        </row>
        <row r="56">
          <cell r="C56" t="str">
            <v>PSP</v>
          </cell>
          <cell r="AK56">
            <v>0</v>
          </cell>
          <cell r="AP56" t="e">
            <v>#REF!</v>
          </cell>
        </row>
        <row r="57">
          <cell r="C57" t="str">
            <v>PSS</v>
          </cell>
          <cell r="AK57">
            <v>0</v>
          </cell>
          <cell r="AP57" t="e">
            <v>#REF!</v>
          </cell>
        </row>
        <row r="58">
          <cell r="C58" t="str">
            <v>CTODS</v>
          </cell>
          <cell r="AK58">
            <v>0</v>
          </cell>
          <cell r="AP58" t="e">
            <v>#REF!</v>
          </cell>
        </row>
        <row r="59">
          <cell r="C59" t="str">
            <v>CTODP</v>
          </cell>
          <cell r="AK59">
            <v>0</v>
          </cell>
          <cell r="AP59" t="e">
            <v>#REF!</v>
          </cell>
        </row>
        <row r="60">
          <cell r="C60" t="str">
            <v>GS3</v>
          </cell>
          <cell r="AK60">
            <v>0</v>
          </cell>
          <cell r="AP60" t="e">
            <v>#REF!</v>
          </cell>
        </row>
        <row r="61">
          <cell r="C61" t="str">
            <v>GS3</v>
          </cell>
          <cell r="AK61">
            <v>0</v>
          </cell>
          <cell r="AP61" t="e">
            <v>#REF!</v>
          </cell>
        </row>
        <row r="62">
          <cell r="C62" t="str">
            <v>GS3</v>
          </cell>
          <cell r="AK62">
            <v>0</v>
          </cell>
          <cell r="AP62" t="e">
            <v>#REF!</v>
          </cell>
        </row>
        <row r="63">
          <cell r="C63" t="str">
            <v>G3RP</v>
          </cell>
          <cell r="AK63">
            <v>0</v>
          </cell>
          <cell r="AP63" t="e">
            <v>#REF!</v>
          </cell>
        </row>
        <row r="64">
          <cell r="C64" t="str">
            <v>GS3</v>
          </cell>
          <cell r="AK64">
            <v>0</v>
          </cell>
          <cell r="AP64" t="e">
            <v>#REF!</v>
          </cell>
        </row>
        <row r="65">
          <cell r="C65" t="str">
            <v>LWC</v>
          </cell>
          <cell r="AK65">
            <v>0</v>
          </cell>
          <cell r="AP65" t="e">
            <v>#REF!</v>
          </cell>
        </row>
        <row r="66">
          <cell r="C66" t="str">
            <v>CSR</v>
          </cell>
          <cell r="AK66">
            <v>0</v>
          </cell>
          <cell r="AP66" t="e">
            <v>#REF!</v>
          </cell>
        </row>
        <row r="67">
          <cell r="C67" t="str">
            <v>CSR</v>
          </cell>
          <cell r="AK67">
            <v>0</v>
          </cell>
          <cell r="AP67" t="e">
            <v>#REF!</v>
          </cell>
        </row>
        <row r="68">
          <cell r="C68" t="str">
            <v>FK</v>
          </cell>
          <cell r="AK68">
            <v>0</v>
          </cell>
          <cell r="AP68" t="e">
            <v>#REF!</v>
          </cell>
        </row>
        <row r="69">
          <cell r="C69" t="str">
            <v>RTS</v>
          </cell>
          <cell r="AK69">
            <v>0</v>
          </cell>
          <cell r="AP69" t="e">
            <v>#REF!</v>
          </cell>
        </row>
        <row r="70">
          <cell r="C70" t="str">
            <v>PSS</v>
          </cell>
          <cell r="AK70">
            <v>0</v>
          </cell>
          <cell r="AP70" t="e">
            <v>#REF!</v>
          </cell>
        </row>
        <row r="71">
          <cell r="C71" t="str">
            <v>PSP</v>
          </cell>
          <cell r="AK71">
            <v>0</v>
          </cell>
          <cell r="AP71" t="e">
            <v>#REF!</v>
          </cell>
        </row>
        <row r="72">
          <cell r="C72" t="str">
            <v>ITODS</v>
          </cell>
          <cell r="AK72">
            <v>0</v>
          </cell>
          <cell r="AP72" t="e">
            <v>#REF!</v>
          </cell>
        </row>
        <row r="73">
          <cell r="C73" t="str">
            <v>ITODP</v>
          </cell>
          <cell r="AK73">
            <v>0</v>
          </cell>
          <cell r="AP73" t="e">
            <v>#REF!</v>
          </cell>
        </row>
        <row r="74">
          <cell r="C74" t="str">
            <v>ITODP</v>
          </cell>
          <cell r="AK74">
            <v>0</v>
          </cell>
          <cell r="AP74" t="e">
            <v>#REF!</v>
          </cell>
        </row>
        <row r="75">
          <cell r="C75" t="str">
            <v>LE</v>
          </cell>
          <cell r="AK75">
            <v>0</v>
          </cell>
          <cell r="AP75" t="e">
            <v>#REF!</v>
          </cell>
        </row>
        <row r="76">
          <cell r="C76" t="str">
            <v>LE</v>
          </cell>
          <cell r="AK76">
            <v>0</v>
          </cell>
          <cell r="AP76" t="e">
            <v>#REF!</v>
          </cell>
        </row>
        <row r="77">
          <cell r="C77" t="str">
            <v>LE</v>
          </cell>
          <cell r="AK77">
            <v>0</v>
          </cell>
          <cell r="AP77" t="e">
            <v>#REF!</v>
          </cell>
        </row>
        <row r="78">
          <cell r="C78" t="str">
            <v>TE</v>
          </cell>
          <cell r="AK78">
            <v>0</v>
          </cell>
          <cell r="AP78" t="e">
            <v>#REF!</v>
          </cell>
        </row>
        <row r="79">
          <cell r="C79" t="str">
            <v>TE</v>
          </cell>
          <cell r="AK79">
            <v>0</v>
          </cell>
          <cell r="AP79" t="e">
            <v>#REF!</v>
          </cell>
        </row>
        <row r="80">
          <cell r="C80" t="str">
            <v>RS</v>
          </cell>
          <cell r="AK80">
            <v>0</v>
          </cell>
          <cell r="AP80" t="e">
            <v>#REF!</v>
          </cell>
        </row>
        <row r="81">
          <cell r="C81" t="str">
            <v>RS</v>
          </cell>
          <cell r="AK81">
            <v>0</v>
          </cell>
          <cell r="AP81" t="e">
            <v>#REF!</v>
          </cell>
        </row>
        <row r="82">
          <cell r="C82" t="str">
            <v>RS</v>
          </cell>
          <cell r="AK82">
            <v>0</v>
          </cell>
          <cell r="AP82" t="e">
            <v>#REF!</v>
          </cell>
        </row>
        <row r="83">
          <cell r="C83" t="str">
            <v>VFD</v>
          </cell>
          <cell r="AK83">
            <v>0</v>
          </cell>
          <cell r="AP83" t="e">
            <v>#REF!</v>
          </cell>
        </row>
        <row r="84">
          <cell r="C84" t="str">
            <v>RRP</v>
          </cell>
          <cell r="AK84">
            <v>0</v>
          </cell>
          <cell r="AP84" t="e">
            <v>#REF!</v>
          </cell>
        </row>
        <row r="85">
          <cell r="C85" t="str">
            <v>LEV</v>
          </cell>
          <cell r="AK85">
            <v>0</v>
          </cell>
          <cell r="AP85" t="e">
            <v>#REF!</v>
          </cell>
        </row>
        <row r="86">
          <cell r="C86" t="str">
            <v>FLSP</v>
          </cell>
          <cell r="AK86">
            <v>0</v>
          </cell>
          <cell r="AP86" t="e">
            <v>#REF!</v>
          </cell>
        </row>
        <row r="87">
          <cell r="C87" t="str">
            <v>FLST</v>
          </cell>
          <cell r="AK87">
            <v>0</v>
          </cell>
          <cell r="AP87" t="e">
            <v>#REF!</v>
          </cell>
        </row>
        <row r="88">
          <cell r="C88" t="str">
            <v>ISS</v>
          </cell>
          <cell r="AK88">
            <v>0</v>
          </cell>
          <cell r="AP88" t="e">
            <v>#REF!</v>
          </cell>
        </row>
        <row r="89">
          <cell r="C89" t="str">
            <v>GSS</v>
          </cell>
          <cell r="AK89">
            <v>0</v>
          </cell>
          <cell r="AP89" t="e">
            <v>#REF!</v>
          </cell>
        </row>
        <row r="90">
          <cell r="C90" t="str">
            <v>GSS</v>
          </cell>
          <cell r="AK90">
            <v>0</v>
          </cell>
          <cell r="AP90" t="e">
            <v>#REF!</v>
          </cell>
        </row>
        <row r="91">
          <cell r="C91" t="str">
            <v>GSS</v>
          </cell>
          <cell r="AK91">
            <v>0</v>
          </cell>
          <cell r="AP91" t="e">
            <v>#REF!</v>
          </cell>
        </row>
        <row r="92">
          <cell r="C92" t="str">
            <v>GSS</v>
          </cell>
          <cell r="AK92">
            <v>0</v>
          </cell>
          <cell r="AP92" t="e">
            <v>#REF!</v>
          </cell>
        </row>
        <row r="93">
          <cell r="C93" t="str">
            <v>GSS</v>
          </cell>
          <cell r="AK93">
            <v>0</v>
          </cell>
          <cell r="AP93" t="e">
            <v>#REF!</v>
          </cell>
        </row>
        <row r="94">
          <cell r="C94" t="str">
            <v>GSRP</v>
          </cell>
          <cell r="AK94">
            <v>0</v>
          </cell>
          <cell r="AP94" t="e">
            <v>#REF!</v>
          </cell>
        </row>
        <row r="95">
          <cell r="C95" t="str">
            <v>GSS</v>
          </cell>
          <cell r="AK95">
            <v>0</v>
          </cell>
          <cell r="AP95" t="e">
            <v>#REF!</v>
          </cell>
        </row>
        <row r="96">
          <cell r="C96" t="str">
            <v>PSS</v>
          </cell>
          <cell r="AK96">
            <v>0</v>
          </cell>
          <cell r="AP96" t="e">
            <v>#REF!</v>
          </cell>
        </row>
        <row r="97">
          <cell r="C97" t="str">
            <v>PSP</v>
          </cell>
          <cell r="AK97">
            <v>0</v>
          </cell>
          <cell r="AP97" t="e">
            <v>#REF!</v>
          </cell>
        </row>
        <row r="98">
          <cell r="C98" t="str">
            <v>PSS</v>
          </cell>
          <cell r="AK98">
            <v>0</v>
          </cell>
          <cell r="AP98" t="e">
            <v>#REF!</v>
          </cell>
        </row>
        <row r="99">
          <cell r="C99" t="str">
            <v>CTODS</v>
          </cell>
          <cell r="AK99">
            <v>0</v>
          </cell>
          <cell r="AP99" t="e">
            <v>#REF!</v>
          </cell>
        </row>
        <row r="100">
          <cell r="C100" t="str">
            <v>CTODP</v>
          </cell>
          <cell r="AK100">
            <v>0</v>
          </cell>
          <cell r="AP100" t="e">
            <v>#REF!</v>
          </cell>
        </row>
        <row r="101">
          <cell r="C101" t="str">
            <v>GS3</v>
          </cell>
          <cell r="AK101">
            <v>0</v>
          </cell>
          <cell r="AP101" t="e">
            <v>#REF!</v>
          </cell>
        </row>
        <row r="102">
          <cell r="C102" t="str">
            <v>GS3</v>
          </cell>
          <cell r="AK102">
            <v>0</v>
          </cell>
          <cell r="AP102" t="e">
            <v>#REF!</v>
          </cell>
        </row>
        <row r="103">
          <cell r="C103" t="str">
            <v>GS3</v>
          </cell>
          <cell r="AK103">
            <v>0</v>
          </cell>
          <cell r="AP103" t="e">
            <v>#REF!</v>
          </cell>
        </row>
        <row r="104">
          <cell r="C104" t="str">
            <v>G3RP</v>
          </cell>
          <cell r="AK104">
            <v>0</v>
          </cell>
          <cell r="AP104" t="e">
            <v>#REF!</v>
          </cell>
        </row>
        <row r="105">
          <cell r="C105" t="str">
            <v>GS3</v>
          </cell>
          <cell r="AK105">
            <v>0</v>
          </cell>
          <cell r="AP105" t="e">
            <v>#REF!</v>
          </cell>
        </row>
        <row r="106">
          <cell r="C106" t="str">
            <v>LWC</v>
          </cell>
          <cell r="AK106">
            <v>0</v>
          </cell>
          <cell r="AP106" t="e">
            <v>#REF!</v>
          </cell>
        </row>
        <row r="107">
          <cell r="C107" t="str">
            <v>CSR</v>
          </cell>
          <cell r="AK107">
            <v>0</v>
          </cell>
          <cell r="AP107" t="e">
            <v>#REF!</v>
          </cell>
        </row>
        <row r="108">
          <cell r="C108" t="str">
            <v>CSR</v>
          </cell>
          <cell r="AK108">
            <v>0</v>
          </cell>
          <cell r="AP108" t="e">
            <v>#REF!</v>
          </cell>
        </row>
        <row r="109">
          <cell r="C109" t="str">
            <v>FK</v>
          </cell>
          <cell r="AK109">
            <v>0</v>
          </cell>
          <cell r="AP109" t="e">
            <v>#REF!</v>
          </cell>
        </row>
        <row r="110">
          <cell r="C110" t="str">
            <v>RTS</v>
          </cell>
          <cell r="AK110">
            <v>0</v>
          </cell>
          <cell r="AP110" t="e">
            <v>#REF!</v>
          </cell>
        </row>
        <row r="111">
          <cell r="C111" t="str">
            <v>PSS</v>
          </cell>
          <cell r="AK111">
            <v>0</v>
          </cell>
          <cell r="AP111" t="e">
            <v>#REF!</v>
          </cell>
        </row>
        <row r="112">
          <cell r="C112" t="str">
            <v>PSP</v>
          </cell>
          <cell r="AK112">
            <v>0</v>
          </cell>
          <cell r="AP112" t="e">
            <v>#REF!</v>
          </cell>
        </row>
        <row r="113">
          <cell r="C113" t="str">
            <v>ITODS</v>
          </cell>
          <cell r="AK113">
            <v>0</v>
          </cell>
          <cell r="AP113" t="e">
            <v>#REF!</v>
          </cell>
        </row>
        <row r="114">
          <cell r="C114" t="str">
            <v>ITODP</v>
          </cell>
          <cell r="AK114">
            <v>0</v>
          </cell>
          <cell r="AP114" t="e">
            <v>#REF!</v>
          </cell>
        </row>
        <row r="115">
          <cell r="C115" t="str">
            <v>ITODP</v>
          </cell>
          <cell r="AK115">
            <v>0</v>
          </cell>
          <cell r="AP115" t="e">
            <v>#REF!</v>
          </cell>
        </row>
        <row r="116">
          <cell r="C116" t="str">
            <v>LE</v>
          </cell>
          <cell r="AK116">
            <v>0</v>
          </cell>
          <cell r="AP116" t="e">
            <v>#REF!</v>
          </cell>
        </row>
        <row r="117">
          <cell r="C117" t="str">
            <v>LE</v>
          </cell>
          <cell r="AK117">
            <v>0</v>
          </cell>
          <cell r="AP117" t="e">
            <v>#REF!</v>
          </cell>
        </row>
        <row r="118">
          <cell r="C118" t="str">
            <v>LE</v>
          </cell>
          <cell r="AK118">
            <v>0</v>
          </cell>
          <cell r="AP118" t="e">
            <v>#REF!</v>
          </cell>
        </row>
        <row r="119">
          <cell r="C119" t="str">
            <v>TE</v>
          </cell>
          <cell r="AK119">
            <v>0</v>
          </cell>
          <cell r="AP119" t="e">
            <v>#REF!</v>
          </cell>
        </row>
        <row r="120">
          <cell r="C120" t="str">
            <v>TE</v>
          </cell>
          <cell r="AK120">
            <v>0</v>
          </cell>
          <cell r="AP120" t="e">
            <v>#REF!</v>
          </cell>
        </row>
        <row r="121">
          <cell r="C121" t="str">
            <v>RS</v>
          </cell>
          <cell r="AK121">
            <v>0</v>
          </cell>
          <cell r="AP121" t="e">
            <v>#REF!</v>
          </cell>
        </row>
        <row r="122">
          <cell r="C122" t="str">
            <v>RS</v>
          </cell>
          <cell r="AK122">
            <v>0</v>
          </cell>
          <cell r="AP122" t="e">
            <v>#REF!</v>
          </cell>
        </row>
        <row r="123">
          <cell r="C123" t="str">
            <v>RS</v>
          </cell>
          <cell r="AK123">
            <v>0</v>
          </cell>
          <cell r="AP123" t="e">
            <v>#REF!</v>
          </cell>
        </row>
        <row r="124">
          <cell r="C124" t="str">
            <v>VFD</v>
          </cell>
          <cell r="AK124">
            <v>0</v>
          </cell>
          <cell r="AP124" t="e">
            <v>#REF!</v>
          </cell>
        </row>
        <row r="125">
          <cell r="C125" t="str">
            <v>RRP</v>
          </cell>
          <cell r="AK125">
            <v>0</v>
          </cell>
          <cell r="AP125" t="e">
            <v>#REF!</v>
          </cell>
        </row>
        <row r="126">
          <cell r="C126" t="str">
            <v>LEV</v>
          </cell>
          <cell r="AK126">
            <v>0</v>
          </cell>
          <cell r="AP126" t="e">
            <v>#REF!</v>
          </cell>
        </row>
        <row r="127">
          <cell r="C127" t="str">
            <v>FLSP</v>
          </cell>
          <cell r="AK127">
            <v>0</v>
          </cell>
          <cell r="AP127" t="e">
            <v>#REF!</v>
          </cell>
        </row>
        <row r="128">
          <cell r="C128" t="str">
            <v>FLST</v>
          </cell>
          <cell r="AK128">
            <v>0</v>
          </cell>
          <cell r="AP128" t="e">
            <v>#REF!</v>
          </cell>
        </row>
        <row r="129">
          <cell r="C129" t="str">
            <v>ISS</v>
          </cell>
          <cell r="AK129">
            <v>0</v>
          </cell>
          <cell r="AP129" t="e">
            <v>#REF!</v>
          </cell>
        </row>
        <row r="130">
          <cell r="C130" t="str">
            <v>GSS</v>
          </cell>
          <cell r="AK130">
            <v>0</v>
          </cell>
          <cell r="AP130" t="e">
            <v>#REF!</v>
          </cell>
        </row>
        <row r="131">
          <cell r="C131" t="str">
            <v>GSS</v>
          </cell>
          <cell r="AK131">
            <v>0</v>
          </cell>
          <cell r="AP131" t="e">
            <v>#REF!</v>
          </cell>
        </row>
        <row r="132">
          <cell r="C132" t="str">
            <v>GSS</v>
          </cell>
          <cell r="AK132">
            <v>0</v>
          </cell>
          <cell r="AP132" t="e">
            <v>#REF!</v>
          </cell>
        </row>
        <row r="133">
          <cell r="C133" t="str">
            <v>GSS</v>
          </cell>
          <cell r="AK133">
            <v>0</v>
          </cell>
          <cell r="AP133" t="e">
            <v>#REF!</v>
          </cell>
        </row>
        <row r="134">
          <cell r="C134" t="str">
            <v>GSS</v>
          </cell>
          <cell r="AK134">
            <v>0</v>
          </cell>
          <cell r="AP134" t="e">
            <v>#REF!</v>
          </cell>
        </row>
        <row r="135">
          <cell r="C135" t="str">
            <v>GSRP</v>
          </cell>
          <cell r="AK135">
            <v>0</v>
          </cell>
          <cell r="AP135" t="e">
            <v>#REF!</v>
          </cell>
        </row>
        <row r="136">
          <cell r="C136" t="str">
            <v>GSS</v>
          </cell>
          <cell r="AK136">
            <v>0</v>
          </cell>
          <cell r="AP136" t="e">
            <v>#REF!</v>
          </cell>
        </row>
        <row r="137">
          <cell r="C137" t="str">
            <v>PSS</v>
          </cell>
          <cell r="AK137">
            <v>0</v>
          </cell>
          <cell r="AP137" t="e">
            <v>#REF!</v>
          </cell>
        </row>
        <row r="138">
          <cell r="C138" t="str">
            <v>PSP</v>
          </cell>
          <cell r="AK138">
            <v>0</v>
          </cell>
          <cell r="AP138" t="e">
            <v>#REF!</v>
          </cell>
        </row>
        <row r="139">
          <cell r="C139" t="str">
            <v>PSS</v>
          </cell>
          <cell r="AK139">
            <v>0</v>
          </cell>
          <cell r="AP139" t="e">
            <v>#REF!</v>
          </cell>
        </row>
        <row r="140">
          <cell r="C140" t="str">
            <v>CTODS</v>
          </cell>
          <cell r="AK140">
            <v>0</v>
          </cell>
          <cell r="AP140" t="e">
            <v>#REF!</v>
          </cell>
        </row>
        <row r="141">
          <cell r="C141" t="str">
            <v>CTODP</v>
          </cell>
          <cell r="AK141">
            <v>0</v>
          </cell>
          <cell r="AP141" t="e">
            <v>#REF!</v>
          </cell>
        </row>
        <row r="142">
          <cell r="C142" t="str">
            <v>GS3</v>
          </cell>
          <cell r="AK142">
            <v>0</v>
          </cell>
          <cell r="AP142" t="e">
            <v>#REF!</v>
          </cell>
        </row>
        <row r="143">
          <cell r="C143" t="str">
            <v>GS3</v>
          </cell>
          <cell r="AK143">
            <v>0</v>
          </cell>
          <cell r="AP143" t="e">
            <v>#REF!</v>
          </cell>
        </row>
        <row r="144">
          <cell r="C144" t="str">
            <v>GS3</v>
          </cell>
          <cell r="AK144">
            <v>0</v>
          </cell>
          <cell r="AP144" t="e">
            <v>#REF!</v>
          </cell>
        </row>
        <row r="145">
          <cell r="C145" t="str">
            <v>G3RP</v>
          </cell>
          <cell r="AK145">
            <v>0</v>
          </cell>
          <cell r="AP145" t="e">
            <v>#REF!</v>
          </cell>
        </row>
        <row r="146">
          <cell r="C146" t="str">
            <v>GS3</v>
          </cell>
          <cell r="AK146">
            <v>0</v>
          </cell>
          <cell r="AP146" t="e">
            <v>#REF!</v>
          </cell>
        </row>
        <row r="147">
          <cell r="C147" t="str">
            <v>LWC</v>
          </cell>
          <cell r="AK147">
            <v>0</v>
          </cell>
          <cell r="AP147" t="e">
            <v>#REF!</v>
          </cell>
        </row>
        <row r="148">
          <cell r="C148" t="str">
            <v>CSR</v>
          </cell>
          <cell r="AK148">
            <v>0</v>
          </cell>
          <cell r="AP148" t="e">
            <v>#REF!</v>
          </cell>
        </row>
        <row r="149">
          <cell r="C149" t="str">
            <v>CSR</v>
          </cell>
          <cell r="AK149">
            <v>0</v>
          </cell>
          <cell r="AP149" t="e">
            <v>#REF!</v>
          </cell>
        </row>
        <row r="150">
          <cell r="C150" t="str">
            <v>FK</v>
          </cell>
          <cell r="AK150">
            <v>0</v>
          </cell>
          <cell r="AP150" t="e">
            <v>#REF!</v>
          </cell>
        </row>
        <row r="151">
          <cell r="C151" t="str">
            <v>RTS</v>
          </cell>
          <cell r="AK151">
            <v>0</v>
          </cell>
          <cell r="AP151" t="e">
            <v>#REF!</v>
          </cell>
        </row>
        <row r="152">
          <cell r="C152" t="str">
            <v>PSS</v>
          </cell>
          <cell r="AK152">
            <v>0</v>
          </cell>
          <cell r="AP152" t="e">
            <v>#REF!</v>
          </cell>
        </row>
        <row r="153">
          <cell r="C153" t="str">
            <v>PSP</v>
          </cell>
          <cell r="AK153">
            <v>0</v>
          </cell>
          <cell r="AP153" t="e">
            <v>#REF!</v>
          </cell>
        </row>
        <row r="154">
          <cell r="C154" t="str">
            <v>ITODS</v>
          </cell>
          <cell r="AK154">
            <v>0</v>
          </cell>
          <cell r="AP154" t="e">
            <v>#REF!</v>
          </cell>
        </row>
        <row r="155">
          <cell r="C155" t="str">
            <v>ITODP</v>
          </cell>
          <cell r="AK155">
            <v>0</v>
          </cell>
          <cell r="AP155" t="e">
            <v>#REF!</v>
          </cell>
        </row>
        <row r="156">
          <cell r="C156" t="str">
            <v>ITODP</v>
          </cell>
          <cell r="AK156">
            <v>0</v>
          </cell>
          <cell r="AP156" t="e">
            <v>#REF!</v>
          </cell>
        </row>
        <row r="157">
          <cell r="C157" t="str">
            <v>LE</v>
          </cell>
          <cell r="AK157">
            <v>0</v>
          </cell>
          <cell r="AP157" t="e">
            <v>#REF!</v>
          </cell>
        </row>
        <row r="158">
          <cell r="C158" t="str">
            <v>LE</v>
          </cell>
          <cell r="AK158">
            <v>0</v>
          </cell>
          <cell r="AP158" t="e">
            <v>#REF!</v>
          </cell>
        </row>
        <row r="159">
          <cell r="C159" t="str">
            <v>LE</v>
          </cell>
          <cell r="AK159">
            <v>0</v>
          </cell>
          <cell r="AP159" t="e">
            <v>#REF!</v>
          </cell>
        </row>
        <row r="160">
          <cell r="C160" t="str">
            <v>TE</v>
          </cell>
          <cell r="AK160">
            <v>0</v>
          </cell>
          <cell r="AP160" t="e">
            <v>#REF!</v>
          </cell>
        </row>
        <row r="161">
          <cell r="C161" t="str">
            <v>TE</v>
          </cell>
          <cell r="AK161">
            <v>0</v>
          </cell>
          <cell r="AP161" t="e">
            <v>#REF!</v>
          </cell>
        </row>
        <row r="162">
          <cell r="C162" t="str">
            <v>RS</v>
          </cell>
          <cell r="AK162">
            <v>0</v>
          </cell>
          <cell r="AP162" t="e">
            <v>#REF!</v>
          </cell>
        </row>
        <row r="163">
          <cell r="C163" t="str">
            <v>RS</v>
          </cell>
          <cell r="AK163">
            <v>0</v>
          </cell>
          <cell r="AP163" t="e">
            <v>#REF!</v>
          </cell>
        </row>
        <row r="164">
          <cell r="C164" t="str">
            <v>RS</v>
          </cell>
          <cell r="AK164">
            <v>0</v>
          </cell>
          <cell r="AP164" t="e">
            <v>#REF!</v>
          </cell>
        </row>
        <row r="165">
          <cell r="C165" t="str">
            <v>VFD</v>
          </cell>
          <cell r="AK165">
            <v>0</v>
          </cell>
          <cell r="AP165" t="e">
            <v>#REF!</v>
          </cell>
        </row>
        <row r="166">
          <cell r="C166" t="str">
            <v>RRP</v>
          </cell>
          <cell r="AK166">
            <v>0</v>
          </cell>
          <cell r="AP166" t="e">
            <v>#REF!</v>
          </cell>
        </row>
        <row r="167">
          <cell r="C167" t="str">
            <v>LEV</v>
          </cell>
          <cell r="AK167">
            <v>0</v>
          </cell>
          <cell r="AP167" t="e">
            <v>#REF!</v>
          </cell>
        </row>
        <row r="168">
          <cell r="C168" t="str">
            <v>FLSP</v>
          </cell>
          <cell r="AK168">
            <v>0</v>
          </cell>
          <cell r="AP168" t="e">
            <v>#REF!</v>
          </cell>
        </row>
        <row r="169">
          <cell r="C169" t="str">
            <v>FLST</v>
          </cell>
          <cell r="AK169">
            <v>0</v>
          </cell>
          <cell r="AP169" t="e">
            <v>#REF!</v>
          </cell>
        </row>
        <row r="170">
          <cell r="C170" t="str">
            <v>ISS</v>
          </cell>
          <cell r="AK170">
            <v>0</v>
          </cell>
          <cell r="AP170" t="e">
            <v>#REF!</v>
          </cell>
        </row>
        <row r="171">
          <cell r="C171" t="str">
            <v>GSS</v>
          </cell>
          <cell r="AK171">
            <v>0</v>
          </cell>
          <cell r="AP171" t="e">
            <v>#REF!</v>
          </cell>
        </row>
        <row r="172">
          <cell r="C172" t="str">
            <v>GSS</v>
          </cell>
          <cell r="AK172">
            <v>0</v>
          </cell>
          <cell r="AP172" t="e">
            <v>#REF!</v>
          </cell>
        </row>
        <row r="173">
          <cell r="C173" t="str">
            <v>GSS</v>
          </cell>
          <cell r="AK173">
            <v>0</v>
          </cell>
          <cell r="AP173" t="e">
            <v>#REF!</v>
          </cell>
        </row>
        <row r="174">
          <cell r="C174" t="str">
            <v>GSS</v>
          </cell>
          <cell r="AK174">
            <v>0</v>
          </cell>
          <cell r="AP174" t="e">
            <v>#REF!</v>
          </cell>
        </row>
        <row r="175">
          <cell r="C175" t="str">
            <v>GSS</v>
          </cell>
          <cell r="AK175">
            <v>0</v>
          </cell>
          <cell r="AP175" t="e">
            <v>#REF!</v>
          </cell>
        </row>
        <row r="176">
          <cell r="C176" t="str">
            <v>GSRP</v>
          </cell>
          <cell r="AK176">
            <v>0</v>
          </cell>
          <cell r="AP176" t="e">
            <v>#REF!</v>
          </cell>
        </row>
        <row r="177">
          <cell r="C177" t="str">
            <v>GSS</v>
          </cell>
          <cell r="AK177">
            <v>0</v>
          </cell>
          <cell r="AP177" t="e">
            <v>#REF!</v>
          </cell>
        </row>
        <row r="178">
          <cell r="C178" t="str">
            <v>PSS</v>
          </cell>
          <cell r="AK178">
            <v>0</v>
          </cell>
          <cell r="AP178" t="e">
            <v>#REF!</v>
          </cell>
        </row>
        <row r="179">
          <cell r="C179" t="str">
            <v>PSP</v>
          </cell>
          <cell r="AK179">
            <v>0</v>
          </cell>
          <cell r="AP179" t="e">
            <v>#REF!</v>
          </cell>
        </row>
        <row r="180">
          <cell r="C180" t="str">
            <v>PSS</v>
          </cell>
          <cell r="AK180">
            <v>0</v>
          </cell>
          <cell r="AP180" t="e">
            <v>#REF!</v>
          </cell>
        </row>
        <row r="181">
          <cell r="C181" t="str">
            <v>CTODS</v>
          </cell>
          <cell r="AK181">
            <v>0</v>
          </cell>
          <cell r="AP181" t="e">
            <v>#REF!</v>
          </cell>
        </row>
        <row r="182">
          <cell r="C182" t="str">
            <v>CTODP</v>
          </cell>
          <cell r="AK182">
            <v>0</v>
          </cell>
          <cell r="AP182" t="e">
            <v>#REF!</v>
          </cell>
        </row>
        <row r="183">
          <cell r="C183" t="str">
            <v>GS3</v>
          </cell>
          <cell r="AK183">
            <v>0</v>
          </cell>
          <cell r="AP183" t="e">
            <v>#REF!</v>
          </cell>
        </row>
        <row r="184">
          <cell r="C184" t="str">
            <v>GS3</v>
          </cell>
          <cell r="AK184">
            <v>0</v>
          </cell>
          <cell r="AP184" t="e">
            <v>#REF!</v>
          </cell>
        </row>
        <row r="185">
          <cell r="C185" t="str">
            <v>GS3</v>
          </cell>
          <cell r="AK185">
            <v>0</v>
          </cell>
          <cell r="AP185" t="e">
            <v>#REF!</v>
          </cell>
        </row>
        <row r="186">
          <cell r="C186" t="str">
            <v>G3RP</v>
          </cell>
          <cell r="AK186">
            <v>0</v>
          </cell>
          <cell r="AP186" t="e">
            <v>#REF!</v>
          </cell>
        </row>
        <row r="187">
          <cell r="C187" t="str">
            <v>GS3</v>
          </cell>
          <cell r="AK187">
            <v>0</v>
          </cell>
          <cell r="AP187" t="e">
            <v>#REF!</v>
          </cell>
        </row>
        <row r="188">
          <cell r="C188" t="str">
            <v>LWC</v>
          </cell>
          <cell r="AK188">
            <v>0</v>
          </cell>
          <cell r="AP188" t="e">
            <v>#REF!</v>
          </cell>
        </row>
        <row r="189">
          <cell r="C189" t="str">
            <v>CSR</v>
          </cell>
          <cell r="AK189">
            <v>0</v>
          </cell>
          <cell r="AP189" t="e">
            <v>#REF!</v>
          </cell>
        </row>
        <row r="190">
          <cell r="C190" t="str">
            <v>CSR</v>
          </cell>
          <cell r="AK190">
            <v>0</v>
          </cell>
          <cell r="AP190" t="e">
            <v>#REF!</v>
          </cell>
        </row>
        <row r="191">
          <cell r="C191" t="str">
            <v>FK</v>
          </cell>
          <cell r="AK191">
            <v>0</v>
          </cell>
          <cell r="AP191" t="e">
            <v>#REF!</v>
          </cell>
        </row>
        <row r="192">
          <cell r="C192" t="str">
            <v>RTS</v>
          </cell>
          <cell r="AK192">
            <v>0</v>
          </cell>
          <cell r="AP192" t="e">
            <v>#REF!</v>
          </cell>
        </row>
        <row r="193">
          <cell r="C193" t="str">
            <v>PSS</v>
          </cell>
          <cell r="AK193">
            <v>0</v>
          </cell>
          <cell r="AP193" t="e">
            <v>#REF!</v>
          </cell>
        </row>
        <row r="194">
          <cell r="C194" t="str">
            <v>PSP</v>
          </cell>
          <cell r="AK194">
            <v>0</v>
          </cell>
          <cell r="AP194" t="e">
            <v>#REF!</v>
          </cell>
        </row>
        <row r="195">
          <cell r="C195" t="str">
            <v>ITODS</v>
          </cell>
          <cell r="AK195">
            <v>0</v>
          </cell>
          <cell r="AP195" t="e">
            <v>#REF!</v>
          </cell>
        </row>
        <row r="196">
          <cell r="C196" t="str">
            <v>ITODP</v>
          </cell>
          <cell r="AK196">
            <v>0</v>
          </cell>
          <cell r="AP196" t="e">
            <v>#REF!</v>
          </cell>
        </row>
        <row r="197">
          <cell r="C197" t="str">
            <v>ITODP</v>
          </cell>
          <cell r="AK197">
            <v>0</v>
          </cell>
          <cell r="AP197" t="e">
            <v>#REF!</v>
          </cell>
        </row>
        <row r="198">
          <cell r="C198" t="str">
            <v>LE</v>
          </cell>
          <cell r="AK198">
            <v>0</v>
          </cell>
          <cell r="AP198" t="e">
            <v>#REF!</v>
          </cell>
        </row>
        <row r="199">
          <cell r="C199" t="str">
            <v>LE</v>
          </cell>
          <cell r="AK199">
            <v>0</v>
          </cell>
          <cell r="AP199" t="e">
            <v>#REF!</v>
          </cell>
        </row>
        <row r="200">
          <cell r="C200" t="str">
            <v>LE</v>
          </cell>
          <cell r="AK200">
            <v>0</v>
          </cell>
          <cell r="AP200" t="e">
            <v>#REF!</v>
          </cell>
        </row>
        <row r="201">
          <cell r="C201" t="str">
            <v>TE</v>
          </cell>
          <cell r="AK201">
            <v>0</v>
          </cell>
          <cell r="AP201" t="e">
            <v>#REF!</v>
          </cell>
        </row>
        <row r="202">
          <cell r="C202" t="str">
            <v>TE</v>
          </cell>
          <cell r="AK202">
            <v>0</v>
          </cell>
          <cell r="AP202" t="e">
            <v>#REF!</v>
          </cell>
        </row>
        <row r="203">
          <cell r="C203" t="str">
            <v>RS</v>
          </cell>
          <cell r="AK203">
            <v>0</v>
          </cell>
          <cell r="AP203" t="e">
            <v>#REF!</v>
          </cell>
        </row>
        <row r="204">
          <cell r="C204" t="str">
            <v>RS</v>
          </cell>
          <cell r="AK204">
            <v>0</v>
          </cell>
          <cell r="AP204" t="e">
            <v>#REF!</v>
          </cell>
        </row>
        <row r="205">
          <cell r="C205" t="str">
            <v>RS</v>
          </cell>
          <cell r="AK205">
            <v>0</v>
          </cell>
          <cell r="AP205" t="e">
            <v>#REF!</v>
          </cell>
        </row>
        <row r="206">
          <cell r="C206" t="str">
            <v>VFD</v>
          </cell>
          <cell r="AK206">
            <v>0</v>
          </cell>
          <cell r="AP206" t="e">
            <v>#REF!</v>
          </cell>
        </row>
        <row r="207">
          <cell r="C207" t="str">
            <v>RRP</v>
          </cell>
          <cell r="AK207">
            <v>0</v>
          </cell>
          <cell r="AP207" t="e">
            <v>#REF!</v>
          </cell>
        </row>
        <row r="208">
          <cell r="C208" t="str">
            <v>LEV</v>
          </cell>
          <cell r="AK208">
            <v>0</v>
          </cell>
          <cell r="AP208" t="e">
            <v>#REF!</v>
          </cell>
        </row>
        <row r="209">
          <cell r="C209" t="str">
            <v>FLSP</v>
          </cell>
          <cell r="AK209">
            <v>0</v>
          </cell>
          <cell r="AP209" t="e">
            <v>#REF!</v>
          </cell>
        </row>
        <row r="210">
          <cell r="C210" t="str">
            <v>FLST</v>
          </cell>
          <cell r="AK210">
            <v>0</v>
          </cell>
          <cell r="AP210" t="e">
            <v>#REF!</v>
          </cell>
        </row>
        <row r="211">
          <cell r="C211" t="str">
            <v>ISS</v>
          </cell>
          <cell r="AK211">
            <v>0</v>
          </cell>
          <cell r="AP211" t="e">
            <v>#REF!</v>
          </cell>
        </row>
        <row r="212">
          <cell r="C212" t="str">
            <v>GSS</v>
          </cell>
          <cell r="AK212">
            <v>0</v>
          </cell>
          <cell r="AP212" t="e">
            <v>#REF!</v>
          </cell>
        </row>
        <row r="213">
          <cell r="C213" t="str">
            <v>GSS</v>
          </cell>
          <cell r="AK213">
            <v>0</v>
          </cell>
          <cell r="AP213" t="e">
            <v>#REF!</v>
          </cell>
        </row>
        <row r="214">
          <cell r="C214" t="str">
            <v>GSS</v>
          </cell>
          <cell r="AK214">
            <v>0</v>
          </cell>
          <cell r="AP214" t="e">
            <v>#REF!</v>
          </cell>
        </row>
        <row r="215">
          <cell r="C215" t="str">
            <v>GSS</v>
          </cell>
          <cell r="AK215">
            <v>0</v>
          </cell>
          <cell r="AP215" t="e">
            <v>#REF!</v>
          </cell>
        </row>
        <row r="216">
          <cell r="C216" t="str">
            <v>GSS</v>
          </cell>
          <cell r="AK216">
            <v>0</v>
          </cell>
          <cell r="AP216" t="e">
            <v>#REF!</v>
          </cell>
        </row>
        <row r="217">
          <cell r="C217" t="str">
            <v>GSRP</v>
          </cell>
          <cell r="AK217">
            <v>0</v>
          </cell>
          <cell r="AP217" t="e">
            <v>#REF!</v>
          </cell>
        </row>
        <row r="218">
          <cell r="C218" t="str">
            <v>GSS</v>
          </cell>
          <cell r="AK218">
            <v>0</v>
          </cell>
          <cell r="AP218" t="e">
            <v>#REF!</v>
          </cell>
        </row>
        <row r="219">
          <cell r="C219" t="str">
            <v>PSS</v>
          </cell>
          <cell r="AK219">
            <v>0</v>
          </cell>
          <cell r="AP219" t="e">
            <v>#REF!</v>
          </cell>
        </row>
        <row r="220">
          <cell r="C220" t="str">
            <v>PSP</v>
          </cell>
          <cell r="AK220">
            <v>0</v>
          </cell>
          <cell r="AP220" t="e">
            <v>#REF!</v>
          </cell>
        </row>
        <row r="221">
          <cell r="C221" t="str">
            <v>PSS</v>
          </cell>
          <cell r="AK221">
            <v>0</v>
          </cell>
          <cell r="AP221" t="e">
            <v>#REF!</v>
          </cell>
        </row>
        <row r="222">
          <cell r="C222" t="str">
            <v>CTODS</v>
          </cell>
          <cell r="AK222">
            <v>0</v>
          </cell>
          <cell r="AP222" t="e">
            <v>#REF!</v>
          </cell>
        </row>
        <row r="223">
          <cell r="C223" t="str">
            <v>CTODP</v>
          </cell>
          <cell r="AK223">
            <v>0</v>
          </cell>
          <cell r="AP223" t="e">
            <v>#REF!</v>
          </cell>
        </row>
        <row r="224">
          <cell r="C224" t="str">
            <v>GS3</v>
          </cell>
          <cell r="AK224">
            <v>0</v>
          </cell>
          <cell r="AP224" t="e">
            <v>#REF!</v>
          </cell>
        </row>
        <row r="225">
          <cell r="C225" t="str">
            <v>GS3</v>
          </cell>
          <cell r="AK225">
            <v>0</v>
          </cell>
          <cell r="AP225" t="e">
            <v>#REF!</v>
          </cell>
        </row>
        <row r="226">
          <cell r="C226" t="str">
            <v>GS3</v>
          </cell>
          <cell r="AK226">
            <v>0</v>
          </cell>
          <cell r="AP226" t="e">
            <v>#REF!</v>
          </cell>
        </row>
        <row r="227">
          <cell r="C227" t="str">
            <v>G3RP</v>
          </cell>
          <cell r="AK227">
            <v>0</v>
          </cell>
          <cell r="AP227" t="e">
            <v>#REF!</v>
          </cell>
        </row>
        <row r="228">
          <cell r="C228" t="str">
            <v>GS3</v>
          </cell>
          <cell r="AK228">
            <v>0</v>
          </cell>
          <cell r="AP228" t="e">
            <v>#REF!</v>
          </cell>
        </row>
        <row r="229">
          <cell r="C229" t="str">
            <v>LWC</v>
          </cell>
          <cell r="AK229">
            <v>0</v>
          </cell>
          <cell r="AP229" t="e">
            <v>#REF!</v>
          </cell>
        </row>
        <row r="230">
          <cell r="C230" t="str">
            <v>CSR</v>
          </cell>
          <cell r="AK230">
            <v>0</v>
          </cell>
          <cell r="AP230" t="e">
            <v>#REF!</v>
          </cell>
        </row>
        <row r="231">
          <cell r="C231" t="str">
            <v>CSR</v>
          </cell>
          <cell r="AK231">
            <v>0</v>
          </cell>
          <cell r="AP231" t="e">
            <v>#REF!</v>
          </cell>
        </row>
        <row r="232">
          <cell r="C232" t="str">
            <v>FK</v>
          </cell>
          <cell r="AK232">
            <v>0</v>
          </cell>
          <cell r="AP232" t="e">
            <v>#REF!</v>
          </cell>
        </row>
        <row r="233">
          <cell r="C233" t="str">
            <v>RTS</v>
          </cell>
          <cell r="AK233">
            <v>0</v>
          </cell>
          <cell r="AP233" t="e">
            <v>#REF!</v>
          </cell>
        </row>
        <row r="234">
          <cell r="C234" t="str">
            <v>PSS</v>
          </cell>
          <cell r="AK234">
            <v>0</v>
          </cell>
          <cell r="AP234" t="e">
            <v>#REF!</v>
          </cell>
        </row>
        <row r="235">
          <cell r="C235" t="str">
            <v>PSP</v>
          </cell>
          <cell r="AK235">
            <v>0</v>
          </cell>
          <cell r="AP235" t="e">
            <v>#REF!</v>
          </cell>
        </row>
        <row r="236">
          <cell r="C236" t="str">
            <v>ITODS</v>
          </cell>
          <cell r="AK236">
            <v>0</v>
          </cell>
          <cell r="AP236" t="e">
            <v>#REF!</v>
          </cell>
        </row>
        <row r="237">
          <cell r="C237" t="str">
            <v>ITODP</v>
          </cell>
          <cell r="AK237">
            <v>0</v>
          </cell>
          <cell r="AP237" t="e">
            <v>#REF!</v>
          </cell>
        </row>
        <row r="238">
          <cell r="C238" t="str">
            <v>ITODP</v>
          </cell>
          <cell r="AK238">
            <v>0</v>
          </cell>
          <cell r="AP238" t="e">
            <v>#REF!</v>
          </cell>
        </row>
        <row r="239">
          <cell r="C239" t="str">
            <v>LE</v>
          </cell>
          <cell r="AK239">
            <v>0</v>
          </cell>
          <cell r="AP239" t="e">
            <v>#REF!</v>
          </cell>
        </row>
        <row r="240">
          <cell r="C240" t="str">
            <v>LE</v>
          </cell>
          <cell r="AK240">
            <v>0</v>
          </cell>
          <cell r="AP240" t="e">
            <v>#REF!</v>
          </cell>
        </row>
        <row r="241">
          <cell r="C241" t="str">
            <v>LE</v>
          </cell>
          <cell r="AK241">
            <v>0</v>
          </cell>
          <cell r="AP241" t="e">
            <v>#REF!</v>
          </cell>
        </row>
        <row r="242">
          <cell r="C242" t="str">
            <v>TE</v>
          </cell>
          <cell r="AK242">
            <v>0</v>
          </cell>
          <cell r="AP242" t="e">
            <v>#REF!</v>
          </cell>
        </row>
        <row r="243">
          <cell r="C243" t="str">
            <v>TE</v>
          </cell>
          <cell r="AK243">
            <v>0</v>
          </cell>
          <cell r="AP243" t="e">
            <v>#REF!</v>
          </cell>
        </row>
        <row r="244">
          <cell r="C244" t="str">
            <v>RS</v>
          </cell>
          <cell r="AK244">
            <v>0</v>
          </cell>
          <cell r="AP244" t="e">
            <v>#REF!</v>
          </cell>
        </row>
        <row r="245">
          <cell r="C245" t="str">
            <v>RS</v>
          </cell>
          <cell r="AK245">
            <v>0</v>
          </cell>
          <cell r="AP245" t="e">
            <v>#REF!</v>
          </cell>
        </row>
        <row r="246">
          <cell r="C246" t="str">
            <v>RS</v>
          </cell>
          <cell r="AK246">
            <v>0</v>
          </cell>
          <cell r="AP246" t="e">
            <v>#REF!</v>
          </cell>
        </row>
        <row r="247">
          <cell r="C247" t="str">
            <v>VFD</v>
          </cell>
          <cell r="AK247">
            <v>0</v>
          </cell>
          <cell r="AP247" t="e">
            <v>#REF!</v>
          </cell>
        </row>
        <row r="248">
          <cell r="C248" t="str">
            <v>RRP</v>
          </cell>
          <cell r="AK248">
            <v>0</v>
          </cell>
          <cell r="AP248" t="e">
            <v>#REF!</v>
          </cell>
        </row>
        <row r="249">
          <cell r="C249" t="str">
            <v>LEV</v>
          </cell>
          <cell r="AK249">
            <v>0</v>
          </cell>
          <cell r="AP249" t="e">
            <v>#REF!</v>
          </cell>
        </row>
        <row r="250">
          <cell r="C250" t="str">
            <v>FLSP</v>
          </cell>
          <cell r="AK250">
            <v>0</v>
          </cell>
          <cell r="AP250" t="e">
            <v>#REF!</v>
          </cell>
        </row>
        <row r="251">
          <cell r="C251" t="str">
            <v>FLST</v>
          </cell>
          <cell r="AK251">
            <v>0</v>
          </cell>
          <cell r="AP251" t="e">
            <v>#REF!</v>
          </cell>
        </row>
        <row r="252">
          <cell r="C252" t="str">
            <v>ISS</v>
          </cell>
          <cell r="AK252">
            <v>0</v>
          </cell>
          <cell r="AP252" t="e">
            <v>#REF!</v>
          </cell>
        </row>
        <row r="253">
          <cell r="C253" t="str">
            <v>GSS</v>
          </cell>
          <cell r="AK253">
            <v>0</v>
          </cell>
          <cell r="AP253" t="e">
            <v>#REF!</v>
          </cell>
        </row>
        <row r="254">
          <cell r="C254" t="str">
            <v>GSS</v>
          </cell>
          <cell r="AK254">
            <v>0</v>
          </cell>
          <cell r="AP254" t="e">
            <v>#REF!</v>
          </cell>
        </row>
        <row r="255">
          <cell r="C255" t="str">
            <v>GSS</v>
          </cell>
          <cell r="AK255">
            <v>0</v>
          </cell>
          <cell r="AP255" t="e">
            <v>#REF!</v>
          </cell>
        </row>
        <row r="256">
          <cell r="C256" t="str">
            <v>GSS</v>
          </cell>
          <cell r="AK256">
            <v>0</v>
          </cell>
          <cell r="AP256" t="e">
            <v>#REF!</v>
          </cell>
        </row>
        <row r="257">
          <cell r="C257" t="str">
            <v>GSS</v>
          </cell>
          <cell r="AK257">
            <v>0</v>
          </cell>
          <cell r="AP257" t="e">
            <v>#REF!</v>
          </cell>
        </row>
        <row r="258">
          <cell r="C258" t="str">
            <v>GSRP</v>
          </cell>
          <cell r="AK258">
            <v>0</v>
          </cell>
          <cell r="AP258" t="e">
            <v>#REF!</v>
          </cell>
        </row>
        <row r="259">
          <cell r="C259" t="str">
            <v>GSS</v>
          </cell>
          <cell r="AK259">
            <v>0</v>
          </cell>
          <cell r="AP259" t="e">
            <v>#REF!</v>
          </cell>
        </row>
        <row r="260">
          <cell r="C260" t="str">
            <v>PSS</v>
          </cell>
          <cell r="AK260">
            <v>0</v>
          </cell>
          <cell r="AP260" t="e">
            <v>#REF!</v>
          </cell>
        </row>
        <row r="261">
          <cell r="C261" t="str">
            <v>PSP</v>
          </cell>
          <cell r="AK261">
            <v>0</v>
          </cell>
          <cell r="AP261" t="e">
            <v>#REF!</v>
          </cell>
        </row>
        <row r="262">
          <cell r="C262" t="str">
            <v>PSS</v>
          </cell>
          <cell r="AK262">
            <v>0</v>
          </cell>
          <cell r="AP262" t="e">
            <v>#REF!</v>
          </cell>
        </row>
        <row r="263">
          <cell r="C263" t="str">
            <v>CTODS</v>
          </cell>
          <cell r="AK263">
            <v>0</v>
          </cell>
          <cell r="AP263" t="e">
            <v>#REF!</v>
          </cell>
        </row>
        <row r="264">
          <cell r="C264" t="str">
            <v>CTODP</v>
          </cell>
          <cell r="AK264">
            <v>0</v>
          </cell>
          <cell r="AP264" t="e">
            <v>#REF!</v>
          </cell>
        </row>
        <row r="265">
          <cell r="C265" t="str">
            <v>GS3</v>
          </cell>
          <cell r="AK265">
            <v>0</v>
          </cell>
          <cell r="AP265" t="e">
            <v>#REF!</v>
          </cell>
        </row>
        <row r="266">
          <cell r="C266" t="str">
            <v>GS3</v>
          </cell>
          <cell r="AK266">
            <v>0</v>
          </cell>
          <cell r="AP266" t="e">
            <v>#REF!</v>
          </cell>
        </row>
        <row r="267">
          <cell r="C267" t="str">
            <v>GS3</v>
          </cell>
          <cell r="AK267">
            <v>0</v>
          </cell>
          <cell r="AP267" t="e">
            <v>#REF!</v>
          </cell>
        </row>
        <row r="268">
          <cell r="C268" t="str">
            <v>G3RP</v>
          </cell>
          <cell r="AK268">
            <v>0</v>
          </cell>
          <cell r="AP268" t="e">
            <v>#REF!</v>
          </cell>
        </row>
        <row r="269">
          <cell r="C269" t="str">
            <v>GS3</v>
          </cell>
          <cell r="AK269">
            <v>0</v>
          </cell>
          <cell r="AP269" t="e">
            <v>#REF!</v>
          </cell>
        </row>
        <row r="270">
          <cell r="C270" t="str">
            <v>LWC</v>
          </cell>
          <cell r="AK270">
            <v>0</v>
          </cell>
          <cell r="AP270" t="e">
            <v>#REF!</v>
          </cell>
        </row>
        <row r="271">
          <cell r="C271" t="str">
            <v>CSR</v>
          </cell>
          <cell r="AK271">
            <v>0</v>
          </cell>
          <cell r="AP271" t="e">
            <v>#REF!</v>
          </cell>
        </row>
        <row r="272">
          <cell r="C272" t="str">
            <v>CSR</v>
          </cell>
          <cell r="AK272">
            <v>0</v>
          </cell>
          <cell r="AP272" t="e">
            <v>#REF!</v>
          </cell>
        </row>
        <row r="273">
          <cell r="C273" t="str">
            <v>FK</v>
          </cell>
          <cell r="AK273">
            <v>0</v>
          </cell>
          <cell r="AP273" t="e">
            <v>#REF!</v>
          </cell>
        </row>
        <row r="274">
          <cell r="C274" t="str">
            <v>RTS</v>
          </cell>
          <cell r="AK274">
            <v>0</v>
          </cell>
          <cell r="AP274" t="e">
            <v>#REF!</v>
          </cell>
        </row>
        <row r="275">
          <cell r="C275" t="str">
            <v>PSS</v>
          </cell>
          <cell r="AK275">
            <v>0</v>
          </cell>
          <cell r="AP275" t="e">
            <v>#REF!</v>
          </cell>
        </row>
        <row r="276">
          <cell r="C276" t="str">
            <v>PSP</v>
          </cell>
          <cell r="AK276">
            <v>0</v>
          </cell>
          <cell r="AP276" t="e">
            <v>#REF!</v>
          </cell>
        </row>
        <row r="277">
          <cell r="C277" t="str">
            <v>ITODS</v>
          </cell>
          <cell r="AK277">
            <v>0</v>
          </cell>
          <cell r="AP277" t="e">
            <v>#REF!</v>
          </cell>
        </row>
        <row r="278">
          <cell r="C278" t="str">
            <v>ITODP</v>
          </cell>
          <cell r="AK278">
            <v>0</v>
          </cell>
          <cell r="AP278" t="e">
            <v>#REF!</v>
          </cell>
        </row>
        <row r="279">
          <cell r="C279" t="str">
            <v>ITODP</v>
          </cell>
          <cell r="AK279">
            <v>0</v>
          </cell>
          <cell r="AP279" t="e">
            <v>#REF!</v>
          </cell>
        </row>
        <row r="280">
          <cell r="C280" t="str">
            <v>LE</v>
          </cell>
          <cell r="AK280">
            <v>0</v>
          </cell>
          <cell r="AP280" t="e">
            <v>#REF!</v>
          </cell>
        </row>
        <row r="281">
          <cell r="C281" t="str">
            <v>LE</v>
          </cell>
          <cell r="AK281">
            <v>0</v>
          </cell>
          <cell r="AP281" t="e">
            <v>#REF!</v>
          </cell>
        </row>
        <row r="282">
          <cell r="C282" t="str">
            <v>LE</v>
          </cell>
          <cell r="AK282">
            <v>0</v>
          </cell>
          <cell r="AP282" t="e">
            <v>#REF!</v>
          </cell>
        </row>
        <row r="283">
          <cell r="C283" t="str">
            <v>TE</v>
          </cell>
          <cell r="AK283">
            <v>0</v>
          </cell>
          <cell r="AP283" t="e">
            <v>#REF!</v>
          </cell>
        </row>
        <row r="284">
          <cell r="C284" t="str">
            <v>TE</v>
          </cell>
          <cell r="AK284">
            <v>0</v>
          </cell>
          <cell r="AP284" t="e">
            <v>#REF!</v>
          </cell>
        </row>
        <row r="285">
          <cell r="C285" t="str">
            <v>RS</v>
          </cell>
          <cell r="AK285">
            <v>0</v>
          </cell>
          <cell r="AP285" t="e">
            <v>#REF!</v>
          </cell>
        </row>
        <row r="286">
          <cell r="C286" t="str">
            <v>RS</v>
          </cell>
          <cell r="AK286">
            <v>0</v>
          </cell>
          <cell r="AP286" t="e">
            <v>#REF!</v>
          </cell>
        </row>
        <row r="287">
          <cell r="C287" t="str">
            <v>RS</v>
          </cell>
          <cell r="AK287">
            <v>0</v>
          </cell>
          <cell r="AP287" t="e">
            <v>#REF!</v>
          </cell>
        </row>
        <row r="288">
          <cell r="C288" t="str">
            <v>VFD</v>
          </cell>
          <cell r="AK288">
            <v>0</v>
          </cell>
          <cell r="AP288" t="e">
            <v>#REF!</v>
          </cell>
        </row>
        <row r="289">
          <cell r="C289" t="str">
            <v>RRP</v>
          </cell>
          <cell r="AK289">
            <v>0</v>
          </cell>
          <cell r="AP289" t="e">
            <v>#REF!</v>
          </cell>
        </row>
        <row r="290">
          <cell r="C290" t="str">
            <v>LEV</v>
          </cell>
          <cell r="AK290">
            <v>0</v>
          </cell>
          <cell r="AP290" t="e">
            <v>#REF!</v>
          </cell>
        </row>
        <row r="291">
          <cell r="C291" t="str">
            <v>FLSP</v>
          </cell>
          <cell r="AK291">
            <v>0</v>
          </cell>
          <cell r="AP291" t="e">
            <v>#REF!</v>
          </cell>
        </row>
        <row r="292">
          <cell r="C292" t="str">
            <v>FLST</v>
          </cell>
          <cell r="AK292">
            <v>0</v>
          </cell>
          <cell r="AP292" t="e">
            <v>#REF!</v>
          </cell>
        </row>
        <row r="293">
          <cell r="C293" t="str">
            <v>ISS</v>
          </cell>
          <cell r="AK293">
            <v>0</v>
          </cell>
          <cell r="AP293" t="e">
            <v>#REF!</v>
          </cell>
        </row>
        <row r="294">
          <cell r="C294" t="str">
            <v>GSS</v>
          </cell>
          <cell r="AK294">
            <v>0</v>
          </cell>
          <cell r="AP294" t="e">
            <v>#REF!</v>
          </cell>
        </row>
        <row r="295">
          <cell r="C295" t="str">
            <v>GSS</v>
          </cell>
          <cell r="AK295">
            <v>0</v>
          </cell>
          <cell r="AP295" t="e">
            <v>#REF!</v>
          </cell>
        </row>
        <row r="296">
          <cell r="C296" t="str">
            <v>GSS</v>
          </cell>
          <cell r="AK296">
            <v>0</v>
          </cell>
          <cell r="AP296" t="e">
            <v>#REF!</v>
          </cell>
        </row>
        <row r="297">
          <cell r="C297" t="str">
            <v>GSS</v>
          </cell>
          <cell r="AK297">
            <v>0</v>
          </cell>
          <cell r="AP297" t="e">
            <v>#REF!</v>
          </cell>
        </row>
        <row r="298">
          <cell r="C298" t="str">
            <v>GSS</v>
          </cell>
          <cell r="AK298">
            <v>0</v>
          </cell>
          <cell r="AP298" t="e">
            <v>#REF!</v>
          </cell>
        </row>
        <row r="299">
          <cell r="C299" t="str">
            <v>GSRP</v>
          </cell>
          <cell r="AK299">
            <v>0</v>
          </cell>
          <cell r="AP299" t="e">
            <v>#REF!</v>
          </cell>
        </row>
        <row r="300">
          <cell r="C300" t="str">
            <v>GSS</v>
          </cell>
          <cell r="AK300">
            <v>0</v>
          </cell>
          <cell r="AP300" t="e">
            <v>#REF!</v>
          </cell>
        </row>
        <row r="301">
          <cell r="C301" t="str">
            <v>PSS</v>
          </cell>
          <cell r="AK301">
            <v>0</v>
          </cell>
          <cell r="AP301" t="e">
            <v>#REF!</v>
          </cell>
        </row>
        <row r="302">
          <cell r="C302" t="str">
            <v>PSP</v>
          </cell>
          <cell r="AK302">
            <v>0</v>
          </cell>
          <cell r="AP302" t="e">
            <v>#REF!</v>
          </cell>
        </row>
        <row r="303">
          <cell r="C303" t="str">
            <v>PSS</v>
          </cell>
          <cell r="AK303">
            <v>0</v>
          </cell>
          <cell r="AP303" t="e">
            <v>#REF!</v>
          </cell>
        </row>
        <row r="304">
          <cell r="C304" t="str">
            <v>CTODS</v>
          </cell>
          <cell r="AK304">
            <v>0</v>
          </cell>
          <cell r="AP304" t="e">
            <v>#REF!</v>
          </cell>
        </row>
        <row r="305">
          <cell r="C305" t="str">
            <v>CTODP</v>
          </cell>
          <cell r="AK305">
            <v>0</v>
          </cell>
          <cell r="AP305" t="e">
            <v>#REF!</v>
          </cell>
        </row>
        <row r="306">
          <cell r="C306" t="str">
            <v>GS3</v>
          </cell>
          <cell r="AK306">
            <v>0</v>
          </cell>
          <cell r="AP306" t="e">
            <v>#REF!</v>
          </cell>
        </row>
        <row r="307">
          <cell r="C307" t="str">
            <v>GS3</v>
          </cell>
          <cell r="AK307">
            <v>0</v>
          </cell>
          <cell r="AP307" t="e">
            <v>#REF!</v>
          </cell>
        </row>
        <row r="308">
          <cell r="C308" t="str">
            <v>GS3</v>
          </cell>
          <cell r="AK308">
            <v>0</v>
          </cell>
          <cell r="AP308" t="e">
            <v>#REF!</v>
          </cell>
        </row>
        <row r="309">
          <cell r="C309" t="str">
            <v>G3RP</v>
          </cell>
          <cell r="AK309">
            <v>0</v>
          </cell>
          <cell r="AP309" t="e">
            <v>#REF!</v>
          </cell>
        </row>
        <row r="310">
          <cell r="C310" t="str">
            <v>GS3</v>
          </cell>
          <cell r="AK310">
            <v>0</v>
          </cell>
          <cell r="AP310" t="e">
            <v>#REF!</v>
          </cell>
        </row>
        <row r="311">
          <cell r="C311" t="str">
            <v>LWC</v>
          </cell>
          <cell r="AK311">
            <v>0</v>
          </cell>
          <cell r="AP311" t="e">
            <v>#REF!</v>
          </cell>
        </row>
        <row r="312">
          <cell r="C312" t="str">
            <v>CSR</v>
          </cell>
          <cell r="AK312">
            <v>0</v>
          </cell>
          <cell r="AP312" t="e">
            <v>#REF!</v>
          </cell>
        </row>
        <row r="313">
          <cell r="C313" t="str">
            <v>CSR</v>
          </cell>
          <cell r="AK313">
            <v>0</v>
          </cell>
          <cell r="AP313" t="e">
            <v>#REF!</v>
          </cell>
        </row>
        <row r="314">
          <cell r="C314" t="str">
            <v>FK</v>
          </cell>
          <cell r="AK314">
            <v>0</v>
          </cell>
          <cell r="AP314" t="e">
            <v>#REF!</v>
          </cell>
        </row>
        <row r="315">
          <cell r="C315" t="str">
            <v>RTS</v>
          </cell>
          <cell r="AK315">
            <v>0</v>
          </cell>
          <cell r="AP315" t="e">
            <v>#REF!</v>
          </cell>
        </row>
        <row r="316">
          <cell r="C316" t="str">
            <v>PSS</v>
          </cell>
          <cell r="AK316">
            <v>0</v>
          </cell>
          <cell r="AP316" t="e">
            <v>#REF!</v>
          </cell>
        </row>
        <row r="317">
          <cell r="C317" t="str">
            <v>PSP</v>
          </cell>
          <cell r="AK317">
            <v>0</v>
          </cell>
          <cell r="AP317" t="e">
            <v>#REF!</v>
          </cell>
        </row>
        <row r="318">
          <cell r="C318" t="str">
            <v>ITODS</v>
          </cell>
          <cell r="AK318">
            <v>0</v>
          </cell>
          <cell r="AP318" t="e">
            <v>#REF!</v>
          </cell>
        </row>
        <row r="319">
          <cell r="C319" t="str">
            <v>ITODP</v>
          </cell>
          <cell r="AK319">
            <v>0</v>
          </cell>
          <cell r="AP319" t="e">
            <v>#REF!</v>
          </cell>
        </row>
        <row r="320">
          <cell r="C320" t="str">
            <v>ITODP</v>
          </cell>
          <cell r="AK320">
            <v>0</v>
          </cell>
          <cell r="AP320" t="e">
            <v>#REF!</v>
          </cell>
        </row>
        <row r="321">
          <cell r="C321" t="str">
            <v>LE</v>
          </cell>
          <cell r="AK321">
            <v>0</v>
          </cell>
          <cell r="AP321" t="e">
            <v>#REF!</v>
          </cell>
        </row>
        <row r="322">
          <cell r="C322" t="str">
            <v>LE</v>
          </cell>
          <cell r="AK322">
            <v>0</v>
          </cell>
          <cell r="AP322" t="e">
            <v>#REF!</v>
          </cell>
        </row>
        <row r="323">
          <cell r="C323" t="str">
            <v>LE</v>
          </cell>
          <cell r="AK323">
            <v>0</v>
          </cell>
          <cell r="AP323" t="e">
            <v>#REF!</v>
          </cell>
        </row>
        <row r="324">
          <cell r="C324" t="str">
            <v>TE</v>
          </cell>
          <cell r="AK324">
            <v>0</v>
          </cell>
          <cell r="AP324" t="e">
            <v>#REF!</v>
          </cell>
        </row>
        <row r="325">
          <cell r="C325" t="str">
            <v>TE</v>
          </cell>
          <cell r="AK325">
            <v>0</v>
          </cell>
          <cell r="AP325" t="e">
            <v>#REF!</v>
          </cell>
        </row>
        <row r="326">
          <cell r="C326" t="str">
            <v>RS</v>
          </cell>
          <cell r="AK326">
            <v>0</v>
          </cell>
          <cell r="AP326" t="e">
            <v>#REF!</v>
          </cell>
        </row>
        <row r="327">
          <cell r="C327" t="str">
            <v>RS</v>
          </cell>
          <cell r="AK327">
            <v>0</v>
          </cell>
          <cell r="AP327" t="e">
            <v>#REF!</v>
          </cell>
        </row>
        <row r="328">
          <cell r="C328" t="str">
            <v>RS</v>
          </cell>
          <cell r="AK328">
            <v>0</v>
          </cell>
          <cell r="AP328" t="e">
            <v>#REF!</v>
          </cell>
        </row>
        <row r="329">
          <cell r="C329" t="str">
            <v>VFD</v>
          </cell>
          <cell r="AK329">
            <v>0</v>
          </cell>
          <cell r="AP329" t="e">
            <v>#REF!</v>
          </cell>
        </row>
        <row r="330">
          <cell r="C330" t="str">
            <v>RRP</v>
          </cell>
          <cell r="AK330">
            <v>0</v>
          </cell>
          <cell r="AP330" t="e">
            <v>#REF!</v>
          </cell>
        </row>
        <row r="331">
          <cell r="C331" t="str">
            <v>LEV</v>
          </cell>
          <cell r="AK331">
            <v>0</v>
          </cell>
          <cell r="AP331" t="e">
            <v>#REF!</v>
          </cell>
        </row>
        <row r="332">
          <cell r="C332" t="str">
            <v>FLSP</v>
          </cell>
          <cell r="AK332">
            <v>0</v>
          </cell>
          <cell r="AP332" t="e">
            <v>#REF!</v>
          </cell>
        </row>
        <row r="333">
          <cell r="C333" t="str">
            <v>FLST</v>
          </cell>
          <cell r="AK333">
            <v>0</v>
          </cell>
          <cell r="AP333" t="e">
            <v>#REF!</v>
          </cell>
        </row>
        <row r="334">
          <cell r="C334" t="str">
            <v>ISS</v>
          </cell>
          <cell r="AK334">
            <v>0</v>
          </cell>
          <cell r="AP334" t="e">
            <v>#REF!</v>
          </cell>
        </row>
        <row r="335">
          <cell r="C335" t="str">
            <v>GSS</v>
          </cell>
          <cell r="AK335">
            <v>0</v>
          </cell>
          <cell r="AP335" t="e">
            <v>#REF!</v>
          </cell>
        </row>
        <row r="336">
          <cell r="C336" t="str">
            <v>GSS</v>
          </cell>
          <cell r="AK336">
            <v>0</v>
          </cell>
          <cell r="AP336" t="e">
            <v>#REF!</v>
          </cell>
        </row>
        <row r="337">
          <cell r="C337" t="str">
            <v>GSS</v>
          </cell>
          <cell r="AK337">
            <v>0</v>
          </cell>
          <cell r="AP337" t="e">
            <v>#REF!</v>
          </cell>
        </row>
        <row r="338">
          <cell r="C338" t="str">
            <v>GSS</v>
          </cell>
          <cell r="AK338">
            <v>0</v>
          </cell>
          <cell r="AP338" t="e">
            <v>#REF!</v>
          </cell>
        </row>
        <row r="339">
          <cell r="C339" t="str">
            <v>GSS</v>
          </cell>
          <cell r="AK339">
            <v>0</v>
          </cell>
          <cell r="AP339" t="e">
            <v>#REF!</v>
          </cell>
        </row>
        <row r="340">
          <cell r="C340" t="str">
            <v>GSRP</v>
          </cell>
          <cell r="AK340">
            <v>0</v>
          </cell>
          <cell r="AP340" t="e">
            <v>#REF!</v>
          </cell>
        </row>
        <row r="341">
          <cell r="C341" t="str">
            <v>GSS</v>
          </cell>
          <cell r="AK341">
            <v>0</v>
          </cell>
          <cell r="AP341" t="e">
            <v>#REF!</v>
          </cell>
        </row>
        <row r="342">
          <cell r="C342" t="str">
            <v>PSS</v>
          </cell>
          <cell r="AK342">
            <v>0</v>
          </cell>
          <cell r="AP342" t="e">
            <v>#REF!</v>
          </cell>
        </row>
        <row r="343">
          <cell r="C343" t="str">
            <v>PSP</v>
          </cell>
          <cell r="AK343">
            <v>0</v>
          </cell>
          <cell r="AP343" t="e">
            <v>#REF!</v>
          </cell>
        </row>
        <row r="344">
          <cell r="C344" t="str">
            <v>PSS</v>
          </cell>
          <cell r="AK344">
            <v>0</v>
          </cell>
          <cell r="AP344" t="e">
            <v>#REF!</v>
          </cell>
        </row>
        <row r="345">
          <cell r="C345" t="str">
            <v>CTODS</v>
          </cell>
          <cell r="AK345">
            <v>0</v>
          </cell>
          <cell r="AP345" t="e">
            <v>#REF!</v>
          </cell>
        </row>
        <row r="346">
          <cell r="C346" t="str">
            <v>CTODP</v>
          </cell>
          <cell r="AK346">
            <v>0</v>
          </cell>
          <cell r="AP346" t="e">
            <v>#REF!</v>
          </cell>
        </row>
        <row r="347">
          <cell r="C347" t="str">
            <v>GS3</v>
          </cell>
          <cell r="AK347">
            <v>0</v>
          </cell>
          <cell r="AP347" t="e">
            <v>#REF!</v>
          </cell>
        </row>
        <row r="348">
          <cell r="C348" t="str">
            <v>GS3</v>
          </cell>
          <cell r="AK348">
            <v>0</v>
          </cell>
          <cell r="AP348" t="e">
            <v>#REF!</v>
          </cell>
        </row>
        <row r="349">
          <cell r="C349" t="str">
            <v>GS3</v>
          </cell>
          <cell r="AK349">
            <v>0</v>
          </cell>
          <cell r="AP349" t="e">
            <v>#REF!</v>
          </cell>
        </row>
        <row r="350">
          <cell r="C350" t="str">
            <v>G3RP</v>
          </cell>
          <cell r="AK350">
            <v>0</v>
          </cell>
          <cell r="AP350" t="e">
            <v>#REF!</v>
          </cell>
        </row>
        <row r="351">
          <cell r="C351" t="str">
            <v>GS3</v>
          </cell>
          <cell r="AK351">
            <v>0</v>
          </cell>
          <cell r="AP351" t="e">
            <v>#REF!</v>
          </cell>
        </row>
        <row r="352">
          <cell r="C352" t="str">
            <v>LWC</v>
          </cell>
          <cell r="AK352">
            <v>0</v>
          </cell>
          <cell r="AP352" t="e">
            <v>#REF!</v>
          </cell>
        </row>
        <row r="353">
          <cell r="C353" t="str">
            <v>CSR</v>
          </cell>
          <cell r="AK353">
            <v>0</v>
          </cell>
          <cell r="AP353" t="e">
            <v>#REF!</v>
          </cell>
        </row>
        <row r="354">
          <cell r="C354" t="str">
            <v>CSR</v>
          </cell>
          <cell r="AK354">
            <v>0</v>
          </cell>
          <cell r="AP354" t="e">
            <v>#REF!</v>
          </cell>
        </row>
        <row r="355">
          <cell r="C355" t="str">
            <v>FK</v>
          </cell>
          <cell r="AK355">
            <v>0</v>
          </cell>
          <cell r="AP355" t="e">
            <v>#REF!</v>
          </cell>
        </row>
        <row r="356">
          <cell r="C356" t="str">
            <v>RTS</v>
          </cell>
          <cell r="AK356">
            <v>0</v>
          </cell>
          <cell r="AP356" t="e">
            <v>#REF!</v>
          </cell>
        </row>
        <row r="357">
          <cell r="C357" t="str">
            <v>PSS</v>
          </cell>
          <cell r="AK357">
            <v>0</v>
          </cell>
          <cell r="AP357" t="e">
            <v>#REF!</v>
          </cell>
        </row>
        <row r="358">
          <cell r="C358" t="str">
            <v>PSP</v>
          </cell>
          <cell r="AK358">
            <v>0</v>
          </cell>
          <cell r="AP358" t="e">
            <v>#REF!</v>
          </cell>
        </row>
        <row r="359">
          <cell r="C359" t="str">
            <v>ITODS</v>
          </cell>
          <cell r="AK359">
            <v>0</v>
          </cell>
          <cell r="AP359" t="e">
            <v>#REF!</v>
          </cell>
        </row>
        <row r="360">
          <cell r="C360" t="str">
            <v>ITODP</v>
          </cell>
          <cell r="AK360">
            <v>0</v>
          </cell>
          <cell r="AP360" t="e">
            <v>#REF!</v>
          </cell>
        </row>
        <row r="361">
          <cell r="C361" t="str">
            <v>ITODP</v>
          </cell>
          <cell r="AK361">
            <v>0</v>
          </cell>
          <cell r="AP361" t="e">
            <v>#REF!</v>
          </cell>
        </row>
        <row r="362">
          <cell r="C362" t="str">
            <v>LE</v>
          </cell>
          <cell r="AK362">
            <v>0</v>
          </cell>
          <cell r="AP362" t="e">
            <v>#REF!</v>
          </cell>
        </row>
        <row r="363">
          <cell r="C363" t="str">
            <v>LE</v>
          </cell>
          <cell r="AK363">
            <v>0</v>
          </cell>
          <cell r="AP363" t="e">
            <v>#REF!</v>
          </cell>
        </row>
        <row r="364">
          <cell r="C364" t="str">
            <v>LE</v>
          </cell>
          <cell r="AK364">
            <v>0</v>
          </cell>
          <cell r="AP364" t="e">
            <v>#REF!</v>
          </cell>
        </row>
        <row r="365">
          <cell r="C365" t="str">
            <v>TE</v>
          </cell>
          <cell r="AK365">
            <v>0</v>
          </cell>
          <cell r="AP365" t="e">
            <v>#REF!</v>
          </cell>
        </row>
        <row r="366">
          <cell r="C366" t="str">
            <v>TE</v>
          </cell>
          <cell r="AK366">
            <v>0</v>
          </cell>
          <cell r="AP366" t="e">
            <v>#REF!</v>
          </cell>
        </row>
        <row r="367">
          <cell r="C367" t="str">
            <v>RS</v>
          </cell>
          <cell r="AK367">
            <v>0</v>
          </cell>
          <cell r="AP367" t="e">
            <v>#REF!</v>
          </cell>
        </row>
        <row r="368">
          <cell r="C368" t="str">
            <v>RS</v>
          </cell>
          <cell r="AK368">
            <v>0</v>
          </cell>
          <cell r="AP368" t="e">
            <v>#REF!</v>
          </cell>
        </row>
        <row r="369">
          <cell r="C369" t="str">
            <v>RS</v>
          </cell>
          <cell r="AK369">
            <v>0</v>
          </cell>
          <cell r="AP369" t="e">
            <v>#REF!</v>
          </cell>
        </row>
        <row r="370">
          <cell r="C370" t="str">
            <v>VFD</v>
          </cell>
          <cell r="AK370">
            <v>0</v>
          </cell>
          <cell r="AP370" t="e">
            <v>#REF!</v>
          </cell>
        </row>
        <row r="371">
          <cell r="C371" t="str">
            <v>RRP</v>
          </cell>
          <cell r="AK371">
            <v>0</v>
          </cell>
          <cell r="AP371" t="e">
            <v>#REF!</v>
          </cell>
        </row>
        <row r="372">
          <cell r="C372" t="str">
            <v>LEV</v>
          </cell>
          <cell r="AK372">
            <v>0</v>
          </cell>
          <cell r="AP372" t="e">
            <v>#REF!</v>
          </cell>
        </row>
        <row r="373">
          <cell r="C373" t="str">
            <v>FLSP</v>
          </cell>
          <cell r="AK373">
            <v>0</v>
          </cell>
          <cell r="AP373" t="e">
            <v>#REF!</v>
          </cell>
        </row>
        <row r="374">
          <cell r="C374" t="str">
            <v>FLST</v>
          </cell>
          <cell r="AK374">
            <v>0</v>
          </cell>
          <cell r="AP374" t="e">
            <v>#REF!</v>
          </cell>
        </row>
        <row r="375">
          <cell r="C375" t="str">
            <v>ISS</v>
          </cell>
          <cell r="AK375">
            <v>0</v>
          </cell>
          <cell r="AP375" t="e">
            <v>#REF!</v>
          </cell>
        </row>
        <row r="376">
          <cell r="C376" t="str">
            <v>GSS</v>
          </cell>
          <cell r="AK376">
            <v>0</v>
          </cell>
          <cell r="AP376" t="e">
            <v>#REF!</v>
          </cell>
        </row>
        <row r="377">
          <cell r="C377" t="str">
            <v>GSS</v>
          </cell>
          <cell r="AK377">
            <v>0</v>
          </cell>
          <cell r="AP377" t="e">
            <v>#REF!</v>
          </cell>
        </row>
        <row r="378">
          <cell r="C378" t="str">
            <v>GSS</v>
          </cell>
          <cell r="AK378">
            <v>0</v>
          </cell>
          <cell r="AP378" t="e">
            <v>#REF!</v>
          </cell>
        </row>
        <row r="379">
          <cell r="C379" t="str">
            <v>GSS</v>
          </cell>
          <cell r="AK379">
            <v>0</v>
          </cell>
          <cell r="AP379" t="e">
            <v>#REF!</v>
          </cell>
        </row>
        <row r="380">
          <cell r="C380" t="str">
            <v>GSS</v>
          </cell>
          <cell r="AK380">
            <v>0</v>
          </cell>
          <cell r="AP380" t="e">
            <v>#REF!</v>
          </cell>
        </row>
        <row r="381">
          <cell r="C381" t="str">
            <v>GSRP</v>
          </cell>
          <cell r="AK381">
            <v>0</v>
          </cell>
          <cell r="AP381" t="e">
            <v>#REF!</v>
          </cell>
        </row>
        <row r="382">
          <cell r="C382" t="str">
            <v>GSS</v>
          </cell>
          <cell r="AK382">
            <v>0</v>
          </cell>
          <cell r="AP382" t="e">
            <v>#REF!</v>
          </cell>
        </row>
        <row r="383">
          <cell r="C383" t="str">
            <v>PSS</v>
          </cell>
          <cell r="AK383">
            <v>0</v>
          </cell>
          <cell r="AP383" t="e">
            <v>#REF!</v>
          </cell>
        </row>
        <row r="384">
          <cell r="C384" t="str">
            <v>PSP</v>
          </cell>
          <cell r="AK384">
            <v>0</v>
          </cell>
          <cell r="AP384" t="e">
            <v>#REF!</v>
          </cell>
        </row>
        <row r="385">
          <cell r="C385" t="str">
            <v>PSS</v>
          </cell>
          <cell r="AK385">
            <v>0</v>
          </cell>
          <cell r="AP385" t="e">
            <v>#REF!</v>
          </cell>
        </row>
        <row r="386">
          <cell r="C386" t="str">
            <v>CTODS</v>
          </cell>
          <cell r="AK386">
            <v>0</v>
          </cell>
          <cell r="AP386" t="e">
            <v>#REF!</v>
          </cell>
        </row>
        <row r="387">
          <cell r="C387" t="str">
            <v>CTODP</v>
          </cell>
          <cell r="AK387">
            <v>0</v>
          </cell>
          <cell r="AP387" t="e">
            <v>#REF!</v>
          </cell>
        </row>
        <row r="388">
          <cell r="C388" t="str">
            <v>GS3</v>
          </cell>
          <cell r="AK388">
            <v>0</v>
          </cell>
          <cell r="AP388" t="e">
            <v>#REF!</v>
          </cell>
        </row>
        <row r="389">
          <cell r="C389" t="str">
            <v>GS3</v>
          </cell>
          <cell r="AK389">
            <v>0</v>
          </cell>
          <cell r="AP389" t="e">
            <v>#REF!</v>
          </cell>
        </row>
        <row r="390">
          <cell r="C390" t="str">
            <v>GS3</v>
          </cell>
          <cell r="AK390">
            <v>0</v>
          </cell>
          <cell r="AP390" t="e">
            <v>#REF!</v>
          </cell>
        </row>
        <row r="391">
          <cell r="C391" t="str">
            <v>G3RP</v>
          </cell>
          <cell r="AK391">
            <v>0</v>
          </cell>
          <cell r="AP391" t="e">
            <v>#REF!</v>
          </cell>
        </row>
        <row r="392">
          <cell r="C392" t="str">
            <v>GS3</v>
          </cell>
          <cell r="AK392">
            <v>0</v>
          </cell>
          <cell r="AP392" t="e">
            <v>#REF!</v>
          </cell>
        </row>
        <row r="393">
          <cell r="C393" t="str">
            <v>LWC</v>
          </cell>
          <cell r="AK393">
            <v>0</v>
          </cell>
          <cell r="AP393" t="e">
            <v>#REF!</v>
          </cell>
        </row>
        <row r="394">
          <cell r="C394" t="str">
            <v>CSR</v>
          </cell>
          <cell r="AK394">
            <v>0</v>
          </cell>
          <cell r="AP394" t="e">
            <v>#REF!</v>
          </cell>
        </row>
        <row r="395">
          <cell r="C395" t="str">
            <v>CSR</v>
          </cell>
          <cell r="AK395">
            <v>0</v>
          </cell>
          <cell r="AP395" t="e">
            <v>#REF!</v>
          </cell>
        </row>
        <row r="396">
          <cell r="C396" t="str">
            <v>FK</v>
          </cell>
          <cell r="AK396">
            <v>0</v>
          </cell>
          <cell r="AP396" t="e">
            <v>#REF!</v>
          </cell>
        </row>
        <row r="397">
          <cell r="C397" t="str">
            <v>RTS</v>
          </cell>
          <cell r="AK397">
            <v>0</v>
          </cell>
          <cell r="AP397" t="e">
            <v>#REF!</v>
          </cell>
        </row>
        <row r="398">
          <cell r="C398" t="str">
            <v>PSS</v>
          </cell>
          <cell r="AK398">
            <v>0</v>
          </cell>
          <cell r="AP398" t="e">
            <v>#REF!</v>
          </cell>
        </row>
        <row r="399">
          <cell r="C399" t="str">
            <v>PSP</v>
          </cell>
          <cell r="AK399">
            <v>0</v>
          </cell>
          <cell r="AP399" t="e">
            <v>#REF!</v>
          </cell>
        </row>
        <row r="400">
          <cell r="C400" t="str">
            <v>ITODS</v>
          </cell>
          <cell r="AK400">
            <v>0</v>
          </cell>
          <cell r="AP400" t="e">
            <v>#REF!</v>
          </cell>
        </row>
        <row r="401">
          <cell r="C401" t="str">
            <v>ITODP</v>
          </cell>
          <cell r="AK401">
            <v>0</v>
          </cell>
          <cell r="AP401" t="e">
            <v>#REF!</v>
          </cell>
        </row>
        <row r="402">
          <cell r="C402" t="str">
            <v>ITODP</v>
          </cell>
          <cell r="AK402">
            <v>0</v>
          </cell>
          <cell r="AP402" t="e">
            <v>#REF!</v>
          </cell>
        </row>
        <row r="403">
          <cell r="C403" t="str">
            <v>LE</v>
          </cell>
          <cell r="AK403">
            <v>0</v>
          </cell>
          <cell r="AP403" t="e">
            <v>#REF!</v>
          </cell>
        </row>
        <row r="404">
          <cell r="C404" t="str">
            <v>LE</v>
          </cell>
          <cell r="AK404">
            <v>0</v>
          </cell>
          <cell r="AP404" t="e">
            <v>#REF!</v>
          </cell>
        </row>
        <row r="405">
          <cell r="C405" t="str">
            <v>LE</v>
          </cell>
          <cell r="AK405">
            <v>0</v>
          </cell>
          <cell r="AP405" t="e">
            <v>#REF!</v>
          </cell>
        </row>
        <row r="406">
          <cell r="C406" t="str">
            <v>TE</v>
          </cell>
          <cell r="AK406">
            <v>0</v>
          </cell>
          <cell r="AP406" t="e">
            <v>#REF!</v>
          </cell>
        </row>
        <row r="407">
          <cell r="C407" t="str">
            <v>TE</v>
          </cell>
          <cell r="AK407">
            <v>0</v>
          </cell>
          <cell r="AP407" t="e">
            <v>#REF!</v>
          </cell>
        </row>
        <row r="408">
          <cell r="C408" t="str">
            <v>RS</v>
          </cell>
          <cell r="AK408">
            <v>0</v>
          </cell>
          <cell r="AP408" t="e">
            <v>#REF!</v>
          </cell>
        </row>
        <row r="409">
          <cell r="C409" t="str">
            <v>RS</v>
          </cell>
          <cell r="AK409">
            <v>0</v>
          </cell>
          <cell r="AP409" t="e">
            <v>#REF!</v>
          </cell>
        </row>
        <row r="410">
          <cell r="C410" t="str">
            <v>RS</v>
          </cell>
          <cell r="AK410">
            <v>0</v>
          </cell>
          <cell r="AP410" t="e">
            <v>#REF!</v>
          </cell>
        </row>
        <row r="411">
          <cell r="C411" t="str">
            <v>VFD</v>
          </cell>
          <cell r="AK411">
            <v>0</v>
          </cell>
          <cell r="AP411" t="e">
            <v>#REF!</v>
          </cell>
        </row>
        <row r="412">
          <cell r="C412" t="str">
            <v>RRP</v>
          </cell>
          <cell r="AK412">
            <v>0</v>
          </cell>
          <cell r="AP412" t="e">
            <v>#REF!</v>
          </cell>
        </row>
        <row r="413">
          <cell r="C413" t="str">
            <v>LEV</v>
          </cell>
          <cell r="AK413">
            <v>0</v>
          </cell>
          <cell r="AP413" t="e">
            <v>#REF!</v>
          </cell>
        </row>
        <row r="414">
          <cell r="C414" t="str">
            <v>FLSP</v>
          </cell>
          <cell r="AK414">
            <v>0</v>
          </cell>
          <cell r="AP414" t="e">
            <v>#REF!</v>
          </cell>
        </row>
        <row r="415">
          <cell r="C415" t="str">
            <v>FLST</v>
          </cell>
          <cell r="AK415">
            <v>0</v>
          </cell>
          <cell r="AP415" t="e">
            <v>#REF!</v>
          </cell>
        </row>
        <row r="416">
          <cell r="C416" t="str">
            <v>ISS</v>
          </cell>
          <cell r="AK416">
            <v>0</v>
          </cell>
          <cell r="AP416" t="e">
            <v>#REF!</v>
          </cell>
        </row>
        <row r="417">
          <cell r="C417" t="str">
            <v>GSS</v>
          </cell>
          <cell r="AK417">
            <v>0</v>
          </cell>
          <cell r="AP417" t="e">
            <v>#REF!</v>
          </cell>
        </row>
        <row r="418">
          <cell r="C418" t="str">
            <v>GSS</v>
          </cell>
          <cell r="AK418">
            <v>0</v>
          </cell>
          <cell r="AP418" t="e">
            <v>#REF!</v>
          </cell>
        </row>
        <row r="419">
          <cell r="C419" t="str">
            <v>GSS</v>
          </cell>
          <cell r="AK419">
            <v>0</v>
          </cell>
          <cell r="AP419" t="e">
            <v>#REF!</v>
          </cell>
        </row>
        <row r="420">
          <cell r="C420" t="str">
            <v>GSS</v>
          </cell>
          <cell r="AK420">
            <v>0</v>
          </cell>
          <cell r="AP420" t="e">
            <v>#REF!</v>
          </cell>
        </row>
        <row r="421">
          <cell r="C421" t="str">
            <v>GSS</v>
          </cell>
          <cell r="AK421">
            <v>0</v>
          </cell>
          <cell r="AP421" t="e">
            <v>#REF!</v>
          </cell>
        </row>
        <row r="422">
          <cell r="C422" t="str">
            <v>GSRP</v>
          </cell>
          <cell r="AK422">
            <v>0</v>
          </cell>
          <cell r="AP422" t="e">
            <v>#REF!</v>
          </cell>
        </row>
        <row r="423">
          <cell r="C423" t="str">
            <v>GSS</v>
          </cell>
          <cell r="AK423">
            <v>0</v>
          </cell>
          <cell r="AP423" t="e">
            <v>#REF!</v>
          </cell>
        </row>
        <row r="424">
          <cell r="C424" t="str">
            <v>PSS</v>
          </cell>
          <cell r="AK424">
            <v>0</v>
          </cell>
          <cell r="AP424" t="e">
            <v>#REF!</v>
          </cell>
        </row>
        <row r="425">
          <cell r="C425" t="str">
            <v>PSP</v>
          </cell>
          <cell r="AK425">
            <v>0</v>
          </cell>
          <cell r="AP425" t="e">
            <v>#REF!</v>
          </cell>
        </row>
        <row r="426">
          <cell r="C426" t="str">
            <v>PSS</v>
          </cell>
          <cell r="AK426">
            <v>0</v>
          </cell>
          <cell r="AP426" t="e">
            <v>#REF!</v>
          </cell>
        </row>
        <row r="427">
          <cell r="C427" t="str">
            <v>CTODS</v>
          </cell>
          <cell r="AK427">
            <v>0</v>
          </cell>
          <cell r="AP427" t="e">
            <v>#REF!</v>
          </cell>
        </row>
        <row r="428">
          <cell r="C428" t="str">
            <v>CTODP</v>
          </cell>
          <cell r="AK428">
            <v>0</v>
          </cell>
          <cell r="AP428" t="e">
            <v>#REF!</v>
          </cell>
        </row>
        <row r="429">
          <cell r="C429" t="str">
            <v>GS3</v>
          </cell>
          <cell r="AK429">
            <v>0</v>
          </cell>
          <cell r="AP429" t="e">
            <v>#REF!</v>
          </cell>
        </row>
        <row r="430">
          <cell r="C430" t="str">
            <v>GS3</v>
          </cell>
          <cell r="AK430">
            <v>0</v>
          </cell>
          <cell r="AP430" t="e">
            <v>#REF!</v>
          </cell>
        </row>
        <row r="431">
          <cell r="C431" t="str">
            <v>GS3</v>
          </cell>
          <cell r="AK431">
            <v>0</v>
          </cell>
          <cell r="AP431" t="e">
            <v>#REF!</v>
          </cell>
        </row>
        <row r="432">
          <cell r="C432" t="str">
            <v>G3RP</v>
          </cell>
          <cell r="AK432">
            <v>0</v>
          </cell>
          <cell r="AP432" t="e">
            <v>#REF!</v>
          </cell>
        </row>
        <row r="433">
          <cell r="C433" t="str">
            <v>GS3</v>
          </cell>
          <cell r="AK433">
            <v>0</v>
          </cell>
          <cell r="AP433" t="e">
            <v>#REF!</v>
          </cell>
        </row>
        <row r="434">
          <cell r="C434" t="str">
            <v>LWC</v>
          </cell>
          <cell r="AK434">
            <v>0</v>
          </cell>
          <cell r="AP434" t="e">
            <v>#REF!</v>
          </cell>
        </row>
        <row r="435">
          <cell r="C435" t="str">
            <v>CSR</v>
          </cell>
          <cell r="AK435">
            <v>0</v>
          </cell>
          <cell r="AP435" t="e">
            <v>#REF!</v>
          </cell>
        </row>
        <row r="436">
          <cell r="C436" t="str">
            <v>CSR</v>
          </cell>
          <cell r="AK436">
            <v>0</v>
          </cell>
          <cell r="AP436" t="e">
            <v>#REF!</v>
          </cell>
        </row>
        <row r="437">
          <cell r="C437" t="str">
            <v>FK</v>
          </cell>
          <cell r="AK437">
            <v>0</v>
          </cell>
          <cell r="AP437" t="e">
            <v>#REF!</v>
          </cell>
        </row>
        <row r="438">
          <cell r="C438" t="str">
            <v>RTS</v>
          </cell>
          <cell r="AK438">
            <v>0</v>
          </cell>
          <cell r="AP438" t="e">
            <v>#REF!</v>
          </cell>
        </row>
        <row r="439">
          <cell r="C439" t="str">
            <v>PSS</v>
          </cell>
          <cell r="AK439">
            <v>0</v>
          </cell>
          <cell r="AP439" t="e">
            <v>#REF!</v>
          </cell>
        </row>
        <row r="440">
          <cell r="C440" t="str">
            <v>PSP</v>
          </cell>
          <cell r="AK440">
            <v>0</v>
          </cell>
          <cell r="AP440" t="e">
            <v>#REF!</v>
          </cell>
        </row>
        <row r="441">
          <cell r="C441" t="str">
            <v>ITODS</v>
          </cell>
          <cell r="AK441">
            <v>0</v>
          </cell>
          <cell r="AP441" t="e">
            <v>#REF!</v>
          </cell>
        </row>
        <row r="442">
          <cell r="C442" t="str">
            <v>ITODP</v>
          </cell>
          <cell r="AK442">
            <v>0</v>
          </cell>
          <cell r="AP442" t="e">
            <v>#REF!</v>
          </cell>
        </row>
        <row r="443">
          <cell r="C443" t="str">
            <v>ITODP</v>
          </cell>
          <cell r="AK443">
            <v>0</v>
          </cell>
          <cell r="AP443" t="e">
            <v>#REF!</v>
          </cell>
        </row>
        <row r="444">
          <cell r="C444" t="str">
            <v>LE</v>
          </cell>
          <cell r="AK444">
            <v>0</v>
          </cell>
          <cell r="AP444" t="e">
            <v>#REF!</v>
          </cell>
        </row>
        <row r="445">
          <cell r="C445" t="str">
            <v>LE</v>
          </cell>
          <cell r="AK445">
            <v>0</v>
          </cell>
          <cell r="AP445" t="e">
            <v>#REF!</v>
          </cell>
        </row>
        <row r="446">
          <cell r="C446" t="str">
            <v>LE</v>
          </cell>
          <cell r="AK446">
            <v>0</v>
          </cell>
          <cell r="AP446" t="e">
            <v>#REF!</v>
          </cell>
        </row>
        <row r="447">
          <cell r="C447" t="str">
            <v>TE</v>
          </cell>
          <cell r="AK447">
            <v>0</v>
          </cell>
          <cell r="AP447" t="e">
            <v>#REF!</v>
          </cell>
        </row>
        <row r="448">
          <cell r="C448" t="str">
            <v>TE</v>
          </cell>
          <cell r="AK448">
            <v>0</v>
          </cell>
          <cell r="AP448" t="e">
            <v>#REF!</v>
          </cell>
        </row>
        <row r="449">
          <cell r="C449" t="str">
            <v>RS</v>
          </cell>
          <cell r="AK449">
            <v>0</v>
          </cell>
          <cell r="AP449" t="e">
            <v>#REF!</v>
          </cell>
        </row>
        <row r="450">
          <cell r="C450" t="str">
            <v>RS</v>
          </cell>
          <cell r="AK450">
            <v>0</v>
          </cell>
          <cell r="AP450" t="e">
            <v>#REF!</v>
          </cell>
        </row>
        <row r="451">
          <cell r="C451" t="str">
            <v>RS</v>
          </cell>
          <cell r="AK451">
            <v>0</v>
          </cell>
          <cell r="AP451" t="e">
            <v>#REF!</v>
          </cell>
        </row>
        <row r="452">
          <cell r="C452" t="str">
            <v>VFD</v>
          </cell>
          <cell r="AK452">
            <v>0</v>
          </cell>
          <cell r="AP452" t="e">
            <v>#REF!</v>
          </cell>
        </row>
        <row r="453">
          <cell r="C453" t="str">
            <v>RRP</v>
          </cell>
          <cell r="AK453">
            <v>0</v>
          </cell>
          <cell r="AP453" t="e">
            <v>#REF!</v>
          </cell>
        </row>
        <row r="454">
          <cell r="C454" t="str">
            <v>LEV</v>
          </cell>
          <cell r="AK454">
            <v>0</v>
          </cell>
          <cell r="AP454" t="e">
            <v>#REF!</v>
          </cell>
        </row>
        <row r="455">
          <cell r="C455" t="str">
            <v>FLSP</v>
          </cell>
          <cell r="AK455">
            <v>0</v>
          </cell>
          <cell r="AP455" t="e">
            <v>#REF!</v>
          </cell>
        </row>
        <row r="456">
          <cell r="C456" t="str">
            <v>FLST</v>
          </cell>
          <cell r="AK456">
            <v>0</v>
          </cell>
          <cell r="AP456" t="e">
            <v>#REF!</v>
          </cell>
        </row>
        <row r="457">
          <cell r="C457" t="str">
            <v>ISS</v>
          </cell>
          <cell r="AK457">
            <v>0</v>
          </cell>
          <cell r="AP457" t="e">
            <v>#REF!</v>
          </cell>
        </row>
        <row r="458">
          <cell r="C458" t="str">
            <v>GSS</v>
          </cell>
          <cell r="AK458">
            <v>0</v>
          </cell>
          <cell r="AP458" t="e">
            <v>#REF!</v>
          </cell>
        </row>
        <row r="459">
          <cell r="C459" t="str">
            <v>GSS</v>
          </cell>
          <cell r="AK459">
            <v>0</v>
          </cell>
          <cell r="AP459" t="e">
            <v>#REF!</v>
          </cell>
        </row>
        <row r="460">
          <cell r="C460" t="str">
            <v>GSS</v>
          </cell>
          <cell r="AK460">
            <v>0</v>
          </cell>
          <cell r="AP460" t="e">
            <v>#REF!</v>
          </cell>
        </row>
        <row r="461">
          <cell r="C461" t="str">
            <v>GSS</v>
          </cell>
          <cell r="AK461">
            <v>0</v>
          </cell>
          <cell r="AP461" t="e">
            <v>#REF!</v>
          </cell>
        </row>
        <row r="462">
          <cell r="C462" t="str">
            <v>GSS</v>
          </cell>
          <cell r="AK462">
            <v>0</v>
          </cell>
          <cell r="AP462" t="e">
            <v>#REF!</v>
          </cell>
        </row>
        <row r="463">
          <cell r="C463" t="str">
            <v>GSRP</v>
          </cell>
          <cell r="AK463">
            <v>0</v>
          </cell>
          <cell r="AP463" t="e">
            <v>#REF!</v>
          </cell>
        </row>
        <row r="464">
          <cell r="C464" t="str">
            <v>GSS</v>
          </cell>
          <cell r="AK464">
            <v>0</v>
          </cell>
          <cell r="AP464" t="e">
            <v>#REF!</v>
          </cell>
        </row>
        <row r="465">
          <cell r="C465" t="str">
            <v>PSS</v>
          </cell>
          <cell r="AK465">
            <v>0</v>
          </cell>
          <cell r="AP465" t="e">
            <v>#REF!</v>
          </cell>
        </row>
        <row r="466">
          <cell r="C466" t="str">
            <v>PSP</v>
          </cell>
          <cell r="AK466">
            <v>0</v>
          </cell>
          <cell r="AP466" t="e">
            <v>#REF!</v>
          </cell>
        </row>
        <row r="467">
          <cell r="C467" t="str">
            <v>PSS</v>
          </cell>
          <cell r="AK467">
            <v>0</v>
          </cell>
          <cell r="AP467" t="e">
            <v>#REF!</v>
          </cell>
        </row>
        <row r="468">
          <cell r="C468" t="str">
            <v>CTODS</v>
          </cell>
          <cell r="AK468">
            <v>0</v>
          </cell>
          <cell r="AP468" t="e">
            <v>#REF!</v>
          </cell>
        </row>
        <row r="469">
          <cell r="C469" t="str">
            <v>CTODP</v>
          </cell>
          <cell r="AK469">
            <v>0</v>
          </cell>
          <cell r="AP469" t="e">
            <v>#REF!</v>
          </cell>
        </row>
        <row r="470">
          <cell r="C470" t="str">
            <v>GS3</v>
          </cell>
          <cell r="AK470">
            <v>0</v>
          </cell>
          <cell r="AP470" t="e">
            <v>#REF!</v>
          </cell>
        </row>
        <row r="471">
          <cell r="C471" t="str">
            <v>GS3</v>
          </cell>
          <cell r="AK471">
            <v>0</v>
          </cell>
          <cell r="AP471" t="e">
            <v>#REF!</v>
          </cell>
        </row>
        <row r="472">
          <cell r="C472" t="str">
            <v>GS3</v>
          </cell>
          <cell r="AK472">
            <v>0</v>
          </cell>
          <cell r="AP472" t="e">
            <v>#REF!</v>
          </cell>
        </row>
        <row r="473">
          <cell r="C473" t="str">
            <v>G3RP</v>
          </cell>
          <cell r="AK473">
            <v>0</v>
          </cell>
          <cell r="AP473" t="e">
            <v>#REF!</v>
          </cell>
        </row>
        <row r="474">
          <cell r="C474" t="str">
            <v>GS3</v>
          </cell>
          <cell r="AK474">
            <v>0</v>
          </cell>
          <cell r="AP474" t="e">
            <v>#REF!</v>
          </cell>
        </row>
        <row r="475">
          <cell r="C475" t="str">
            <v>LWC</v>
          </cell>
          <cell r="AK475">
            <v>0</v>
          </cell>
          <cell r="AP475" t="e">
            <v>#REF!</v>
          </cell>
        </row>
        <row r="476">
          <cell r="C476" t="str">
            <v>CSR</v>
          </cell>
          <cell r="AK476">
            <v>0</v>
          </cell>
          <cell r="AP476" t="e">
            <v>#REF!</v>
          </cell>
        </row>
        <row r="477">
          <cell r="C477" t="str">
            <v>CSR</v>
          </cell>
          <cell r="AK477">
            <v>0</v>
          </cell>
          <cell r="AP477" t="e">
            <v>#REF!</v>
          </cell>
        </row>
        <row r="478">
          <cell r="C478" t="str">
            <v>FK</v>
          </cell>
          <cell r="AK478">
            <v>0</v>
          </cell>
          <cell r="AP478" t="e">
            <v>#REF!</v>
          </cell>
        </row>
        <row r="479">
          <cell r="C479" t="str">
            <v>RTS</v>
          </cell>
          <cell r="AK479">
            <v>0</v>
          </cell>
          <cell r="AP479" t="e">
            <v>#REF!</v>
          </cell>
        </row>
        <row r="480">
          <cell r="C480" t="str">
            <v>PSS</v>
          </cell>
          <cell r="AK480">
            <v>0</v>
          </cell>
          <cell r="AP480" t="e">
            <v>#REF!</v>
          </cell>
        </row>
        <row r="481">
          <cell r="C481" t="str">
            <v>PSP</v>
          </cell>
          <cell r="AK481">
            <v>0</v>
          </cell>
          <cell r="AP481" t="e">
            <v>#REF!</v>
          </cell>
        </row>
        <row r="482">
          <cell r="C482" t="str">
            <v>ITODS</v>
          </cell>
          <cell r="AK482">
            <v>0</v>
          </cell>
          <cell r="AP482" t="e">
            <v>#REF!</v>
          </cell>
        </row>
        <row r="483">
          <cell r="C483" t="str">
            <v>ITODP</v>
          </cell>
          <cell r="AK483">
            <v>0</v>
          </cell>
          <cell r="AP483" t="e">
            <v>#REF!</v>
          </cell>
        </row>
        <row r="484">
          <cell r="C484" t="str">
            <v>ITODP</v>
          </cell>
          <cell r="AK484" t="e">
            <v>#REF!</v>
          </cell>
          <cell r="AP484" t="e">
            <v>#REF!</v>
          </cell>
        </row>
        <row r="485">
          <cell r="C485" t="str">
            <v>LE</v>
          </cell>
          <cell r="AK485" t="e">
            <v>#REF!</v>
          </cell>
          <cell r="AP485" t="e">
            <v>#REF!</v>
          </cell>
        </row>
        <row r="486">
          <cell r="C486" t="str">
            <v>LE</v>
          </cell>
          <cell r="AK486" t="e">
            <v>#REF!</v>
          </cell>
          <cell r="AP486" t="e">
            <v>#REF!</v>
          </cell>
        </row>
        <row r="487">
          <cell r="C487" t="str">
            <v>LE</v>
          </cell>
          <cell r="AK487" t="e">
            <v>#REF!</v>
          </cell>
          <cell r="AP487" t="e">
            <v>#REF!</v>
          </cell>
        </row>
        <row r="488">
          <cell r="C488" t="str">
            <v>TE</v>
          </cell>
          <cell r="AK488" t="e">
            <v>#REF!</v>
          </cell>
          <cell r="AP488" t="e">
            <v>#REF!</v>
          </cell>
        </row>
        <row r="489">
          <cell r="C489" t="str">
            <v>TE</v>
          </cell>
          <cell r="AK489" t="e">
            <v>#REF!</v>
          </cell>
          <cell r="AP489" t="e">
            <v>#REF!</v>
          </cell>
        </row>
        <row r="490">
          <cell r="C490" t="str">
            <v>RS</v>
          </cell>
          <cell r="AK490" t="e">
            <v>#REF!</v>
          </cell>
          <cell r="AP490" t="e">
            <v>#REF!</v>
          </cell>
        </row>
        <row r="491">
          <cell r="C491" t="str">
            <v>RS</v>
          </cell>
          <cell r="AK491" t="e">
            <v>#REF!</v>
          </cell>
          <cell r="AP491" t="e">
            <v>#REF!</v>
          </cell>
        </row>
        <row r="492">
          <cell r="C492" t="str">
            <v>RS</v>
          </cell>
          <cell r="AK492" t="e">
            <v>#REF!</v>
          </cell>
          <cell r="AP492" t="e">
            <v>#REF!</v>
          </cell>
        </row>
        <row r="493">
          <cell r="C493" t="str">
            <v>VFD</v>
          </cell>
          <cell r="AK493" t="e">
            <v>#REF!</v>
          </cell>
          <cell r="AP493" t="e">
            <v>#REF!</v>
          </cell>
        </row>
        <row r="494">
          <cell r="C494" t="str">
            <v>RRP</v>
          </cell>
          <cell r="AK494" t="e">
            <v>#REF!</v>
          </cell>
          <cell r="AP494" t="e">
            <v>#REF!</v>
          </cell>
        </row>
        <row r="495">
          <cell r="C495" t="str">
            <v>LEV</v>
          </cell>
          <cell r="AK495" t="e">
            <v>#REF!</v>
          </cell>
          <cell r="AP495" t="e">
            <v>#REF!</v>
          </cell>
        </row>
      </sheetData>
      <sheetData sheetId="33">
        <row r="4">
          <cell r="C4" t="str">
            <v>RLS</v>
          </cell>
          <cell r="K4">
            <v>616.15</v>
          </cell>
        </row>
        <row r="5">
          <cell r="C5" t="str">
            <v>RLS</v>
          </cell>
          <cell r="K5">
            <v>29105.419999999995</v>
          </cell>
        </row>
        <row r="6">
          <cell r="C6" t="str">
            <v>RLS</v>
          </cell>
          <cell r="K6">
            <v>29470.62</v>
          </cell>
        </row>
        <row r="7">
          <cell r="C7" t="str">
            <v>RLS</v>
          </cell>
          <cell r="K7">
            <v>733.5</v>
          </cell>
        </row>
        <row r="8">
          <cell r="C8" t="str">
            <v>RLS</v>
          </cell>
          <cell r="K8">
            <v>5934.2099999999991</v>
          </cell>
        </row>
        <row r="9">
          <cell r="C9" t="str">
            <v>RLS</v>
          </cell>
          <cell r="K9">
            <v>11314.319999999998</v>
          </cell>
        </row>
        <row r="10">
          <cell r="C10" t="str">
            <v>RLS</v>
          </cell>
          <cell r="K10">
            <v>327.64999999999986</v>
          </cell>
        </row>
        <row r="11">
          <cell r="C11" t="str">
            <v>RLS</v>
          </cell>
          <cell r="K11">
            <v>2878.8099999999995</v>
          </cell>
        </row>
        <row r="12">
          <cell r="C12" t="str">
            <v>RLS</v>
          </cell>
          <cell r="K12">
            <v>31592.649999999998</v>
          </cell>
        </row>
        <row r="13">
          <cell r="C13" t="str">
            <v>RLS</v>
          </cell>
          <cell r="K13">
            <v>16846.05</v>
          </cell>
        </row>
        <row r="14">
          <cell r="C14" t="str">
            <v>RLS</v>
          </cell>
          <cell r="K14">
            <v>18593.859999999997</v>
          </cell>
        </row>
        <row r="15">
          <cell r="C15" t="str">
            <v>RLS</v>
          </cell>
          <cell r="K15">
            <v>139540.46999999997</v>
          </cell>
        </row>
        <row r="16">
          <cell r="C16" t="str">
            <v>RLS</v>
          </cell>
          <cell r="K16">
            <v>4298.0800000000017</v>
          </cell>
        </row>
        <row r="17">
          <cell r="C17" t="str">
            <v>RLS</v>
          </cell>
          <cell r="K17">
            <v>10898.92</v>
          </cell>
        </row>
        <row r="18">
          <cell r="C18" t="str">
            <v>RLS</v>
          </cell>
          <cell r="K18">
            <v>18834.649999999998</v>
          </cell>
        </row>
        <row r="19">
          <cell r="C19" t="str">
            <v>RLS</v>
          </cell>
          <cell r="K19">
            <v>138.55000000000001</v>
          </cell>
        </row>
        <row r="20">
          <cell r="C20" t="str">
            <v>RLS</v>
          </cell>
          <cell r="K20">
            <v>89.65</v>
          </cell>
        </row>
        <row r="21">
          <cell r="C21" t="str">
            <v>RLS</v>
          </cell>
          <cell r="K21">
            <v>374.9</v>
          </cell>
        </row>
        <row r="22">
          <cell r="C22" t="str">
            <v>RLS</v>
          </cell>
          <cell r="K22">
            <v>1996.75</v>
          </cell>
        </row>
        <row r="23">
          <cell r="C23" t="str">
            <v>RLS</v>
          </cell>
          <cell r="K23">
            <v>863.9</v>
          </cell>
        </row>
        <row r="24">
          <cell r="C24" t="str">
            <v>RLS</v>
          </cell>
          <cell r="K24">
            <v>668.3</v>
          </cell>
        </row>
        <row r="25">
          <cell r="C25" t="str">
            <v>RLS</v>
          </cell>
          <cell r="K25">
            <v>3823.9299999999989</v>
          </cell>
        </row>
        <row r="26">
          <cell r="C26" t="str">
            <v>RLS</v>
          </cell>
          <cell r="K26">
            <v>3985.35</v>
          </cell>
        </row>
        <row r="27">
          <cell r="C27" t="str">
            <v>RLS</v>
          </cell>
          <cell r="K27">
            <v>419.18</v>
          </cell>
        </row>
        <row r="28">
          <cell r="C28" t="str">
            <v>RLS</v>
          </cell>
          <cell r="K28">
            <v>0</v>
          </cell>
        </row>
        <row r="29">
          <cell r="C29" t="str">
            <v>RLS</v>
          </cell>
          <cell r="K29">
            <v>317.85000000000002</v>
          </cell>
        </row>
        <row r="30">
          <cell r="C30" t="str">
            <v>RLS</v>
          </cell>
          <cell r="K30">
            <v>138.55000000000001</v>
          </cell>
        </row>
        <row r="31">
          <cell r="C31" t="str">
            <v>RLS</v>
          </cell>
          <cell r="K31">
            <v>374.89999999999986</v>
          </cell>
        </row>
        <row r="32">
          <cell r="C32" t="str">
            <v>RLS</v>
          </cell>
          <cell r="K32">
            <v>32.6</v>
          </cell>
        </row>
        <row r="33">
          <cell r="C33" t="str">
            <v>RLS</v>
          </cell>
          <cell r="K33">
            <v>1776.7</v>
          </cell>
        </row>
        <row r="34">
          <cell r="C34" t="str">
            <v>RLS</v>
          </cell>
          <cell r="K34">
            <v>18834.240000000002</v>
          </cell>
        </row>
        <row r="35">
          <cell r="C35" t="str">
            <v>RLS</v>
          </cell>
          <cell r="K35">
            <v>350.45</v>
          </cell>
        </row>
        <row r="36">
          <cell r="C36" t="str">
            <v>RLS</v>
          </cell>
          <cell r="K36">
            <v>18264.09</v>
          </cell>
        </row>
        <row r="37">
          <cell r="C37" t="str">
            <v>RLS</v>
          </cell>
          <cell r="K37">
            <v>334.15</v>
          </cell>
        </row>
        <row r="38">
          <cell r="C38" t="str">
            <v>RLS</v>
          </cell>
          <cell r="K38">
            <v>969.85</v>
          </cell>
        </row>
        <row r="39">
          <cell r="C39" t="str">
            <v>RLS</v>
          </cell>
          <cell r="K39">
            <v>448.25</v>
          </cell>
        </row>
        <row r="40">
          <cell r="C40" t="str">
            <v>RLS</v>
          </cell>
          <cell r="K40">
            <v>1537.59</v>
          </cell>
        </row>
        <row r="41">
          <cell r="C41" t="str">
            <v>RLS</v>
          </cell>
          <cell r="K41">
            <v>3488.2</v>
          </cell>
        </row>
        <row r="42">
          <cell r="C42" t="str">
            <v>RLS</v>
          </cell>
          <cell r="K42">
            <v>187.45</v>
          </cell>
        </row>
        <row r="43">
          <cell r="C43" t="str">
            <v>RLS</v>
          </cell>
          <cell r="K43">
            <v>4209.78</v>
          </cell>
        </row>
        <row r="44">
          <cell r="C44" t="str">
            <v>RLS</v>
          </cell>
          <cell r="K44">
            <v>277.10000000000002</v>
          </cell>
        </row>
        <row r="45">
          <cell r="C45" t="str">
            <v>RLS</v>
          </cell>
          <cell r="K45">
            <v>326.00000000000011</v>
          </cell>
        </row>
        <row r="46">
          <cell r="C46" t="str">
            <v>RLS</v>
          </cell>
          <cell r="K46">
            <v>431.9500000000001</v>
          </cell>
        </row>
        <row r="47">
          <cell r="C47" t="str">
            <v>RLS</v>
          </cell>
          <cell r="K47">
            <v>2119.0000000000005</v>
          </cell>
        </row>
        <row r="48">
          <cell r="C48" t="str">
            <v>RLS</v>
          </cell>
          <cell r="K48">
            <v>1564.8</v>
          </cell>
        </row>
        <row r="49">
          <cell r="C49" t="str">
            <v>RLS</v>
          </cell>
          <cell r="K49">
            <v>105.95</v>
          </cell>
        </row>
        <row r="50">
          <cell r="C50" t="str">
            <v>RLS</v>
          </cell>
          <cell r="K50">
            <v>366.75</v>
          </cell>
        </row>
        <row r="51">
          <cell r="C51" t="str">
            <v>RLS</v>
          </cell>
          <cell r="K51">
            <v>81.499999999999972</v>
          </cell>
        </row>
        <row r="52">
          <cell r="C52" t="str">
            <v>RLS</v>
          </cell>
          <cell r="K52">
            <v>1589.25</v>
          </cell>
        </row>
        <row r="53">
          <cell r="C53" t="str">
            <v>RLS</v>
          </cell>
          <cell r="K53">
            <v>0</v>
          </cell>
        </row>
        <row r="54">
          <cell r="C54" t="str">
            <v>RLS</v>
          </cell>
          <cell r="K54">
            <v>16.3</v>
          </cell>
        </row>
        <row r="55">
          <cell r="C55" t="str">
            <v>RLS</v>
          </cell>
          <cell r="K55">
            <v>301.55</v>
          </cell>
        </row>
        <row r="56">
          <cell r="C56" t="str">
            <v>RLS</v>
          </cell>
          <cell r="K56">
            <v>0</v>
          </cell>
        </row>
        <row r="57">
          <cell r="C57" t="str">
            <v>RLS</v>
          </cell>
          <cell r="K57">
            <v>0</v>
          </cell>
        </row>
        <row r="58">
          <cell r="C58" t="str">
            <v>RLS</v>
          </cell>
          <cell r="K58">
            <v>54421</v>
          </cell>
        </row>
        <row r="59">
          <cell r="C59" t="str">
            <v>RLS</v>
          </cell>
          <cell r="K59">
            <v>78725.530000000013</v>
          </cell>
        </row>
        <row r="60">
          <cell r="C60" t="str">
            <v>RLS</v>
          </cell>
          <cell r="K60">
            <v>45611.17</v>
          </cell>
        </row>
        <row r="61">
          <cell r="C61" t="str">
            <v>RLS</v>
          </cell>
          <cell r="K61">
            <v>3367.79</v>
          </cell>
        </row>
        <row r="62">
          <cell r="C62" t="str">
            <v>RLS</v>
          </cell>
          <cell r="K62">
            <v>107764.42000000001</v>
          </cell>
        </row>
        <row r="63">
          <cell r="C63" t="str">
            <v>RLS</v>
          </cell>
          <cell r="K63">
            <v>28031.72</v>
          </cell>
        </row>
        <row r="64">
          <cell r="C64" t="str">
            <v>RLS</v>
          </cell>
          <cell r="K64">
            <v>40.75</v>
          </cell>
        </row>
        <row r="65">
          <cell r="C65" t="str">
            <v>RLS</v>
          </cell>
          <cell r="K65">
            <v>211.9</v>
          </cell>
        </row>
        <row r="66">
          <cell r="C66" t="str">
            <v>RLS</v>
          </cell>
          <cell r="K66">
            <v>16.3</v>
          </cell>
        </row>
        <row r="67">
          <cell r="C67" t="str">
            <v>RLS</v>
          </cell>
          <cell r="K67">
            <v>4127.0199999999995</v>
          </cell>
        </row>
        <row r="68">
          <cell r="C68" t="str">
            <v>RLS</v>
          </cell>
          <cell r="K68">
            <v>440.0999999999998</v>
          </cell>
        </row>
        <row r="69">
          <cell r="C69" t="str">
            <v>RLS</v>
          </cell>
          <cell r="K69">
            <v>16.3</v>
          </cell>
        </row>
        <row r="70">
          <cell r="C70" t="str">
            <v>RLS</v>
          </cell>
          <cell r="K70">
            <v>3289.3700000000013</v>
          </cell>
        </row>
        <row r="71">
          <cell r="C71" t="str">
            <v>RLS</v>
          </cell>
          <cell r="K71">
            <v>497.15000000000026</v>
          </cell>
        </row>
        <row r="72">
          <cell r="C72" t="str">
            <v>RLS</v>
          </cell>
          <cell r="K72">
            <v>0</v>
          </cell>
        </row>
        <row r="73">
          <cell r="C73" t="str">
            <v>RLS</v>
          </cell>
          <cell r="K73">
            <v>163</v>
          </cell>
        </row>
        <row r="74">
          <cell r="C74" t="str">
            <v>RLS</v>
          </cell>
          <cell r="K74">
            <v>32.6</v>
          </cell>
        </row>
        <row r="75">
          <cell r="C75" t="str">
            <v>RLS</v>
          </cell>
          <cell r="K75">
            <v>379.48999999999984</v>
          </cell>
        </row>
        <row r="76">
          <cell r="C76" t="str">
            <v>RLS</v>
          </cell>
          <cell r="K76">
            <v>16.3</v>
          </cell>
        </row>
        <row r="77">
          <cell r="C77" t="str">
            <v>RLS</v>
          </cell>
          <cell r="K77">
            <v>105.95</v>
          </cell>
        </row>
        <row r="78">
          <cell r="C78" t="str">
            <v>RLS</v>
          </cell>
          <cell r="K78">
            <v>612.66</v>
          </cell>
        </row>
        <row r="79">
          <cell r="C79" t="str">
            <v>RLS</v>
          </cell>
          <cell r="K79">
            <v>17469.04</v>
          </cell>
        </row>
        <row r="80">
          <cell r="C80" t="str">
            <v>RLS</v>
          </cell>
          <cell r="K80">
            <v>9966.1</v>
          </cell>
        </row>
        <row r="81">
          <cell r="C81" t="str">
            <v>RLS</v>
          </cell>
          <cell r="K81">
            <v>393.44</v>
          </cell>
        </row>
        <row r="82">
          <cell r="C82" t="str">
            <v>RLS</v>
          </cell>
          <cell r="K82">
            <v>5751.8199999999988</v>
          </cell>
        </row>
        <row r="83">
          <cell r="C83" t="str">
            <v>RLS</v>
          </cell>
          <cell r="K83">
            <v>10064.439999999999</v>
          </cell>
        </row>
        <row r="84">
          <cell r="C84" t="str">
            <v>RLS</v>
          </cell>
          <cell r="K84">
            <v>317.4000000000002</v>
          </cell>
        </row>
        <row r="85">
          <cell r="C85" t="str">
            <v>RLS</v>
          </cell>
          <cell r="K85">
            <v>2631.6299999999992</v>
          </cell>
        </row>
        <row r="86">
          <cell r="C86" t="str">
            <v>RLS</v>
          </cell>
          <cell r="K86">
            <v>24620.309999999998</v>
          </cell>
        </row>
        <row r="87">
          <cell r="C87" t="str">
            <v>RLS</v>
          </cell>
          <cell r="K87">
            <v>8647.15</v>
          </cell>
        </row>
        <row r="88">
          <cell r="C88" t="str">
            <v>RLS</v>
          </cell>
          <cell r="K88">
            <v>14963.57</v>
          </cell>
        </row>
        <row r="89">
          <cell r="C89" t="str">
            <v>RLS</v>
          </cell>
          <cell r="K89">
            <v>136741.97</v>
          </cell>
        </row>
        <row r="90">
          <cell r="C90" t="str">
            <v>RLS</v>
          </cell>
          <cell r="K90">
            <v>3838.65</v>
          </cell>
        </row>
        <row r="91">
          <cell r="C91" t="str">
            <v>RLS</v>
          </cell>
          <cell r="K91">
            <v>10756.589999999998</v>
          </cell>
        </row>
        <row r="92">
          <cell r="C92" t="str">
            <v>RLS</v>
          </cell>
          <cell r="K92">
            <v>16817.12</v>
          </cell>
        </row>
        <row r="93">
          <cell r="C93" t="str">
            <v>RLS</v>
          </cell>
          <cell r="K93">
            <v>122.25</v>
          </cell>
        </row>
        <row r="94">
          <cell r="C94" t="str">
            <v>RLS</v>
          </cell>
          <cell r="K94">
            <v>73.349999999999994</v>
          </cell>
        </row>
        <row r="95">
          <cell r="C95" t="str">
            <v>RLS</v>
          </cell>
          <cell r="K95">
            <v>374.9</v>
          </cell>
        </row>
        <row r="96">
          <cell r="C96" t="str">
            <v>RLS</v>
          </cell>
          <cell r="K96">
            <v>1703.35</v>
          </cell>
        </row>
        <row r="97">
          <cell r="C97" t="str">
            <v>RLS</v>
          </cell>
          <cell r="K97">
            <v>863.9</v>
          </cell>
        </row>
        <row r="98">
          <cell r="C98" t="str">
            <v>RLS</v>
          </cell>
          <cell r="K98">
            <v>668.3</v>
          </cell>
        </row>
        <row r="99">
          <cell r="C99" t="str">
            <v>RLS</v>
          </cell>
          <cell r="K99">
            <v>2113.9199999999992</v>
          </cell>
        </row>
        <row r="100">
          <cell r="C100" t="str">
            <v>RLS</v>
          </cell>
          <cell r="K100">
            <v>285.25</v>
          </cell>
        </row>
        <row r="101">
          <cell r="C101" t="str">
            <v>RLS</v>
          </cell>
          <cell r="K101">
            <v>187.45</v>
          </cell>
        </row>
        <row r="102">
          <cell r="C102" t="str">
            <v>RLS</v>
          </cell>
          <cell r="K102">
            <v>0</v>
          </cell>
        </row>
        <row r="103">
          <cell r="C103" t="str">
            <v>RLS</v>
          </cell>
          <cell r="K103">
            <v>252.65</v>
          </cell>
        </row>
        <row r="104">
          <cell r="C104" t="str">
            <v>RLS</v>
          </cell>
          <cell r="K104">
            <v>138.55000000000001</v>
          </cell>
        </row>
        <row r="105">
          <cell r="C105" t="str">
            <v>RLS</v>
          </cell>
          <cell r="K105">
            <v>432.0900000000002</v>
          </cell>
        </row>
        <row r="106">
          <cell r="C106" t="str">
            <v>RLS</v>
          </cell>
          <cell r="K106">
            <v>32.6</v>
          </cell>
        </row>
        <row r="107">
          <cell r="C107" t="str">
            <v>RLS</v>
          </cell>
          <cell r="K107">
            <v>1670.75</v>
          </cell>
        </row>
        <row r="108">
          <cell r="C108" t="str">
            <v>RLS</v>
          </cell>
          <cell r="K108">
            <v>19855.219999999998</v>
          </cell>
        </row>
        <row r="109">
          <cell r="C109" t="str">
            <v>RLS</v>
          </cell>
          <cell r="K109">
            <v>317.85000000000002</v>
          </cell>
        </row>
        <row r="110">
          <cell r="C110" t="str">
            <v>RLS</v>
          </cell>
          <cell r="K110">
            <v>15167.800000000003</v>
          </cell>
        </row>
        <row r="111">
          <cell r="C111" t="str">
            <v>RLS</v>
          </cell>
          <cell r="K111">
            <v>334.15</v>
          </cell>
        </row>
        <row r="112">
          <cell r="C112" t="str">
            <v>RLS</v>
          </cell>
          <cell r="K112">
            <v>969.85</v>
          </cell>
        </row>
        <row r="113">
          <cell r="C113" t="str">
            <v>RLS</v>
          </cell>
          <cell r="K113">
            <v>448.25</v>
          </cell>
        </row>
        <row r="114">
          <cell r="C114" t="str">
            <v>RLS</v>
          </cell>
          <cell r="K114">
            <v>1499.6</v>
          </cell>
        </row>
        <row r="115">
          <cell r="C115" t="str">
            <v>RLS</v>
          </cell>
          <cell r="K115">
            <v>3445.2600000000007</v>
          </cell>
        </row>
        <row r="116">
          <cell r="C116" t="str">
            <v>RLS</v>
          </cell>
          <cell r="K116">
            <v>163</v>
          </cell>
        </row>
        <row r="117">
          <cell r="C117" t="str">
            <v>RLS</v>
          </cell>
          <cell r="K117">
            <v>1163.0799999999997</v>
          </cell>
        </row>
        <row r="118">
          <cell r="C118" t="str">
            <v>RLS</v>
          </cell>
          <cell r="K118">
            <v>220.05</v>
          </cell>
        </row>
        <row r="119">
          <cell r="C119" t="str">
            <v>RLS</v>
          </cell>
          <cell r="K119">
            <v>326.00000000000011</v>
          </cell>
        </row>
        <row r="120">
          <cell r="C120" t="str">
            <v>RLS</v>
          </cell>
          <cell r="K120">
            <v>431.9500000000001</v>
          </cell>
        </row>
        <row r="121">
          <cell r="C121" t="str">
            <v>RLS</v>
          </cell>
          <cell r="K121">
            <v>2189.5300000000011</v>
          </cell>
        </row>
        <row r="122">
          <cell r="C122" t="str">
            <v>RLS</v>
          </cell>
          <cell r="K122">
            <v>1776.7</v>
          </cell>
        </row>
        <row r="123">
          <cell r="C123" t="str">
            <v>RLS</v>
          </cell>
          <cell r="K123">
            <v>105.95</v>
          </cell>
        </row>
        <row r="124">
          <cell r="C124" t="str">
            <v>RLS</v>
          </cell>
          <cell r="K124">
            <v>366.75</v>
          </cell>
        </row>
        <row r="125">
          <cell r="C125" t="str">
            <v>RLS</v>
          </cell>
          <cell r="K125">
            <v>81.499999999999972</v>
          </cell>
        </row>
        <row r="126">
          <cell r="C126" t="str">
            <v>RLS</v>
          </cell>
          <cell r="K126">
            <v>1627.6099999999997</v>
          </cell>
        </row>
        <row r="127">
          <cell r="C127" t="str">
            <v>RLS</v>
          </cell>
          <cell r="K127">
            <v>0</v>
          </cell>
        </row>
        <row r="128">
          <cell r="C128" t="str">
            <v>RLS</v>
          </cell>
          <cell r="K128">
            <v>16.3</v>
          </cell>
        </row>
        <row r="129">
          <cell r="C129" t="str">
            <v>RLS</v>
          </cell>
          <cell r="K129">
            <v>285.25</v>
          </cell>
        </row>
        <row r="130">
          <cell r="C130" t="str">
            <v>RLS</v>
          </cell>
          <cell r="K130">
            <v>0</v>
          </cell>
        </row>
        <row r="131">
          <cell r="C131" t="str">
            <v>RLS</v>
          </cell>
          <cell r="K131">
            <v>0</v>
          </cell>
        </row>
        <row r="132">
          <cell r="C132" t="str">
            <v>RLS</v>
          </cell>
          <cell r="K132">
            <v>30050.2</v>
          </cell>
        </row>
        <row r="133">
          <cell r="C133" t="str">
            <v>RLS</v>
          </cell>
          <cell r="K133">
            <v>26150.010000000002</v>
          </cell>
        </row>
        <row r="134">
          <cell r="C134" t="str">
            <v>RLS</v>
          </cell>
          <cell r="K134">
            <v>28710.879999999994</v>
          </cell>
        </row>
        <row r="135">
          <cell r="C135" t="str">
            <v>RLS</v>
          </cell>
          <cell r="K135">
            <v>3262.1800000000003</v>
          </cell>
        </row>
        <row r="136">
          <cell r="C136" t="str">
            <v>RLS</v>
          </cell>
          <cell r="K136">
            <v>103022.05000000002</v>
          </cell>
        </row>
        <row r="137">
          <cell r="C137" t="str">
            <v>RLS</v>
          </cell>
          <cell r="K137">
            <v>27206.729999999996</v>
          </cell>
        </row>
        <row r="138">
          <cell r="C138" t="str">
            <v>RLS</v>
          </cell>
          <cell r="K138">
            <v>32.6</v>
          </cell>
        </row>
        <row r="139">
          <cell r="C139" t="str">
            <v>RLS</v>
          </cell>
          <cell r="K139">
            <v>244.5</v>
          </cell>
        </row>
        <row r="140">
          <cell r="C140" t="str">
            <v>RLS</v>
          </cell>
          <cell r="K140">
            <v>16.3</v>
          </cell>
        </row>
        <row r="141">
          <cell r="C141" t="str">
            <v>RLS</v>
          </cell>
          <cell r="K141">
            <v>4202.9799999999987</v>
          </cell>
        </row>
        <row r="142">
          <cell r="C142" t="str">
            <v>RLS</v>
          </cell>
          <cell r="K142">
            <v>440.0999999999998</v>
          </cell>
        </row>
        <row r="143">
          <cell r="C143" t="str">
            <v>RLS</v>
          </cell>
          <cell r="K143">
            <v>16.3</v>
          </cell>
        </row>
        <row r="144">
          <cell r="C144" t="str">
            <v>RLS</v>
          </cell>
          <cell r="K144">
            <v>3001.5400000000004</v>
          </cell>
        </row>
        <row r="145">
          <cell r="C145" t="str">
            <v>RLS</v>
          </cell>
          <cell r="K145">
            <v>480.84999999999985</v>
          </cell>
        </row>
        <row r="146">
          <cell r="C146" t="str">
            <v>RLS</v>
          </cell>
          <cell r="K146">
            <v>0</v>
          </cell>
        </row>
        <row r="147">
          <cell r="C147" t="str">
            <v>RLS</v>
          </cell>
          <cell r="K147">
            <v>163</v>
          </cell>
        </row>
        <row r="148">
          <cell r="C148" t="str">
            <v>RLS</v>
          </cell>
          <cell r="K148">
            <v>32.6</v>
          </cell>
        </row>
        <row r="149">
          <cell r="C149" t="str">
            <v>RLS</v>
          </cell>
          <cell r="K149">
            <v>457.13999999999993</v>
          </cell>
        </row>
        <row r="150">
          <cell r="C150" t="str">
            <v>RLS</v>
          </cell>
          <cell r="K150">
            <v>16.3</v>
          </cell>
        </row>
        <row r="151">
          <cell r="C151" t="str">
            <v>RLS</v>
          </cell>
          <cell r="K151">
            <v>105.95</v>
          </cell>
        </row>
        <row r="152">
          <cell r="C152" t="str">
            <v>RLS</v>
          </cell>
          <cell r="K152">
            <v>612.35</v>
          </cell>
        </row>
        <row r="153">
          <cell r="C153" t="str">
            <v>RLS</v>
          </cell>
          <cell r="K153">
            <v>40200.119999999995</v>
          </cell>
        </row>
        <row r="154">
          <cell r="C154" t="str">
            <v>RLS</v>
          </cell>
          <cell r="K154">
            <v>48435.469999999994</v>
          </cell>
        </row>
        <row r="155">
          <cell r="C155" t="str">
            <v>RLS</v>
          </cell>
          <cell r="K155">
            <v>594.95000000000005</v>
          </cell>
        </row>
        <row r="156">
          <cell r="C156" t="str">
            <v>RLS</v>
          </cell>
          <cell r="K156">
            <v>6150.15</v>
          </cell>
        </row>
        <row r="157">
          <cell r="C157" t="str">
            <v>RLS</v>
          </cell>
          <cell r="K157">
            <v>12487.960000000001</v>
          </cell>
        </row>
        <row r="158">
          <cell r="C158" t="str">
            <v>RLS</v>
          </cell>
          <cell r="K158">
            <v>350.45</v>
          </cell>
        </row>
        <row r="159">
          <cell r="C159" t="str">
            <v>RLS</v>
          </cell>
          <cell r="K159">
            <v>2876.9499999999989</v>
          </cell>
        </row>
        <row r="160">
          <cell r="C160" t="str">
            <v>RLS</v>
          </cell>
          <cell r="K160">
            <v>37859.86</v>
          </cell>
        </row>
        <row r="161">
          <cell r="C161" t="str">
            <v>RLS</v>
          </cell>
          <cell r="K161">
            <v>25043.880000000012</v>
          </cell>
        </row>
        <row r="162">
          <cell r="C162" t="str">
            <v>RLS</v>
          </cell>
          <cell r="K162">
            <v>22433.600000000006</v>
          </cell>
        </row>
        <row r="163">
          <cell r="C163" t="str">
            <v>RLS</v>
          </cell>
          <cell r="K163">
            <v>142391.20999999996</v>
          </cell>
        </row>
        <row r="164">
          <cell r="C164" t="str">
            <v>RLS</v>
          </cell>
          <cell r="K164">
            <v>4751.45</v>
          </cell>
        </row>
        <row r="165">
          <cell r="C165" t="str">
            <v>RLS</v>
          </cell>
          <cell r="K165">
            <v>11027.320000000002</v>
          </cell>
        </row>
        <row r="166">
          <cell r="C166" t="str">
            <v>RLS</v>
          </cell>
          <cell r="K166">
            <v>20791.79</v>
          </cell>
        </row>
        <row r="167">
          <cell r="C167" t="str">
            <v>RLS</v>
          </cell>
          <cell r="K167">
            <v>154.85</v>
          </cell>
        </row>
        <row r="168">
          <cell r="C168" t="str">
            <v>RLS</v>
          </cell>
          <cell r="K168">
            <v>105.95</v>
          </cell>
        </row>
        <row r="169">
          <cell r="C169" t="str">
            <v>RLS</v>
          </cell>
          <cell r="K169">
            <v>374.9</v>
          </cell>
        </row>
        <row r="170">
          <cell r="C170" t="str">
            <v>RLS</v>
          </cell>
          <cell r="K170">
            <v>2290.15</v>
          </cell>
        </row>
        <row r="171">
          <cell r="C171" t="str">
            <v>RLS</v>
          </cell>
          <cell r="K171">
            <v>863.9</v>
          </cell>
        </row>
        <row r="172">
          <cell r="C172" t="str">
            <v>RLS</v>
          </cell>
          <cell r="K172">
            <v>668.3</v>
          </cell>
        </row>
        <row r="173">
          <cell r="C173" t="str">
            <v>RLS</v>
          </cell>
          <cell r="K173">
            <v>5956.61</v>
          </cell>
        </row>
        <row r="174">
          <cell r="C174" t="str">
            <v>RLS</v>
          </cell>
          <cell r="K174">
            <v>7669.15</v>
          </cell>
        </row>
        <row r="175">
          <cell r="C175" t="str">
            <v>RLS</v>
          </cell>
          <cell r="K175">
            <v>631.94000000000005</v>
          </cell>
        </row>
        <row r="176">
          <cell r="C176" t="str">
            <v>RLS</v>
          </cell>
          <cell r="K176">
            <v>0</v>
          </cell>
        </row>
        <row r="177">
          <cell r="C177" t="str">
            <v>RLS</v>
          </cell>
          <cell r="K177">
            <v>383.05</v>
          </cell>
        </row>
        <row r="178">
          <cell r="C178" t="str">
            <v>RLS</v>
          </cell>
          <cell r="K178">
            <v>138.55000000000001</v>
          </cell>
        </row>
        <row r="179">
          <cell r="C179" t="str">
            <v>RLS</v>
          </cell>
          <cell r="K179">
            <v>399.35000000000014</v>
          </cell>
        </row>
        <row r="180">
          <cell r="C180" t="str">
            <v>RLS</v>
          </cell>
          <cell r="K180">
            <v>2.1200000000000188</v>
          </cell>
        </row>
        <row r="181">
          <cell r="C181" t="str">
            <v>RLS</v>
          </cell>
          <cell r="K181">
            <v>1874.97</v>
          </cell>
        </row>
        <row r="182">
          <cell r="C182" t="str">
            <v>RLS</v>
          </cell>
          <cell r="K182">
            <v>23792.39</v>
          </cell>
        </row>
        <row r="183">
          <cell r="C183" t="str">
            <v>RLS</v>
          </cell>
          <cell r="K183">
            <v>307.76</v>
          </cell>
        </row>
        <row r="184">
          <cell r="C184" t="str">
            <v>RLS</v>
          </cell>
          <cell r="K184">
            <v>15465.86</v>
          </cell>
        </row>
        <row r="185">
          <cell r="C185" t="str">
            <v>RLS</v>
          </cell>
          <cell r="K185">
            <v>334.15</v>
          </cell>
        </row>
        <row r="186">
          <cell r="C186" t="str">
            <v>RLS</v>
          </cell>
          <cell r="K186">
            <v>969.85</v>
          </cell>
        </row>
        <row r="187">
          <cell r="C187" t="str">
            <v>RLS</v>
          </cell>
          <cell r="K187">
            <v>541.45000000000005</v>
          </cell>
        </row>
        <row r="188">
          <cell r="C188" t="str">
            <v>RLS</v>
          </cell>
          <cell r="K188">
            <v>1556.65</v>
          </cell>
        </row>
        <row r="189">
          <cell r="C189" t="str">
            <v>RLS</v>
          </cell>
          <cell r="K189">
            <v>3237.8199999999997</v>
          </cell>
        </row>
        <row r="190">
          <cell r="C190" t="str">
            <v>RLS</v>
          </cell>
          <cell r="K190">
            <v>211.9</v>
          </cell>
        </row>
        <row r="191">
          <cell r="C191" t="str">
            <v>RLS</v>
          </cell>
          <cell r="K191">
            <v>7401.6</v>
          </cell>
        </row>
        <row r="192">
          <cell r="C192" t="str">
            <v>RLS</v>
          </cell>
          <cell r="K192">
            <v>317.85000000000002</v>
          </cell>
        </row>
        <row r="193">
          <cell r="C193" t="str">
            <v>RLS</v>
          </cell>
          <cell r="K193">
            <v>326.00000000000011</v>
          </cell>
        </row>
        <row r="194">
          <cell r="C194" t="str">
            <v>RLS</v>
          </cell>
          <cell r="K194">
            <v>431.9500000000001</v>
          </cell>
        </row>
        <row r="195">
          <cell r="C195" t="str">
            <v>RLS</v>
          </cell>
          <cell r="K195">
            <v>2200.5000000000005</v>
          </cell>
        </row>
        <row r="196">
          <cell r="C196" t="str">
            <v>RLS</v>
          </cell>
          <cell r="K196">
            <v>1670.75</v>
          </cell>
        </row>
        <row r="197">
          <cell r="C197" t="str">
            <v>RLS</v>
          </cell>
          <cell r="K197">
            <v>105.95</v>
          </cell>
        </row>
        <row r="198">
          <cell r="C198" t="str">
            <v>RLS</v>
          </cell>
          <cell r="K198">
            <v>366.75</v>
          </cell>
        </row>
        <row r="199">
          <cell r="C199" t="str">
            <v>RLS</v>
          </cell>
          <cell r="K199">
            <v>81.499999999999972</v>
          </cell>
        </row>
        <row r="200">
          <cell r="C200" t="str">
            <v>RLS</v>
          </cell>
          <cell r="K200">
            <v>1613.7</v>
          </cell>
        </row>
        <row r="201">
          <cell r="C201" t="str">
            <v>RLS</v>
          </cell>
          <cell r="K201">
            <v>0</v>
          </cell>
        </row>
        <row r="202">
          <cell r="C202" t="str">
            <v>RLS</v>
          </cell>
          <cell r="K202">
            <v>16.3</v>
          </cell>
        </row>
        <row r="203">
          <cell r="C203" t="str">
            <v>RLS</v>
          </cell>
          <cell r="K203">
            <v>232.83000000000004</v>
          </cell>
        </row>
        <row r="204">
          <cell r="C204" t="str">
            <v>DSK</v>
          </cell>
          <cell r="K204">
            <v>0</v>
          </cell>
        </row>
        <row r="205">
          <cell r="C205" t="str">
            <v>DSK</v>
          </cell>
          <cell r="K205">
            <v>0</v>
          </cell>
        </row>
        <row r="206">
          <cell r="C206" t="str">
            <v>LS</v>
          </cell>
          <cell r="K206">
            <v>191948.96</v>
          </cell>
        </row>
        <row r="207">
          <cell r="C207" t="str">
            <v>LS</v>
          </cell>
          <cell r="K207">
            <v>331731.02</v>
          </cell>
        </row>
        <row r="208">
          <cell r="C208" t="str">
            <v>LS</v>
          </cell>
          <cell r="K208">
            <v>-474.2900000000036</v>
          </cell>
        </row>
        <row r="209">
          <cell r="C209" t="str">
            <v>LS</v>
          </cell>
          <cell r="K209">
            <v>8567.33</v>
          </cell>
        </row>
        <row r="210">
          <cell r="C210" t="str">
            <v>LS</v>
          </cell>
          <cell r="K210">
            <v>302864.02</v>
          </cell>
        </row>
        <row r="211">
          <cell r="C211" t="str">
            <v>LS</v>
          </cell>
          <cell r="K211">
            <v>84823.180000000008</v>
          </cell>
        </row>
        <row r="212">
          <cell r="C212" t="str">
            <v>LS</v>
          </cell>
          <cell r="K212">
            <v>0</v>
          </cell>
        </row>
        <row r="213">
          <cell r="C213" t="str">
            <v>LS</v>
          </cell>
          <cell r="K213">
            <v>736.88000000000011</v>
          </cell>
        </row>
        <row r="214">
          <cell r="C214" t="str">
            <v>LS</v>
          </cell>
          <cell r="K214">
            <v>59.82</v>
          </cell>
        </row>
        <row r="215">
          <cell r="C215" t="str">
            <v>LS</v>
          </cell>
          <cell r="K215">
            <v>17991.57</v>
          </cell>
        </row>
        <row r="216">
          <cell r="C216" t="str">
            <v>LS</v>
          </cell>
          <cell r="K216">
            <v>1997.32</v>
          </cell>
        </row>
        <row r="217">
          <cell r="C217" t="str">
            <v>LS</v>
          </cell>
          <cell r="K217">
            <v>52.74</v>
          </cell>
        </row>
        <row r="218">
          <cell r="C218" t="str">
            <v>LS</v>
          </cell>
          <cell r="K218">
            <v>14883.27</v>
          </cell>
        </row>
        <row r="219">
          <cell r="C219" t="str">
            <v>LS</v>
          </cell>
          <cell r="K219">
            <v>2145.1500000000005</v>
          </cell>
        </row>
        <row r="220">
          <cell r="C220" t="str">
            <v>LS</v>
          </cell>
          <cell r="K220">
            <v>0</v>
          </cell>
        </row>
        <row r="221">
          <cell r="C221" t="str">
            <v>LS</v>
          </cell>
          <cell r="K221">
            <v>704.4</v>
          </cell>
        </row>
        <row r="222">
          <cell r="C222" t="str">
            <v>LS</v>
          </cell>
          <cell r="K222">
            <v>136.44</v>
          </cell>
        </row>
        <row r="223">
          <cell r="C223" t="str">
            <v>LS</v>
          </cell>
          <cell r="K223">
            <v>1948.86</v>
          </cell>
        </row>
        <row r="224">
          <cell r="C224" t="str">
            <v>LS</v>
          </cell>
          <cell r="K224">
            <v>64.56</v>
          </cell>
        </row>
        <row r="225">
          <cell r="C225" t="str">
            <v>LS</v>
          </cell>
          <cell r="K225">
            <v>428.35</v>
          </cell>
        </row>
        <row r="226">
          <cell r="C226" t="str">
            <v>LS</v>
          </cell>
          <cell r="K226">
            <v>2571.17</v>
          </cell>
        </row>
        <row r="227">
          <cell r="C227" t="str">
            <v>LS</v>
          </cell>
          <cell r="K227">
            <v>123594.13</v>
          </cell>
        </row>
        <row r="228">
          <cell r="C228" t="str">
            <v>LS</v>
          </cell>
          <cell r="K228">
            <v>-292.69999999999504</v>
          </cell>
        </row>
        <row r="229">
          <cell r="C229" t="str">
            <v>LS</v>
          </cell>
          <cell r="K229">
            <v>0</v>
          </cell>
        </row>
        <row r="230">
          <cell r="C230" t="str">
            <v>LS</v>
          </cell>
          <cell r="K230">
            <v>-78.230000000001269</v>
          </cell>
        </row>
        <row r="231">
          <cell r="C231" t="str">
            <v>LS</v>
          </cell>
          <cell r="K231">
            <v>-70.659999999999854</v>
          </cell>
        </row>
        <row r="232">
          <cell r="C232" t="str">
            <v>LS</v>
          </cell>
          <cell r="K232">
            <v>5.6843418860808015E-14</v>
          </cell>
        </row>
        <row r="233">
          <cell r="C233" t="str">
            <v>LS</v>
          </cell>
          <cell r="K233">
            <v>5422.0900000000011</v>
          </cell>
        </row>
        <row r="234">
          <cell r="C234" t="str">
            <v>LS</v>
          </cell>
          <cell r="K234">
            <v>69819.98000000001</v>
          </cell>
        </row>
        <row r="235">
          <cell r="C235" t="str">
            <v>LS</v>
          </cell>
          <cell r="K235">
            <v>45999.8</v>
          </cell>
        </row>
        <row r="236">
          <cell r="C236" t="str">
            <v>LS</v>
          </cell>
          <cell r="K236">
            <v>29671.690000000002</v>
          </cell>
        </row>
        <row r="237">
          <cell r="C237" t="str">
            <v>LS</v>
          </cell>
          <cell r="K237">
            <v>258748.49</v>
          </cell>
        </row>
        <row r="238">
          <cell r="C238" t="str">
            <v>LS</v>
          </cell>
          <cell r="K238">
            <v>9721.01</v>
          </cell>
        </row>
        <row r="239">
          <cell r="C239" t="str">
            <v>LS</v>
          </cell>
          <cell r="K239">
            <v>18418.75</v>
          </cell>
        </row>
        <row r="240">
          <cell r="C240" t="str">
            <v>LS</v>
          </cell>
          <cell r="K240">
            <v>42397.46</v>
          </cell>
        </row>
        <row r="241">
          <cell r="C241" t="str">
            <v>LS</v>
          </cell>
          <cell r="K241">
            <v>184.79</v>
          </cell>
        </row>
        <row r="242">
          <cell r="C242" t="str">
            <v>LS</v>
          </cell>
          <cell r="K242">
            <v>105.49</v>
          </cell>
        </row>
        <row r="243">
          <cell r="C243" t="str">
            <v>LS</v>
          </cell>
          <cell r="K243">
            <v>0</v>
          </cell>
        </row>
        <row r="244">
          <cell r="C244" t="str">
            <v>LS</v>
          </cell>
          <cell r="K244">
            <v>0</v>
          </cell>
        </row>
        <row r="245">
          <cell r="C245" t="str">
            <v>LS</v>
          </cell>
          <cell r="K245">
            <v>0</v>
          </cell>
        </row>
        <row r="246">
          <cell r="C246" t="str">
            <v>LS</v>
          </cell>
          <cell r="K246">
            <v>0</v>
          </cell>
        </row>
        <row r="247">
          <cell r="C247" t="str">
            <v>LS</v>
          </cell>
          <cell r="K247">
            <v>6192.6399999999994</v>
          </cell>
        </row>
        <row r="248">
          <cell r="C248" t="str">
            <v>LS</v>
          </cell>
          <cell r="K248">
            <v>7333.79</v>
          </cell>
        </row>
        <row r="249">
          <cell r="C249" t="str">
            <v>LS</v>
          </cell>
          <cell r="K249">
            <v>0</v>
          </cell>
        </row>
        <row r="250">
          <cell r="C250" t="str">
            <v>LS</v>
          </cell>
          <cell r="K250">
            <v>0</v>
          </cell>
        </row>
        <row r="251">
          <cell r="C251" t="str">
            <v>LS</v>
          </cell>
          <cell r="K251">
            <v>818.22</v>
          </cell>
        </row>
        <row r="252">
          <cell r="C252" t="str">
            <v>LS</v>
          </cell>
          <cell r="K252">
            <v>483.48</v>
          </cell>
        </row>
        <row r="253">
          <cell r="C253" t="str">
            <v>LS</v>
          </cell>
          <cell r="K253">
            <v>1941.38</v>
          </cell>
        </row>
        <row r="254">
          <cell r="C254" t="str">
            <v>LS</v>
          </cell>
          <cell r="K254">
            <v>342.48</v>
          </cell>
        </row>
        <row r="255">
          <cell r="C255" t="str">
            <v>LS</v>
          </cell>
          <cell r="K255">
            <v>-95</v>
          </cell>
        </row>
        <row r="256">
          <cell r="C256" t="str">
            <v>LS</v>
          </cell>
          <cell r="K256">
            <v>35532.770000000004</v>
          </cell>
        </row>
        <row r="257">
          <cell r="C257" t="str">
            <v>LS</v>
          </cell>
          <cell r="K257">
            <v>3414.56</v>
          </cell>
        </row>
        <row r="258">
          <cell r="C258" t="str">
            <v>LS</v>
          </cell>
          <cell r="K258">
            <v>39105.389999999992</v>
          </cell>
        </row>
        <row r="259">
          <cell r="C259" t="str">
            <v>LS</v>
          </cell>
          <cell r="K259">
            <v>1239.43</v>
          </cell>
        </row>
        <row r="260">
          <cell r="C260" t="str">
            <v>LS</v>
          </cell>
          <cell r="K260">
            <v>2444.4699999999998</v>
          </cell>
        </row>
        <row r="261">
          <cell r="C261" t="str">
            <v>LS</v>
          </cell>
          <cell r="K261">
            <v>3035.72</v>
          </cell>
        </row>
        <row r="262">
          <cell r="C262" t="str">
            <v>RLS</v>
          </cell>
          <cell r="K262">
            <v>1532.2</v>
          </cell>
        </row>
        <row r="263">
          <cell r="C263" t="str">
            <v>RLS</v>
          </cell>
          <cell r="K263">
            <v>3528.95</v>
          </cell>
        </row>
        <row r="264">
          <cell r="C264" t="str">
            <v>RLS</v>
          </cell>
          <cell r="K264">
            <v>187.45</v>
          </cell>
        </row>
        <row r="265">
          <cell r="C265" t="str">
            <v>RLS</v>
          </cell>
          <cell r="K265">
            <v>4316.4999999999991</v>
          </cell>
        </row>
        <row r="266">
          <cell r="C266" t="str">
            <v>RLS</v>
          </cell>
          <cell r="K266">
            <v>260.8</v>
          </cell>
        </row>
        <row r="267">
          <cell r="C267" t="str">
            <v>RLS</v>
          </cell>
          <cell r="K267">
            <v>277.10000000000002</v>
          </cell>
        </row>
        <row r="268">
          <cell r="C268" t="str">
            <v>RLS</v>
          </cell>
          <cell r="K268">
            <v>431.9500000000001</v>
          </cell>
        </row>
        <row r="269">
          <cell r="C269" t="str">
            <v>RLS</v>
          </cell>
          <cell r="K269">
            <v>2249.3999999999992</v>
          </cell>
        </row>
        <row r="270">
          <cell r="C270" t="str">
            <v>RLS</v>
          </cell>
          <cell r="K270">
            <v>1670.75</v>
          </cell>
        </row>
        <row r="271">
          <cell r="C271" t="str">
            <v>RLS</v>
          </cell>
          <cell r="K271">
            <v>105.95</v>
          </cell>
        </row>
        <row r="272">
          <cell r="C272" t="str">
            <v>RLS</v>
          </cell>
          <cell r="K272">
            <v>323.45000000000005</v>
          </cell>
        </row>
        <row r="273">
          <cell r="C273" t="str">
            <v>RLS</v>
          </cell>
          <cell r="K273">
            <v>81.499999999999972</v>
          </cell>
        </row>
        <row r="274">
          <cell r="C274" t="str">
            <v>RLS</v>
          </cell>
          <cell r="K274">
            <v>1613.7</v>
          </cell>
        </row>
        <row r="275">
          <cell r="C275" t="str">
            <v>RLS</v>
          </cell>
          <cell r="K275">
            <v>0</v>
          </cell>
        </row>
        <row r="276">
          <cell r="C276" t="str">
            <v>RLS</v>
          </cell>
          <cell r="K276">
            <v>81.5</v>
          </cell>
        </row>
        <row r="277">
          <cell r="C277" t="str">
            <v>RLS</v>
          </cell>
          <cell r="K277">
            <v>308.91999999999996</v>
          </cell>
        </row>
        <row r="278">
          <cell r="C278" t="str">
            <v>RLS</v>
          </cell>
          <cell r="K278">
            <v>0</v>
          </cell>
        </row>
        <row r="279">
          <cell r="C279" t="str">
            <v>RLS</v>
          </cell>
          <cell r="K279">
            <v>0</v>
          </cell>
        </row>
        <row r="280">
          <cell r="C280" t="str">
            <v>RLS</v>
          </cell>
          <cell r="K280">
            <v>54687.31</v>
          </cell>
        </row>
        <row r="281">
          <cell r="C281" t="str">
            <v>RLS</v>
          </cell>
          <cell r="K281">
            <v>79252.290000000023</v>
          </cell>
        </row>
        <row r="282">
          <cell r="C282" t="str">
            <v>RLS</v>
          </cell>
          <cell r="K282">
            <v>45093.649999999994</v>
          </cell>
        </row>
        <row r="283">
          <cell r="C283" t="str">
            <v>RLS</v>
          </cell>
          <cell r="K283">
            <v>3357.8000000000006</v>
          </cell>
        </row>
        <row r="284">
          <cell r="C284" t="str">
            <v>RLS</v>
          </cell>
          <cell r="K284">
            <v>107737.86</v>
          </cell>
        </row>
        <row r="285">
          <cell r="C285" t="str">
            <v>RLS</v>
          </cell>
          <cell r="K285">
            <v>28275.97</v>
          </cell>
        </row>
        <row r="286">
          <cell r="C286" t="str">
            <v>RLS</v>
          </cell>
          <cell r="K286">
            <v>40.75</v>
          </cell>
        </row>
        <row r="287">
          <cell r="C287" t="str">
            <v>RLS</v>
          </cell>
          <cell r="K287">
            <v>244.5</v>
          </cell>
        </row>
        <row r="288">
          <cell r="C288" t="str">
            <v>RLS</v>
          </cell>
          <cell r="K288">
            <v>65.2</v>
          </cell>
        </row>
        <row r="289">
          <cell r="C289" t="str">
            <v>RLS</v>
          </cell>
          <cell r="K289">
            <v>4789.8100000000004</v>
          </cell>
        </row>
        <row r="290">
          <cell r="C290" t="str">
            <v>RLS</v>
          </cell>
          <cell r="K290">
            <v>456.4</v>
          </cell>
        </row>
        <row r="291">
          <cell r="C291" t="str">
            <v>RLS</v>
          </cell>
          <cell r="K291">
            <v>16.3</v>
          </cell>
        </row>
        <row r="292">
          <cell r="C292" t="str">
            <v>RLS</v>
          </cell>
          <cell r="K292">
            <v>4284.4400000000005</v>
          </cell>
        </row>
        <row r="293">
          <cell r="C293" t="str">
            <v>RLS</v>
          </cell>
          <cell r="K293">
            <v>497.15000000000026</v>
          </cell>
        </row>
        <row r="294">
          <cell r="C294" t="str">
            <v>RLS</v>
          </cell>
          <cell r="K294">
            <v>0</v>
          </cell>
        </row>
        <row r="295">
          <cell r="C295" t="str">
            <v>RLS</v>
          </cell>
          <cell r="K295">
            <v>163</v>
          </cell>
        </row>
        <row r="296">
          <cell r="C296" t="str">
            <v>RLS</v>
          </cell>
          <cell r="K296">
            <v>32.6</v>
          </cell>
        </row>
        <row r="297">
          <cell r="C297" t="str">
            <v>RLS</v>
          </cell>
          <cell r="K297">
            <v>570.5</v>
          </cell>
        </row>
        <row r="298">
          <cell r="C298" t="str">
            <v>RLS</v>
          </cell>
          <cell r="K298">
            <v>16.3</v>
          </cell>
        </row>
        <row r="299">
          <cell r="C299" t="str">
            <v>RLS</v>
          </cell>
          <cell r="K299">
            <v>105.95</v>
          </cell>
        </row>
        <row r="300">
          <cell r="C300" t="str">
            <v>RLS</v>
          </cell>
          <cell r="K300">
            <v>603.1</v>
          </cell>
        </row>
        <row r="301">
          <cell r="C301" t="str">
            <v>RLS</v>
          </cell>
          <cell r="K301">
            <v>28522.6</v>
          </cell>
        </row>
        <row r="302">
          <cell r="C302" t="str">
            <v>RLS</v>
          </cell>
          <cell r="K302">
            <v>28589.000000000004</v>
          </cell>
        </row>
        <row r="303">
          <cell r="C303" t="str">
            <v>RLS</v>
          </cell>
          <cell r="K303">
            <v>594.95000000000005</v>
          </cell>
        </row>
        <row r="304">
          <cell r="C304" t="str">
            <v>RLS</v>
          </cell>
          <cell r="K304">
            <v>5812.9400000000005</v>
          </cell>
        </row>
        <row r="305">
          <cell r="C305" t="str">
            <v>RLS</v>
          </cell>
          <cell r="K305">
            <v>11163.11</v>
          </cell>
        </row>
        <row r="306">
          <cell r="C306" t="str">
            <v>RLS</v>
          </cell>
          <cell r="K306">
            <v>334.15000000000003</v>
          </cell>
        </row>
        <row r="307">
          <cell r="C307" t="str">
            <v>RLS</v>
          </cell>
          <cell r="K307">
            <v>2516.59</v>
          </cell>
        </row>
        <row r="308">
          <cell r="C308" t="str">
            <v>RLS</v>
          </cell>
          <cell r="K308">
            <v>30955.239999999994</v>
          </cell>
        </row>
        <row r="309">
          <cell r="C309" t="str">
            <v>RLS</v>
          </cell>
          <cell r="K309">
            <v>16945.760000000002</v>
          </cell>
        </row>
        <row r="310">
          <cell r="C310" t="str">
            <v>RLS</v>
          </cell>
          <cell r="K310">
            <v>18835.25</v>
          </cell>
        </row>
        <row r="311">
          <cell r="C311" t="str">
            <v>RLS</v>
          </cell>
          <cell r="K311">
            <v>139196.68</v>
          </cell>
        </row>
        <row r="312">
          <cell r="C312" t="str">
            <v>RLS</v>
          </cell>
          <cell r="K312">
            <v>4017.95</v>
          </cell>
        </row>
        <row r="313">
          <cell r="C313" t="str">
            <v>RLS</v>
          </cell>
          <cell r="K313">
            <v>10874.369999999997</v>
          </cell>
        </row>
        <row r="314">
          <cell r="C314" t="str">
            <v>RLS</v>
          </cell>
          <cell r="K314">
            <v>18912.600000000002</v>
          </cell>
        </row>
        <row r="315">
          <cell r="C315" t="str">
            <v>RLS</v>
          </cell>
          <cell r="K315">
            <v>138.55000000000001</v>
          </cell>
        </row>
        <row r="316">
          <cell r="C316" t="str">
            <v>RLS</v>
          </cell>
          <cell r="K316">
            <v>89.65</v>
          </cell>
        </row>
        <row r="317">
          <cell r="C317" t="str">
            <v>RLS</v>
          </cell>
          <cell r="K317">
            <v>374.9</v>
          </cell>
        </row>
        <row r="318">
          <cell r="C318" t="str">
            <v>RLS</v>
          </cell>
          <cell r="K318">
            <v>1996.75</v>
          </cell>
        </row>
        <row r="319">
          <cell r="C319" t="str">
            <v>RLS</v>
          </cell>
          <cell r="K319">
            <v>863.9</v>
          </cell>
        </row>
        <row r="320">
          <cell r="C320" t="str">
            <v>RLS</v>
          </cell>
          <cell r="K320">
            <v>668.3</v>
          </cell>
        </row>
        <row r="321">
          <cell r="C321" t="str">
            <v>RLS</v>
          </cell>
          <cell r="K321">
            <v>3919.05</v>
          </cell>
        </row>
        <row r="322">
          <cell r="C322" t="str">
            <v>RLS</v>
          </cell>
          <cell r="K322">
            <v>3857.2699999999991</v>
          </cell>
        </row>
        <row r="323">
          <cell r="C323" t="str">
            <v>RLS</v>
          </cell>
          <cell r="K323">
            <v>407.5</v>
          </cell>
        </row>
        <row r="324">
          <cell r="C324" t="str">
            <v>RLS</v>
          </cell>
          <cell r="K324">
            <v>0</v>
          </cell>
        </row>
        <row r="325">
          <cell r="C325" t="str">
            <v>RLS</v>
          </cell>
          <cell r="K325">
            <v>317.85000000000002</v>
          </cell>
        </row>
        <row r="326">
          <cell r="C326" t="str">
            <v>RLS</v>
          </cell>
          <cell r="K326">
            <v>138.55000000000001</v>
          </cell>
        </row>
        <row r="327">
          <cell r="C327" t="str">
            <v>RLS</v>
          </cell>
          <cell r="K327">
            <v>399.35000000000014</v>
          </cell>
        </row>
        <row r="328">
          <cell r="C328" t="str">
            <v>RLS</v>
          </cell>
          <cell r="K328">
            <v>65.2</v>
          </cell>
        </row>
        <row r="329">
          <cell r="C329" t="str">
            <v>RLS</v>
          </cell>
          <cell r="K329">
            <v>1776.7</v>
          </cell>
        </row>
        <row r="330">
          <cell r="C330" t="str">
            <v>RLS</v>
          </cell>
          <cell r="K330">
            <v>18945.129999999997</v>
          </cell>
        </row>
        <row r="331">
          <cell r="C331" t="str">
            <v>RLS</v>
          </cell>
          <cell r="K331">
            <v>-0.77999999999998693</v>
          </cell>
        </row>
        <row r="332">
          <cell r="C332" t="str">
            <v>RLS</v>
          </cell>
          <cell r="K332">
            <v>15507.509999999998</v>
          </cell>
        </row>
        <row r="333">
          <cell r="C333" t="str">
            <v>RLS</v>
          </cell>
          <cell r="K333">
            <v>334.15</v>
          </cell>
        </row>
        <row r="334">
          <cell r="C334" t="str">
            <v>RLS</v>
          </cell>
          <cell r="K334">
            <v>1127.21</v>
          </cell>
        </row>
        <row r="335">
          <cell r="C335" t="str">
            <v>RLS</v>
          </cell>
          <cell r="K335">
            <v>448.25</v>
          </cell>
        </row>
        <row r="336">
          <cell r="C336" t="str">
            <v>RLS</v>
          </cell>
          <cell r="K336">
            <v>1532.2</v>
          </cell>
        </row>
        <row r="337">
          <cell r="C337" t="str">
            <v>RLS</v>
          </cell>
          <cell r="K337">
            <v>3488.1100000000006</v>
          </cell>
        </row>
        <row r="338">
          <cell r="C338" t="str">
            <v>RLS</v>
          </cell>
          <cell r="K338">
            <v>187.45</v>
          </cell>
        </row>
        <row r="339">
          <cell r="C339" t="str">
            <v>RLS</v>
          </cell>
          <cell r="K339">
            <v>4328.9899999999989</v>
          </cell>
        </row>
        <row r="340">
          <cell r="C340" t="str">
            <v>RLS</v>
          </cell>
          <cell r="K340">
            <v>260.8</v>
          </cell>
        </row>
        <row r="341">
          <cell r="C341" t="str">
            <v>RLS</v>
          </cell>
          <cell r="K341">
            <v>277.10000000000002</v>
          </cell>
        </row>
        <row r="342">
          <cell r="C342" t="str">
            <v>RLS</v>
          </cell>
          <cell r="K342">
            <v>431.9500000000001</v>
          </cell>
        </row>
        <row r="343">
          <cell r="C343" t="str">
            <v>RLS</v>
          </cell>
          <cell r="K343">
            <v>2249.3999999999992</v>
          </cell>
        </row>
        <row r="344">
          <cell r="C344" t="str">
            <v>RLS</v>
          </cell>
          <cell r="K344">
            <v>1514.6000000000008</v>
          </cell>
        </row>
        <row r="345">
          <cell r="C345" t="str">
            <v>RLS</v>
          </cell>
          <cell r="K345">
            <v>105.95</v>
          </cell>
        </row>
        <row r="346">
          <cell r="C346" t="str">
            <v>RLS</v>
          </cell>
          <cell r="K346">
            <v>415.65</v>
          </cell>
        </row>
        <row r="347">
          <cell r="C347" t="str">
            <v>RLS</v>
          </cell>
          <cell r="K347">
            <v>81.499999999999972</v>
          </cell>
        </row>
        <row r="348">
          <cell r="C348" t="str">
            <v>RLS</v>
          </cell>
          <cell r="K348">
            <v>1613.7</v>
          </cell>
        </row>
        <row r="349">
          <cell r="C349" t="str">
            <v>RLS</v>
          </cell>
          <cell r="K349">
            <v>0</v>
          </cell>
        </row>
        <row r="350">
          <cell r="C350" t="str">
            <v>RLS</v>
          </cell>
          <cell r="K350">
            <v>81.5</v>
          </cell>
        </row>
        <row r="351">
          <cell r="C351" t="str">
            <v>RLS</v>
          </cell>
          <cell r="K351">
            <v>326</v>
          </cell>
        </row>
        <row r="352">
          <cell r="C352" t="str">
            <v>RLS</v>
          </cell>
          <cell r="K352">
            <v>0</v>
          </cell>
        </row>
        <row r="353">
          <cell r="C353" t="str">
            <v>RLS</v>
          </cell>
          <cell r="K353">
            <v>0</v>
          </cell>
        </row>
        <row r="354">
          <cell r="C354" t="str">
            <v>RLS</v>
          </cell>
          <cell r="K354">
            <v>54721.610000000008</v>
          </cell>
        </row>
        <row r="355">
          <cell r="C355" t="str">
            <v>RLS</v>
          </cell>
          <cell r="K355">
            <v>79688.979999999981</v>
          </cell>
        </row>
        <row r="356">
          <cell r="C356" t="str">
            <v>RLS</v>
          </cell>
          <cell r="K356">
            <v>44741.590000000004</v>
          </cell>
        </row>
        <row r="357">
          <cell r="C357" t="str">
            <v>RLS</v>
          </cell>
          <cell r="K357">
            <v>3328.1899999999996</v>
          </cell>
        </row>
        <row r="358">
          <cell r="C358" t="str">
            <v>RLS</v>
          </cell>
          <cell r="K358">
            <v>106317.96999999997</v>
          </cell>
        </row>
        <row r="359">
          <cell r="C359" t="str">
            <v>RLS</v>
          </cell>
          <cell r="K359">
            <v>28234.020000000004</v>
          </cell>
        </row>
        <row r="360">
          <cell r="C360" t="str">
            <v>RLS</v>
          </cell>
          <cell r="K360">
            <v>40.75</v>
          </cell>
        </row>
        <row r="361">
          <cell r="C361" t="str">
            <v>RLS</v>
          </cell>
          <cell r="K361">
            <v>248.03000000000003</v>
          </cell>
        </row>
        <row r="362">
          <cell r="C362" t="str">
            <v>RLS</v>
          </cell>
          <cell r="K362">
            <v>65.2</v>
          </cell>
        </row>
        <row r="363">
          <cell r="C363" t="str">
            <v>RLS</v>
          </cell>
          <cell r="K363">
            <v>4507.7300000000005</v>
          </cell>
        </row>
        <row r="364">
          <cell r="C364" t="str">
            <v>RLS</v>
          </cell>
          <cell r="K364">
            <v>440.0999999999998</v>
          </cell>
        </row>
        <row r="365">
          <cell r="C365" t="str">
            <v>RLS</v>
          </cell>
          <cell r="K365">
            <v>16.3</v>
          </cell>
        </row>
        <row r="366">
          <cell r="C366" t="str">
            <v>RLS</v>
          </cell>
          <cell r="K366">
            <v>4122.1799999999985</v>
          </cell>
        </row>
        <row r="367">
          <cell r="C367" t="str">
            <v>RLS</v>
          </cell>
          <cell r="K367">
            <v>497.15000000000026</v>
          </cell>
        </row>
        <row r="368">
          <cell r="C368" t="str">
            <v>RLS</v>
          </cell>
          <cell r="K368">
            <v>0</v>
          </cell>
        </row>
        <row r="369">
          <cell r="C369" t="str">
            <v>RLS</v>
          </cell>
          <cell r="K369">
            <v>163</v>
          </cell>
        </row>
        <row r="370">
          <cell r="C370" t="str">
            <v>RLS</v>
          </cell>
          <cell r="K370">
            <v>32.6</v>
          </cell>
        </row>
        <row r="371">
          <cell r="C371" t="str">
            <v>RLS</v>
          </cell>
          <cell r="K371">
            <v>521.6</v>
          </cell>
        </row>
        <row r="372">
          <cell r="C372" t="str">
            <v>RLS</v>
          </cell>
          <cell r="K372">
            <v>16.3</v>
          </cell>
        </row>
        <row r="373">
          <cell r="C373" t="str">
            <v>RLS</v>
          </cell>
          <cell r="K373">
            <v>105.95</v>
          </cell>
        </row>
        <row r="374">
          <cell r="C374" t="str">
            <v>RLS</v>
          </cell>
          <cell r="K374">
            <v>599.03</v>
          </cell>
        </row>
        <row r="375">
          <cell r="C375" t="str">
            <v>RLS</v>
          </cell>
          <cell r="K375">
            <v>28411.49</v>
          </cell>
        </row>
        <row r="376">
          <cell r="C376" t="str">
            <v>RLS</v>
          </cell>
          <cell r="K376">
            <v>28589.559999999998</v>
          </cell>
        </row>
        <row r="377">
          <cell r="C377" t="str">
            <v>RLS</v>
          </cell>
          <cell r="K377">
            <v>594.95000000000005</v>
          </cell>
        </row>
        <row r="378">
          <cell r="C378" t="str">
            <v>RLS</v>
          </cell>
          <cell r="K378">
            <v>5780.5300000000007</v>
          </cell>
        </row>
        <row r="379">
          <cell r="C379" t="str">
            <v>RLS</v>
          </cell>
          <cell r="K379">
            <v>11066.949999999997</v>
          </cell>
        </row>
        <row r="380">
          <cell r="C380" t="str">
            <v>RLS</v>
          </cell>
          <cell r="K380">
            <v>342.30000000000007</v>
          </cell>
        </row>
        <row r="381">
          <cell r="C381" t="str">
            <v>RLS</v>
          </cell>
          <cell r="K381">
            <v>2680.0699999999997</v>
          </cell>
        </row>
        <row r="382">
          <cell r="C382" t="str">
            <v>RLS</v>
          </cell>
          <cell r="K382">
            <v>30881.000000000004</v>
          </cell>
        </row>
        <row r="383">
          <cell r="C383" t="str">
            <v>RLS</v>
          </cell>
          <cell r="K383">
            <v>16850.449999999997</v>
          </cell>
        </row>
        <row r="384">
          <cell r="C384" t="str">
            <v>RLS</v>
          </cell>
          <cell r="K384">
            <v>18909.169999999995</v>
          </cell>
        </row>
        <row r="385">
          <cell r="C385" t="str">
            <v>RLS</v>
          </cell>
          <cell r="K385">
            <v>139690.63</v>
          </cell>
        </row>
        <row r="386">
          <cell r="C386" t="str">
            <v>RLS</v>
          </cell>
          <cell r="K386">
            <v>4181.1900000000005</v>
          </cell>
        </row>
        <row r="387">
          <cell r="C387" t="str">
            <v>RLS</v>
          </cell>
          <cell r="K387">
            <v>10853.339999999998</v>
          </cell>
        </row>
        <row r="388">
          <cell r="C388" t="str">
            <v>RLS</v>
          </cell>
          <cell r="K388">
            <v>18965.049999999996</v>
          </cell>
        </row>
        <row r="389">
          <cell r="C389" t="str">
            <v>RLS</v>
          </cell>
          <cell r="K389">
            <v>138.55000000000001</v>
          </cell>
        </row>
        <row r="390">
          <cell r="C390" t="str">
            <v>RLS</v>
          </cell>
          <cell r="K390">
            <v>89.65</v>
          </cell>
        </row>
        <row r="391">
          <cell r="C391" t="str">
            <v>RLS</v>
          </cell>
          <cell r="K391">
            <v>374.9</v>
          </cell>
        </row>
        <row r="392">
          <cell r="C392" t="str">
            <v>RLS</v>
          </cell>
          <cell r="K392">
            <v>1996.75</v>
          </cell>
        </row>
        <row r="393">
          <cell r="C393" t="str">
            <v>RLS</v>
          </cell>
          <cell r="K393">
            <v>863.9</v>
          </cell>
        </row>
        <row r="394">
          <cell r="C394" t="str">
            <v>RLS</v>
          </cell>
          <cell r="K394">
            <v>668.3</v>
          </cell>
        </row>
        <row r="395">
          <cell r="C395" t="str">
            <v>RLS</v>
          </cell>
          <cell r="K395">
            <v>3903.7</v>
          </cell>
        </row>
        <row r="396">
          <cell r="C396" t="str">
            <v>RLS</v>
          </cell>
          <cell r="K396">
            <v>3924.52</v>
          </cell>
        </row>
        <row r="397">
          <cell r="C397" t="str">
            <v>RLS</v>
          </cell>
          <cell r="K397">
            <v>407.5</v>
          </cell>
        </row>
        <row r="398">
          <cell r="C398" t="str">
            <v>RLS</v>
          </cell>
          <cell r="K398">
            <v>0</v>
          </cell>
        </row>
        <row r="399">
          <cell r="C399" t="str">
            <v>RLS</v>
          </cell>
          <cell r="K399">
            <v>317.85000000000002</v>
          </cell>
        </row>
        <row r="400">
          <cell r="C400" t="str">
            <v>RLS</v>
          </cell>
          <cell r="K400">
            <v>138.55000000000001</v>
          </cell>
        </row>
        <row r="401">
          <cell r="C401" t="str">
            <v>RLS</v>
          </cell>
          <cell r="K401">
            <v>399.35000000000014</v>
          </cell>
        </row>
        <row r="402">
          <cell r="C402" t="str">
            <v>RLS</v>
          </cell>
          <cell r="K402">
            <v>65.2</v>
          </cell>
        </row>
        <row r="403">
          <cell r="C403" t="str">
            <v>RLS</v>
          </cell>
          <cell r="K403">
            <v>1784.85</v>
          </cell>
        </row>
        <row r="404">
          <cell r="C404" t="str">
            <v>RLS</v>
          </cell>
          <cell r="K404">
            <v>19282.169999999998</v>
          </cell>
        </row>
        <row r="405">
          <cell r="C405" t="str">
            <v>RLS</v>
          </cell>
          <cell r="K405">
            <v>386.34000000000003</v>
          </cell>
        </row>
        <row r="406">
          <cell r="C406" t="str">
            <v>RLS</v>
          </cell>
          <cell r="K406">
            <v>15671.470000000003</v>
          </cell>
        </row>
        <row r="407">
          <cell r="C407" t="str">
            <v>RLS</v>
          </cell>
          <cell r="K407">
            <v>334.15</v>
          </cell>
        </row>
        <row r="408">
          <cell r="C408" t="str">
            <v>RLS</v>
          </cell>
          <cell r="K408">
            <v>969.85</v>
          </cell>
        </row>
        <row r="409">
          <cell r="C409" t="str">
            <v>RLS</v>
          </cell>
          <cell r="K409">
            <v>472.7</v>
          </cell>
        </row>
        <row r="410">
          <cell r="C410" t="str">
            <v>RLS</v>
          </cell>
          <cell r="K410">
            <v>1319.6699999999998</v>
          </cell>
        </row>
        <row r="411">
          <cell r="C411" t="str">
            <v>RLS</v>
          </cell>
          <cell r="K411">
            <v>3234.1000000000022</v>
          </cell>
        </row>
        <row r="412">
          <cell r="C412" t="str">
            <v>RLS</v>
          </cell>
          <cell r="K412">
            <v>187.45</v>
          </cell>
        </row>
        <row r="413">
          <cell r="C413" t="str">
            <v>RLS</v>
          </cell>
          <cell r="K413">
            <v>4376.7</v>
          </cell>
        </row>
        <row r="414">
          <cell r="C414" t="str">
            <v>RLS</v>
          </cell>
          <cell r="K414">
            <v>260.8</v>
          </cell>
        </row>
        <row r="415">
          <cell r="C415" t="str">
            <v>RLS</v>
          </cell>
          <cell r="K415">
            <v>277.10000000000002</v>
          </cell>
        </row>
        <row r="416">
          <cell r="C416" t="str">
            <v>RLS</v>
          </cell>
          <cell r="K416">
            <v>431.9500000000001</v>
          </cell>
        </row>
        <row r="417">
          <cell r="C417" t="str">
            <v>RLS</v>
          </cell>
          <cell r="K417">
            <v>2249.3999999999992</v>
          </cell>
        </row>
        <row r="418">
          <cell r="C418" t="str">
            <v>RLS</v>
          </cell>
          <cell r="K418">
            <v>1744.1</v>
          </cell>
        </row>
        <row r="419">
          <cell r="C419" t="str">
            <v>RLS</v>
          </cell>
          <cell r="K419">
            <v>105.95</v>
          </cell>
        </row>
        <row r="420">
          <cell r="C420" t="str">
            <v>RLS</v>
          </cell>
          <cell r="K420">
            <v>415.65</v>
          </cell>
        </row>
        <row r="421">
          <cell r="C421" t="str">
            <v>RLS</v>
          </cell>
          <cell r="K421">
            <v>81.499999999999972</v>
          </cell>
        </row>
        <row r="422">
          <cell r="C422" t="str">
            <v>RLS</v>
          </cell>
          <cell r="K422">
            <v>1613.7</v>
          </cell>
        </row>
        <row r="423">
          <cell r="C423" t="str">
            <v>RLS</v>
          </cell>
          <cell r="K423">
            <v>0</v>
          </cell>
        </row>
        <row r="424">
          <cell r="C424" t="str">
            <v>RLS</v>
          </cell>
          <cell r="K424">
            <v>81.5</v>
          </cell>
        </row>
        <row r="425">
          <cell r="C425" t="str">
            <v>RLS</v>
          </cell>
          <cell r="K425">
            <v>334.15</v>
          </cell>
        </row>
        <row r="426">
          <cell r="C426" t="str">
            <v>RLS</v>
          </cell>
          <cell r="K426">
            <v>0</v>
          </cell>
        </row>
        <row r="427">
          <cell r="C427" t="str">
            <v>RLS</v>
          </cell>
          <cell r="K427">
            <v>0</v>
          </cell>
        </row>
        <row r="428">
          <cell r="C428" t="str">
            <v>RLS</v>
          </cell>
          <cell r="K428">
            <v>54875.41</v>
          </cell>
        </row>
        <row r="429">
          <cell r="C429" t="str">
            <v>RLS</v>
          </cell>
          <cell r="K429">
            <v>80098.23000000001</v>
          </cell>
        </row>
        <row r="430">
          <cell r="C430" t="str">
            <v>RLS</v>
          </cell>
          <cell r="K430">
            <v>44952.039999999994</v>
          </cell>
        </row>
        <row r="431">
          <cell r="C431" t="str">
            <v>RLS</v>
          </cell>
          <cell r="K431">
            <v>3342.5399999999991</v>
          </cell>
        </row>
        <row r="432">
          <cell r="C432" t="str">
            <v>RLS</v>
          </cell>
          <cell r="K432">
            <v>106193.42000000001</v>
          </cell>
        </row>
        <row r="433">
          <cell r="C433" t="str">
            <v>RLS</v>
          </cell>
          <cell r="K433">
            <v>28258.52</v>
          </cell>
        </row>
        <row r="434">
          <cell r="C434" t="str">
            <v>RLS</v>
          </cell>
          <cell r="K434">
            <v>40.75</v>
          </cell>
        </row>
        <row r="435">
          <cell r="C435" t="str">
            <v>RLS</v>
          </cell>
          <cell r="K435">
            <v>265.92</v>
          </cell>
        </row>
        <row r="436">
          <cell r="C436" t="str">
            <v>RLS</v>
          </cell>
          <cell r="K436">
            <v>65.2</v>
          </cell>
        </row>
        <row r="437">
          <cell r="C437" t="str">
            <v>RLS</v>
          </cell>
          <cell r="K437">
            <v>4838.3399999999992</v>
          </cell>
        </row>
        <row r="438">
          <cell r="C438" t="str">
            <v>RLS</v>
          </cell>
          <cell r="K438">
            <v>440.0999999999998</v>
          </cell>
        </row>
        <row r="439">
          <cell r="C439" t="str">
            <v>RLS</v>
          </cell>
          <cell r="K439">
            <v>16.3</v>
          </cell>
        </row>
        <row r="440">
          <cell r="C440" t="str">
            <v>RLS</v>
          </cell>
          <cell r="K440">
            <v>4372.7399999999989</v>
          </cell>
        </row>
        <row r="441">
          <cell r="C441" t="str">
            <v>RLS</v>
          </cell>
          <cell r="K441">
            <v>480.84999999999985</v>
          </cell>
        </row>
        <row r="442">
          <cell r="C442" t="str">
            <v>RLS</v>
          </cell>
          <cell r="K442">
            <v>0</v>
          </cell>
        </row>
        <row r="443">
          <cell r="C443" t="str">
            <v>RLS</v>
          </cell>
          <cell r="K443">
            <v>163</v>
          </cell>
        </row>
        <row r="444">
          <cell r="C444" t="str">
            <v>RLS</v>
          </cell>
          <cell r="K444">
            <v>67.899999999999977</v>
          </cell>
        </row>
        <row r="445">
          <cell r="C445" t="str">
            <v>RLS</v>
          </cell>
          <cell r="K445">
            <v>616.6700000000003</v>
          </cell>
        </row>
        <row r="446">
          <cell r="C446" t="str">
            <v>RLS</v>
          </cell>
          <cell r="K446">
            <v>-21.310000000000009</v>
          </cell>
        </row>
        <row r="447">
          <cell r="C447" t="str">
            <v>RLS</v>
          </cell>
          <cell r="K447">
            <v>-72.960000000000008</v>
          </cell>
        </row>
        <row r="448">
          <cell r="C448" t="str">
            <v>RLS</v>
          </cell>
          <cell r="K448">
            <v>598.12</v>
          </cell>
        </row>
        <row r="449">
          <cell r="C449" t="str">
            <v>RLS</v>
          </cell>
          <cell r="K449">
            <v>28243.010000000006</v>
          </cell>
        </row>
        <row r="450">
          <cell r="C450" t="str">
            <v>RLS</v>
          </cell>
          <cell r="K450">
            <v>28368.000000000004</v>
          </cell>
        </row>
        <row r="451">
          <cell r="C451" t="str">
            <v>RLS</v>
          </cell>
          <cell r="K451">
            <v>594.63</v>
          </cell>
        </row>
        <row r="452">
          <cell r="C452" t="str">
            <v>RLS</v>
          </cell>
          <cell r="K452">
            <v>5749.7099999999991</v>
          </cell>
        </row>
        <row r="453">
          <cell r="C453" t="str">
            <v>RLS</v>
          </cell>
          <cell r="K453">
            <v>11167.8</v>
          </cell>
        </row>
        <row r="454">
          <cell r="C454" t="str">
            <v>RLS</v>
          </cell>
          <cell r="K454">
            <v>308.82000000000011</v>
          </cell>
        </row>
        <row r="455">
          <cell r="C455" t="str">
            <v>RLS</v>
          </cell>
          <cell r="K455">
            <v>2492.4000000000005</v>
          </cell>
        </row>
        <row r="456">
          <cell r="C456" t="str">
            <v>RLS</v>
          </cell>
          <cell r="K456">
            <v>30685.150000000005</v>
          </cell>
        </row>
        <row r="457">
          <cell r="C457" t="str">
            <v>RLS</v>
          </cell>
          <cell r="K457">
            <v>16646.32</v>
          </cell>
        </row>
        <row r="458">
          <cell r="C458" t="str">
            <v>RLS</v>
          </cell>
          <cell r="K458">
            <v>18833.360000000011</v>
          </cell>
        </row>
        <row r="459">
          <cell r="C459" t="str">
            <v>RLS</v>
          </cell>
          <cell r="K459">
            <v>139585.47999999998</v>
          </cell>
        </row>
        <row r="460">
          <cell r="C460" t="str">
            <v>RLS</v>
          </cell>
          <cell r="K460">
            <v>4239.9799999999996</v>
          </cell>
        </row>
        <row r="461">
          <cell r="C461" t="str">
            <v>RLS</v>
          </cell>
          <cell r="K461">
            <v>10759.48</v>
          </cell>
        </row>
        <row r="462">
          <cell r="C462" t="str">
            <v>DSK</v>
          </cell>
          <cell r="K462">
            <v>55495.030000000006</v>
          </cell>
        </row>
        <row r="463">
          <cell r="C463" t="str">
            <v>DSK</v>
          </cell>
          <cell r="K463">
            <v>423.2600000000001</v>
          </cell>
        </row>
        <row r="464">
          <cell r="C464" t="str">
            <v>LS</v>
          </cell>
          <cell r="K464">
            <v>217.63</v>
          </cell>
        </row>
        <row r="465">
          <cell r="C465" t="str">
            <v>LS</v>
          </cell>
          <cell r="K465">
            <v>942.68999999999983</v>
          </cell>
        </row>
        <row r="466">
          <cell r="C466" t="str">
            <v>LS</v>
          </cell>
          <cell r="K466">
            <v>-1.0199999999999818</v>
          </cell>
        </row>
        <row r="467">
          <cell r="C467" t="str">
            <v>LS</v>
          </cell>
          <cell r="K467">
            <v>2139.6400000000003</v>
          </cell>
        </row>
        <row r="468">
          <cell r="C468" t="str">
            <v>LS</v>
          </cell>
          <cell r="K468">
            <v>1850.5199999999998</v>
          </cell>
        </row>
        <row r="469">
          <cell r="C469" t="str">
            <v>LS</v>
          </cell>
          <cell r="K469">
            <v>11346.97</v>
          </cell>
        </row>
        <row r="470">
          <cell r="C470" t="str">
            <v>LS</v>
          </cell>
          <cell r="K470">
            <v>-66.729999999999563</v>
          </cell>
        </row>
        <row r="471">
          <cell r="C471" t="str">
            <v>LS</v>
          </cell>
          <cell r="K471">
            <v>1239.49</v>
          </cell>
        </row>
        <row r="472">
          <cell r="C472" t="str">
            <v>LS</v>
          </cell>
          <cell r="K472">
            <v>0</v>
          </cell>
        </row>
        <row r="473">
          <cell r="C473" t="str">
            <v>LS</v>
          </cell>
          <cell r="K473">
            <v>1282.2999999999997</v>
          </cell>
        </row>
        <row r="474">
          <cell r="C474" t="str">
            <v>LS</v>
          </cell>
          <cell r="K474">
            <v>652.97</v>
          </cell>
        </row>
        <row r="475">
          <cell r="C475" t="str">
            <v>LS</v>
          </cell>
          <cell r="K475">
            <v>1291.8500000000001</v>
          </cell>
        </row>
        <row r="476">
          <cell r="C476" t="str">
            <v>LS</v>
          </cell>
          <cell r="K476">
            <v>227.67999999999998</v>
          </cell>
        </row>
        <row r="477">
          <cell r="C477" t="str">
            <v>LS</v>
          </cell>
          <cell r="K477">
            <v>8136.65</v>
          </cell>
        </row>
        <row r="478">
          <cell r="C478" t="str">
            <v>LS</v>
          </cell>
          <cell r="K478">
            <v>83969.9</v>
          </cell>
        </row>
        <row r="479">
          <cell r="C479" t="str">
            <v>LS</v>
          </cell>
          <cell r="K479">
            <v>1655.1799999999998</v>
          </cell>
        </row>
        <row r="480">
          <cell r="C480" t="str">
            <v>LS</v>
          </cell>
          <cell r="K480">
            <v>67020.12999999999</v>
          </cell>
        </row>
        <row r="481">
          <cell r="C481" t="str">
            <v>LS</v>
          </cell>
          <cell r="K481">
            <v>1732.17</v>
          </cell>
        </row>
        <row r="482">
          <cell r="C482" t="str">
            <v>LS</v>
          </cell>
          <cell r="K482">
            <v>3839.74</v>
          </cell>
        </row>
        <row r="483">
          <cell r="C483" t="str">
            <v>LS</v>
          </cell>
          <cell r="K483">
            <v>2009.21</v>
          </cell>
        </row>
        <row r="484">
          <cell r="C484" t="str">
            <v>LS</v>
          </cell>
          <cell r="K484">
            <v>7142.81</v>
          </cell>
        </row>
        <row r="485">
          <cell r="C485" t="str">
            <v>LS</v>
          </cell>
          <cell r="K485">
            <v>15184.629999999997</v>
          </cell>
        </row>
        <row r="486">
          <cell r="C486" t="str">
            <v>LS</v>
          </cell>
          <cell r="K486">
            <v>-0.20000000000004547</v>
          </cell>
        </row>
        <row r="487">
          <cell r="C487" t="str">
            <v>LS</v>
          </cell>
          <cell r="K487">
            <v>81.8799999999992</v>
          </cell>
        </row>
        <row r="488">
          <cell r="C488" t="str">
            <v>LS</v>
          </cell>
          <cell r="K488">
            <v>-0.25999999999999091</v>
          </cell>
        </row>
        <row r="489">
          <cell r="C489" t="str">
            <v>LS</v>
          </cell>
          <cell r="K489">
            <v>-0.45000000000004547</v>
          </cell>
        </row>
        <row r="490">
          <cell r="C490" t="str">
            <v>LS</v>
          </cell>
          <cell r="K490">
            <v>-0.62999999999998124</v>
          </cell>
        </row>
        <row r="491">
          <cell r="C491" t="str">
            <v>LS</v>
          </cell>
          <cell r="K491">
            <v>4558.84</v>
          </cell>
        </row>
        <row r="492">
          <cell r="C492" t="str">
            <v>LS</v>
          </cell>
          <cell r="K492">
            <v>3912.3599999999997</v>
          </cell>
        </row>
        <row r="493">
          <cell r="C493" t="str">
            <v>LS</v>
          </cell>
          <cell r="K493">
            <v>290.27000000000004</v>
          </cell>
        </row>
        <row r="494">
          <cell r="C494" t="str">
            <v>LS</v>
          </cell>
          <cell r="K494">
            <v>653.68000000000006</v>
          </cell>
        </row>
        <row r="495">
          <cell r="C495" t="str">
            <v>LS</v>
          </cell>
          <cell r="K495">
            <v>150.75</v>
          </cell>
        </row>
        <row r="496">
          <cell r="C496" t="str">
            <v>LS</v>
          </cell>
          <cell r="K496">
            <v>14659.06</v>
          </cell>
        </row>
        <row r="497">
          <cell r="C497" t="str">
            <v>LS</v>
          </cell>
          <cell r="K497">
            <v>0</v>
          </cell>
        </row>
        <row r="498">
          <cell r="C498" t="str">
            <v>LS</v>
          </cell>
          <cell r="K498">
            <v>182.11999999999998</v>
          </cell>
        </row>
        <row r="499">
          <cell r="C499" t="str">
            <v>LS</v>
          </cell>
          <cell r="K499">
            <v>434.55</v>
          </cell>
        </row>
        <row r="500">
          <cell r="C500" t="str">
            <v>LS</v>
          </cell>
          <cell r="K500">
            <v>0</v>
          </cell>
        </row>
        <row r="501">
          <cell r="C501" t="str">
            <v>LS</v>
          </cell>
          <cell r="K501">
            <v>0</v>
          </cell>
        </row>
        <row r="502">
          <cell r="C502" t="str">
            <v>LS</v>
          </cell>
          <cell r="K502">
            <v>-128.70999999998776</v>
          </cell>
        </row>
        <row r="503">
          <cell r="C503" t="str">
            <v>LS</v>
          </cell>
          <cell r="K503">
            <v>-60.580000000016298</v>
          </cell>
        </row>
        <row r="504">
          <cell r="C504" t="str">
            <v>LS</v>
          </cell>
          <cell r="K504">
            <v>-236.26999999999634</v>
          </cell>
        </row>
        <row r="505">
          <cell r="C505" t="str">
            <v>LS</v>
          </cell>
          <cell r="K505">
            <v>5253.5800000000008</v>
          </cell>
        </row>
        <row r="506">
          <cell r="C506" t="str">
            <v>LS</v>
          </cell>
          <cell r="K506">
            <v>197952.00999999998</v>
          </cell>
        </row>
        <row r="507">
          <cell r="C507" t="str">
            <v>LS</v>
          </cell>
          <cell r="K507">
            <v>-249.22999999999979</v>
          </cell>
        </row>
        <row r="508">
          <cell r="C508" t="str">
            <v>LS</v>
          </cell>
          <cell r="K508">
            <v>66.19</v>
          </cell>
        </row>
        <row r="509">
          <cell r="C509" t="str">
            <v>LS</v>
          </cell>
          <cell r="K509">
            <v>692.11000000000013</v>
          </cell>
        </row>
        <row r="510">
          <cell r="C510" t="str">
            <v>LS</v>
          </cell>
          <cell r="K510">
            <v>227.49</v>
          </cell>
        </row>
        <row r="511">
          <cell r="C511" t="str">
            <v>LS</v>
          </cell>
          <cell r="K511">
            <v>23408.91</v>
          </cell>
        </row>
        <row r="512">
          <cell r="C512" t="str">
            <v>LS</v>
          </cell>
          <cell r="K512">
            <v>2311.4499999999998</v>
          </cell>
        </row>
        <row r="513">
          <cell r="C513" t="str">
            <v>LS</v>
          </cell>
          <cell r="K513">
            <v>-1.0000000000005116E-2</v>
          </cell>
        </row>
        <row r="514">
          <cell r="C514" t="str">
            <v>LS</v>
          </cell>
          <cell r="K514">
            <v>7793.51</v>
          </cell>
        </row>
        <row r="515">
          <cell r="C515" t="str">
            <v>LS</v>
          </cell>
          <cell r="K515">
            <v>1500.9099999999996</v>
          </cell>
        </row>
        <row r="516">
          <cell r="C516" t="str">
            <v>LS</v>
          </cell>
          <cell r="K516">
            <v>0</v>
          </cell>
        </row>
        <row r="517">
          <cell r="C517" t="str">
            <v>LS</v>
          </cell>
          <cell r="K517">
            <v>604.55999999999995</v>
          </cell>
        </row>
        <row r="518">
          <cell r="C518" t="str">
            <v>LS</v>
          </cell>
          <cell r="K518">
            <v>255.5</v>
          </cell>
        </row>
        <row r="519">
          <cell r="C519" t="str">
            <v>LS</v>
          </cell>
          <cell r="K519">
            <v>5263.21</v>
          </cell>
        </row>
        <row r="520">
          <cell r="C520" t="str">
            <v>RLS</v>
          </cell>
          <cell r="K520">
            <v>32.499999999999979</v>
          </cell>
        </row>
        <row r="521">
          <cell r="C521" t="str">
            <v>RLS</v>
          </cell>
          <cell r="K521">
            <v>235.91000000000003</v>
          </cell>
        </row>
        <row r="522">
          <cell r="C522" t="str">
            <v>RLS</v>
          </cell>
          <cell r="K522">
            <v>609.62</v>
          </cell>
        </row>
        <row r="523">
          <cell r="C523" t="str">
            <v>RLS</v>
          </cell>
          <cell r="K523">
            <v>28139.079999999994</v>
          </cell>
        </row>
        <row r="524">
          <cell r="C524" t="str">
            <v>RLS</v>
          </cell>
          <cell r="K524">
            <v>28186.330000000005</v>
          </cell>
        </row>
        <row r="525">
          <cell r="C525" t="str">
            <v>RLS</v>
          </cell>
          <cell r="K525">
            <v>585.5</v>
          </cell>
        </row>
        <row r="526">
          <cell r="C526" t="str">
            <v>RLS</v>
          </cell>
          <cell r="K526">
            <v>5656.6500000000005</v>
          </cell>
        </row>
        <row r="527">
          <cell r="C527" t="str">
            <v>RLS</v>
          </cell>
          <cell r="K527">
            <v>11079.580000000002</v>
          </cell>
        </row>
        <row r="528">
          <cell r="C528" t="str">
            <v>RLS</v>
          </cell>
          <cell r="K528">
            <v>325.98999999999984</v>
          </cell>
        </row>
        <row r="529">
          <cell r="C529" t="str">
            <v>RLS</v>
          </cell>
          <cell r="K529">
            <v>2612.4800000000005</v>
          </cell>
        </row>
        <row r="530">
          <cell r="C530" t="str">
            <v>RLS</v>
          </cell>
          <cell r="K530">
            <v>30629.820000000003</v>
          </cell>
        </row>
        <row r="531">
          <cell r="C531" t="str">
            <v>RLS</v>
          </cell>
          <cell r="K531">
            <v>16862.07</v>
          </cell>
        </row>
        <row r="532">
          <cell r="C532" t="str">
            <v>RLS</v>
          </cell>
          <cell r="K532">
            <v>18455.240000000002</v>
          </cell>
        </row>
        <row r="533">
          <cell r="C533" t="str">
            <v>RLS</v>
          </cell>
          <cell r="K533">
            <v>139121.53999999995</v>
          </cell>
        </row>
        <row r="534">
          <cell r="C534" t="str">
            <v>RLS</v>
          </cell>
          <cell r="K534">
            <v>4066.27</v>
          </cell>
        </row>
        <row r="535">
          <cell r="C535" t="str">
            <v>RLS</v>
          </cell>
          <cell r="K535">
            <v>10835.34</v>
          </cell>
        </row>
        <row r="536">
          <cell r="C536" t="str">
            <v>RLS</v>
          </cell>
          <cell r="K536">
            <v>18947.59</v>
          </cell>
        </row>
        <row r="537">
          <cell r="C537" t="str">
            <v>RLS</v>
          </cell>
          <cell r="K537">
            <v>138.55000000000001</v>
          </cell>
        </row>
        <row r="538">
          <cell r="C538" t="str">
            <v>RLS</v>
          </cell>
          <cell r="K538">
            <v>89.65</v>
          </cell>
        </row>
        <row r="539">
          <cell r="C539" t="str">
            <v>RLS</v>
          </cell>
          <cell r="K539">
            <v>374.9</v>
          </cell>
        </row>
        <row r="540">
          <cell r="C540" t="str">
            <v>RLS</v>
          </cell>
          <cell r="K540">
            <v>1996.75</v>
          </cell>
        </row>
        <row r="541">
          <cell r="C541" t="str">
            <v>RLS</v>
          </cell>
          <cell r="K541">
            <v>863.9</v>
          </cell>
        </row>
        <row r="542">
          <cell r="C542" t="str">
            <v>RLS</v>
          </cell>
          <cell r="K542">
            <v>668.3</v>
          </cell>
        </row>
        <row r="543">
          <cell r="C543" t="str">
            <v>RLS</v>
          </cell>
          <cell r="K543">
            <v>3875.7500000000009</v>
          </cell>
        </row>
        <row r="544">
          <cell r="C544" t="str">
            <v>RLS</v>
          </cell>
          <cell r="K544">
            <v>3840.88</v>
          </cell>
        </row>
        <row r="545">
          <cell r="C545" t="str">
            <v>RLS</v>
          </cell>
          <cell r="K545">
            <v>395.29999999999995</v>
          </cell>
        </row>
        <row r="546">
          <cell r="C546" t="str">
            <v>RLS</v>
          </cell>
          <cell r="K546">
            <v>0</v>
          </cell>
        </row>
        <row r="547">
          <cell r="C547" t="str">
            <v>RLS</v>
          </cell>
          <cell r="K547">
            <v>317.85000000000002</v>
          </cell>
        </row>
        <row r="548">
          <cell r="C548" t="str">
            <v>RLS</v>
          </cell>
          <cell r="K548">
            <v>138.55000000000001</v>
          </cell>
        </row>
        <row r="549">
          <cell r="C549" t="str">
            <v>RLS</v>
          </cell>
          <cell r="K549">
            <v>399.35000000000014</v>
          </cell>
        </row>
        <row r="550">
          <cell r="C550" t="str">
            <v>RLS</v>
          </cell>
          <cell r="K550">
            <v>65.2</v>
          </cell>
        </row>
        <row r="551">
          <cell r="C551" t="str">
            <v>RLS</v>
          </cell>
          <cell r="K551">
            <v>1598.8500000000001</v>
          </cell>
        </row>
        <row r="552">
          <cell r="C552" t="str">
            <v>RLS</v>
          </cell>
          <cell r="K552">
            <v>19037.420000000002</v>
          </cell>
        </row>
        <row r="553">
          <cell r="C553" t="str">
            <v>RLS</v>
          </cell>
          <cell r="K553">
            <v>383.05</v>
          </cell>
        </row>
        <row r="554">
          <cell r="C554" t="str">
            <v>RLS</v>
          </cell>
          <cell r="K554">
            <v>15838.970000000001</v>
          </cell>
        </row>
        <row r="555">
          <cell r="C555" t="str">
            <v>RLS</v>
          </cell>
          <cell r="K555">
            <v>380.93</v>
          </cell>
        </row>
        <row r="556">
          <cell r="C556" t="str">
            <v>RLS</v>
          </cell>
          <cell r="K556">
            <v>969.85</v>
          </cell>
        </row>
        <row r="557">
          <cell r="C557" t="str">
            <v>RLS</v>
          </cell>
          <cell r="K557">
            <v>505.26000000000005</v>
          </cell>
        </row>
        <row r="558">
          <cell r="C558" t="str">
            <v>RLS</v>
          </cell>
          <cell r="K558">
            <v>1353.2100000000005</v>
          </cell>
        </row>
        <row r="559">
          <cell r="C559" t="str">
            <v>RLS</v>
          </cell>
          <cell r="K559">
            <v>3342.2599999999998</v>
          </cell>
        </row>
        <row r="560">
          <cell r="C560" t="str">
            <v>RLS</v>
          </cell>
          <cell r="K560">
            <v>187.45</v>
          </cell>
        </row>
        <row r="561">
          <cell r="C561" t="str">
            <v>RLS</v>
          </cell>
          <cell r="K561">
            <v>4529.4499999999989</v>
          </cell>
        </row>
        <row r="562">
          <cell r="C562" t="str">
            <v>RLS</v>
          </cell>
          <cell r="K562">
            <v>260.79000000000002</v>
          </cell>
        </row>
        <row r="563">
          <cell r="C563" t="str">
            <v>RLS</v>
          </cell>
          <cell r="K563">
            <v>277.10000000000002</v>
          </cell>
        </row>
        <row r="564">
          <cell r="C564" t="str">
            <v>RLS</v>
          </cell>
          <cell r="K564">
            <v>431.94999999999987</v>
          </cell>
        </row>
        <row r="565">
          <cell r="C565" t="str">
            <v>RLS</v>
          </cell>
          <cell r="K565">
            <v>2241.2499999999991</v>
          </cell>
        </row>
        <row r="566">
          <cell r="C566" t="str">
            <v>RLS</v>
          </cell>
          <cell r="K566">
            <v>1638.05</v>
          </cell>
        </row>
        <row r="567">
          <cell r="C567" t="str">
            <v>RLS</v>
          </cell>
          <cell r="K567">
            <v>105.95</v>
          </cell>
        </row>
        <row r="568">
          <cell r="C568" t="str">
            <v>RLS</v>
          </cell>
          <cell r="K568">
            <v>295.92</v>
          </cell>
        </row>
        <row r="569">
          <cell r="C569" t="str">
            <v>RLS</v>
          </cell>
          <cell r="K569">
            <v>81.500000000000028</v>
          </cell>
        </row>
        <row r="570">
          <cell r="C570" t="str">
            <v>RLS</v>
          </cell>
          <cell r="K570">
            <v>1824.11</v>
          </cell>
        </row>
        <row r="571">
          <cell r="C571" t="str">
            <v>RLS</v>
          </cell>
          <cell r="K571">
            <v>0</v>
          </cell>
        </row>
        <row r="572">
          <cell r="C572" t="str">
            <v>RLS</v>
          </cell>
          <cell r="K572">
            <v>81.5</v>
          </cell>
        </row>
        <row r="573">
          <cell r="C573" t="str">
            <v>RLS</v>
          </cell>
          <cell r="K573">
            <v>326</v>
          </cell>
        </row>
        <row r="574">
          <cell r="C574" t="str">
            <v>RLS</v>
          </cell>
          <cell r="K574">
            <v>0</v>
          </cell>
        </row>
        <row r="575">
          <cell r="C575" t="str">
            <v>RLS</v>
          </cell>
          <cell r="K575">
            <v>0</v>
          </cell>
        </row>
        <row r="576">
          <cell r="C576" t="str">
            <v>RLS</v>
          </cell>
          <cell r="K576">
            <v>54983.07</v>
          </cell>
        </row>
        <row r="577">
          <cell r="C577" t="str">
            <v>RLS</v>
          </cell>
          <cell r="K577">
            <v>80440.239999999991</v>
          </cell>
        </row>
        <row r="578">
          <cell r="C578" t="str">
            <v>RLS</v>
          </cell>
          <cell r="K578">
            <v>44810.93</v>
          </cell>
        </row>
        <row r="579">
          <cell r="C579" t="str">
            <v>RLS</v>
          </cell>
          <cell r="K579">
            <v>3302.6600000000008</v>
          </cell>
        </row>
        <row r="580">
          <cell r="C580" t="str">
            <v>RLS</v>
          </cell>
          <cell r="K580">
            <v>105759.99999999999</v>
          </cell>
        </row>
        <row r="581">
          <cell r="C581" t="str">
            <v>RLS</v>
          </cell>
          <cell r="K581">
            <v>28268.11</v>
          </cell>
        </row>
        <row r="582">
          <cell r="C582" t="str">
            <v>RLS</v>
          </cell>
          <cell r="K582">
            <v>0</v>
          </cell>
        </row>
        <row r="583">
          <cell r="C583" t="str">
            <v>RLS</v>
          </cell>
          <cell r="K583">
            <v>263.48</v>
          </cell>
        </row>
        <row r="584">
          <cell r="C584" t="str">
            <v>RLS</v>
          </cell>
          <cell r="K584">
            <v>65.2</v>
          </cell>
        </row>
        <row r="585">
          <cell r="C585" t="str">
            <v>RLS</v>
          </cell>
          <cell r="K585">
            <v>4963.41</v>
          </cell>
        </row>
        <row r="586">
          <cell r="C586" t="str">
            <v>RLS</v>
          </cell>
          <cell r="K586">
            <v>440.1</v>
          </cell>
        </row>
        <row r="587">
          <cell r="C587" t="str">
            <v>RLS</v>
          </cell>
          <cell r="K587">
            <v>16.3</v>
          </cell>
        </row>
        <row r="588">
          <cell r="C588" t="str">
            <v>RLS</v>
          </cell>
          <cell r="K588">
            <v>4148.3299999999981</v>
          </cell>
        </row>
        <row r="589">
          <cell r="C589" t="str">
            <v>RLS</v>
          </cell>
          <cell r="K589">
            <v>497.15</v>
          </cell>
        </row>
        <row r="590">
          <cell r="C590" t="str">
            <v>RLS</v>
          </cell>
          <cell r="K590">
            <v>0</v>
          </cell>
        </row>
        <row r="591">
          <cell r="C591" t="str">
            <v>RLS</v>
          </cell>
          <cell r="K591">
            <v>163</v>
          </cell>
        </row>
        <row r="592">
          <cell r="C592" t="str">
            <v>RLS</v>
          </cell>
          <cell r="K592">
            <v>48.9</v>
          </cell>
        </row>
        <row r="593">
          <cell r="C593" t="str">
            <v>RLS</v>
          </cell>
          <cell r="K593">
            <v>815</v>
          </cell>
        </row>
        <row r="594">
          <cell r="C594" t="str">
            <v>RLS</v>
          </cell>
          <cell r="K594">
            <v>32.6</v>
          </cell>
        </row>
        <row r="595">
          <cell r="C595" t="str">
            <v>RLS</v>
          </cell>
          <cell r="K595">
            <v>187.45</v>
          </cell>
        </row>
        <row r="596">
          <cell r="C596" t="str">
            <v>RLS</v>
          </cell>
          <cell r="K596">
            <v>638.12</v>
          </cell>
        </row>
        <row r="597">
          <cell r="C597" t="str">
            <v>RLS</v>
          </cell>
          <cell r="K597">
            <v>28430.84</v>
          </cell>
        </row>
        <row r="598">
          <cell r="C598" t="str">
            <v>RLS</v>
          </cell>
          <cell r="K598">
            <v>28826.969999999998</v>
          </cell>
        </row>
        <row r="599">
          <cell r="C599" t="str">
            <v>RLS</v>
          </cell>
          <cell r="K599">
            <v>586.79999999999995</v>
          </cell>
        </row>
        <row r="600">
          <cell r="C600" t="str">
            <v>RLS</v>
          </cell>
          <cell r="K600">
            <v>6072.17</v>
          </cell>
        </row>
        <row r="601">
          <cell r="C601" t="str">
            <v>RLS</v>
          </cell>
          <cell r="K601">
            <v>11096.43</v>
          </cell>
        </row>
        <row r="602">
          <cell r="C602" t="str">
            <v>RLS</v>
          </cell>
          <cell r="K602">
            <v>346.37999999999988</v>
          </cell>
        </row>
        <row r="603">
          <cell r="C603" t="str">
            <v>RLS</v>
          </cell>
          <cell r="K603">
            <v>2685.4299999999989</v>
          </cell>
        </row>
        <row r="604">
          <cell r="C604" t="str">
            <v>RLS</v>
          </cell>
          <cell r="K604">
            <v>31958.99</v>
          </cell>
        </row>
        <row r="605">
          <cell r="C605" t="str">
            <v>RLS</v>
          </cell>
          <cell r="K605">
            <v>16843.14</v>
          </cell>
        </row>
        <row r="606">
          <cell r="C606" t="str">
            <v>RLS</v>
          </cell>
          <cell r="K606">
            <v>19055.059999999994</v>
          </cell>
        </row>
        <row r="607">
          <cell r="C607" t="str">
            <v>RLS</v>
          </cell>
          <cell r="K607">
            <v>138053.03000000003</v>
          </cell>
        </row>
        <row r="608">
          <cell r="C608" t="str">
            <v>RLS</v>
          </cell>
          <cell r="K608">
            <v>4156.5</v>
          </cell>
        </row>
        <row r="609">
          <cell r="C609" t="str">
            <v>RLS</v>
          </cell>
          <cell r="K609">
            <v>10839.480000000001</v>
          </cell>
        </row>
        <row r="610">
          <cell r="C610" t="str">
            <v>RLS</v>
          </cell>
          <cell r="K610">
            <v>19010.229999999996</v>
          </cell>
        </row>
        <row r="611">
          <cell r="C611" t="str">
            <v>RLS</v>
          </cell>
          <cell r="K611">
            <v>138.55000000000001</v>
          </cell>
        </row>
        <row r="612">
          <cell r="C612" t="str">
            <v>RLS</v>
          </cell>
          <cell r="K612">
            <v>89.65</v>
          </cell>
        </row>
        <row r="613">
          <cell r="C613" t="str">
            <v>RLS</v>
          </cell>
          <cell r="K613">
            <v>1110.42</v>
          </cell>
        </row>
        <row r="614">
          <cell r="C614" t="str">
            <v>RLS</v>
          </cell>
          <cell r="K614">
            <v>5775.95</v>
          </cell>
        </row>
        <row r="615">
          <cell r="C615" t="str">
            <v>RLS</v>
          </cell>
          <cell r="K615">
            <v>1854.1700000000005</v>
          </cell>
        </row>
        <row r="616">
          <cell r="C616" t="str">
            <v>RLS</v>
          </cell>
          <cell r="K616">
            <v>1956.89</v>
          </cell>
        </row>
        <row r="617">
          <cell r="C617" t="str">
            <v>RLS</v>
          </cell>
          <cell r="K617">
            <v>3842.4400000000005</v>
          </cell>
        </row>
        <row r="618">
          <cell r="C618" t="str">
            <v>RLS</v>
          </cell>
          <cell r="K618">
            <v>3816.6699999999992</v>
          </cell>
        </row>
        <row r="619">
          <cell r="C619" t="str">
            <v>RLS</v>
          </cell>
          <cell r="K619">
            <v>399.35</v>
          </cell>
        </row>
        <row r="620">
          <cell r="C620" t="str">
            <v>RLS</v>
          </cell>
          <cell r="K620">
            <v>0</v>
          </cell>
        </row>
        <row r="621">
          <cell r="C621" t="str">
            <v>RLS</v>
          </cell>
          <cell r="K621">
            <v>317.85000000000002</v>
          </cell>
        </row>
        <row r="622">
          <cell r="C622" t="str">
            <v>RLS</v>
          </cell>
          <cell r="K622">
            <v>138.55000000000001</v>
          </cell>
        </row>
        <row r="623">
          <cell r="C623" t="str">
            <v>RLS</v>
          </cell>
          <cell r="K623">
            <v>452.75000000000011</v>
          </cell>
        </row>
        <row r="624">
          <cell r="C624" t="str">
            <v>RLS</v>
          </cell>
          <cell r="K624">
            <v>65.2</v>
          </cell>
        </row>
        <row r="625">
          <cell r="C625" t="str">
            <v>RLS</v>
          </cell>
          <cell r="K625">
            <v>1768.55</v>
          </cell>
        </row>
        <row r="626">
          <cell r="C626" t="str">
            <v>RLS</v>
          </cell>
          <cell r="K626">
            <v>22896.15</v>
          </cell>
        </row>
        <row r="627">
          <cell r="C627" t="str">
            <v>RLS</v>
          </cell>
          <cell r="K627">
            <v>383.05</v>
          </cell>
        </row>
        <row r="628">
          <cell r="C628" t="str">
            <v>RLS</v>
          </cell>
          <cell r="K628">
            <v>16001.710000000005</v>
          </cell>
        </row>
        <row r="629">
          <cell r="C629" t="str">
            <v>RLS</v>
          </cell>
          <cell r="K629">
            <v>383.05</v>
          </cell>
        </row>
        <row r="630">
          <cell r="C630" t="str">
            <v>RLS</v>
          </cell>
          <cell r="K630">
            <v>969.85</v>
          </cell>
        </row>
        <row r="631">
          <cell r="C631" t="str">
            <v>RLS</v>
          </cell>
          <cell r="K631">
            <v>505.3</v>
          </cell>
        </row>
        <row r="632">
          <cell r="C632" t="str">
            <v>RLS</v>
          </cell>
          <cell r="K632">
            <v>1541.59</v>
          </cell>
        </row>
        <row r="633">
          <cell r="C633" t="str">
            <v>RLS</v>
          </cell>
          <cell r="K633">
            <v>3944.119999999999</v>
          </cell>
        </row>
        <row r="634">
          <cell r="C634" t="str">
            <v>RLS</v>
          </cell>
          <cell r="K634">
            <v>156.93000000000004</v>
          </cell>
        </row>
        <row r="635">
          <cell r="C635" t="str">
            <v>RLS</v>
          </cell>
          <cell r="K635">
            <v>4621.2300000000014</v>
          </cell>
        </row>
        <row r="636">
          <cell r="C636" t="str">
            <v>RLS</v>
          </cell>
          <cell r="K636">
            <v>260.8</v>
          </cell>
        </row>
        <row r="637">
          <cell r="C637" t="str">
            <v>RLS</v>
          </cell>
          <cell r="K637">
            <v>277.10000000000002</v>
          </cell>
        </row>
        <row r="638">
          <cell r="C638" t="str">
            <v>RLS</v>
          </cell>
          <cell r="K638">
            <v>482.80999999999989</v>
          </cell>
        </row>
        <row r="639">
          <cell r="C639" t="str">
            <v>RLS</v>
          </cell>
          <cell r="K639">
            <v>2514.4800000000005</v>
          </cell>
        </row>
        <row r="640">
          <cell r="C640" t="str">
            <v>RLS</v>
          </cell>
          <cell r="K640">
            <v>2507.3100000000004</v>
          </cell>
        </row>
        <row r="641">
          <cell r="C641" t="str">
            <v>RLS</v>
          </cell>
          <cell r="K641">
            <v>105.95</v>
          </cell>
        </row>
        <row r="642">
          <cell r="C642" t="str">
            <v>RLS</v>
          </cell>
          <cell r="K642">
            <v>767.00000000000023</v>
          </cell>
        </row>
        <row r="643">
          <cell r="C643" t="str">
            <v>RLS</v>
          </cell>
          <cell r="K643">
            <v>84.970000000000027</v>
          </cell>
        </row>
        <row r="644">
          <cell r="C644" t="str">
            <v>RLS</v>
          </cell>
          <cell r="K644">
            <v>2907.329999999999</v>
          </cell>
        </row>
        <row r="645">
          <cell r="C645" t="str">
            <v>RLS</v>
          </cell>
          <cell r="K645">
            <v>0</v>
          </cell>
        </row>
        <row r="646">
          <cell r="C646" t="str">
            <v>RLS</v>
          </cell>
          <cell r="K646">
            <v>81.5</v>
          </cell>
        </row>
        <row r="647">
          <cell r="C647" t="str">
            <v>RLS</v>
          </cell>
          <cell r="K647">
            <v>317.85000000000002</v>
          </cell>
        </row>
        <row r="648">
          <cell r="C648" t="str">
            <v>RLS</v>
          </cell>
          <cell r="K648">
            <v>0</v>
          </cell>
        </row>
        <row r="649">
          <cell r="C649" t="str">
            <v>RLS</v>
          </cell>
          <cell r="K649">
            <v>0</v>
          </cell>
        </row>
        <row r="650">
          <cell r="C650" t="str">
            <v>RLS</v>
          </cell>
          <cell r="K650">
            <v>55731.390000000014</v>
          </cell>
        </row>
        <row r="651">
          <cell r="C651" t="str">
            <v>RLS</v>
          </cell>
          <cell r="K651">
            <v>81878.780000000028</v>
          </cell>
        </row>
        <row r="652">
          <cell r="C652" t="str">
            <v>RLS</v>
          </cell>
          <cell r="K652">
            <v>71590.36</v>
          </cell>
        </row>
        <row r="653">
          <cell r="C653" t="str">
            <v>RLS</v>
          </cell>
          <cell r="K653">
            <v>3538.6899999999996</v>
          </cell>
        </row>
        <row r="654">
          <cell r="C654" t="str">
            <v>RLS</v>
          </cell>
          <cell r="K654">
            <v>114166.17000000001</v>
          </cell>
        </row>
        <row r="655">
          <cell r="C655" t="str">
            <v>RLS</v>
          </cell>
          <cell r="K655">
            <v>29435.02</v>
          </cell>
        </row>
        <row r="656">
          <cell r="C656" t="str">
            <v>RLS</v>
          </cell>
          <cell r="K656">
            <v>0</v>
          </cell>
        </row>
        <row r="657">
          <cell r="C657" t="str">
            <v>RLS</v>
          </cell>
          <cell r="K657">
            <v>281.22000000000003</v>
          </cell>
        </row>
        <row r="658">
          <cell r="C658" t="str">
            <v>RLS</v>
          </cell>
          <cell r="K658">
            <v>65.2</v>
          </cell>
        </row>
        <row r="659">
          <cell r="C659" t="str">
            <v>RLS</v>
          </cell>
          <cell r="K659">
            <v>4997.9800000000005</v>
          </cell>
        </row>
        <row r="660">
          <cell r="C660" t="str">
            <v>RLS</v>
          </cell>
          <cell r="K660">
            <v>344.4799999999999</v>
          </cell>
        </row>
        <row r="661">
          <cell r="C661" t="str">
            <v>RLS</v>
          </cell>
          <cell r="K661">
            <v>16.3</v>
          </cell>
        </row>
        <row r="662">
          <cell r="C662" t="str">
            <v>RLS</v>
          </cell>
          <cell r="K662">
            <v>4565.8900000000003</v>
          </cell>
        </row>
        <row r="663">
          <cell r="C663" t="str">
            <v>RLS</v>
          </cell>
          <cell r="K663">
            <v>484.51000000000022</v>
          </cell>
        </row>
        <row r="664">
          <cell r="C664" t="str">
            <v>RLS</v>
          </cell>
          <cell r="K664">
            <v>0</v>
          </cell>
        </row>
        <row r="665">
          <cell r="C665" t="str">
            <v>RLS</v>
          </cell>
          <cell r="K665">
            <v>163</v>
          </cell>
        </row>
        <row r="666">
          <cell r="C666" t="str">
            <v>RLS</v>
          </cell>
          <cell r="K666">
            <v>48.9</v>
          </cell>
        </row>
        <row r="667">
          <cell r="C667" t="str">
            <v>RLS</v>
          </cell>
          <cell r="K667">
            <v>733.5</v>
          </cell>
        </row>
        <row r="668">
          <cell r="C668" t="str">
            <v>RLS</v>
          </cell>
          <cell r="K668">
            <v>32.6</v>
          </cell>
        </row>
        <row r="669">
          <cell r="C669" t="str">
            <v>RLS</v>
          </cell>
          <cell r="K669">
            <v>187.45</v>
          </cell>
        </row>
        <row r="670">
          <cell r="C670" t="str">
            <v>RLS</v>
          </cell>
          <cell r="K670">
            <v>627.54999999999995</v>
          </cell>
        </row>
        <row r="671">
          <cell r="C671" t="str">
            <v>RLS</v>
          </cell>
          <cell r="K671">
            <v>29824.55</v>
          </cell>
        </row>
        <row r="672">
          <cell r="C672" t="str">
            <v>RLS</v>
          </cell>
          <cell r="K672">
            <v>30067.680000000004</v>
          </cell>
        </row>
        <row r="673">
          <cell r="C673" t="str">
            <v>RLS</v>
          </cell>
          <cell r="K673">
            <v>749.8</v>
          </cell>
        </row>
        <row r="674">
          <cell r="C674" t="str">
            <v>RLS</v>
          </cell>
          <cell r="K674">
            <v>6256.16</v>
          </cell>
        </row>
        <row r="675">
          <cell r="C675" t="str">
            <v>RLS</v>
          </cell>
          <cell r="K675">
            <v>11562.560000000001</v>
          </cell>
        </row>
        <row r="676">
          <cell r="C676" t="str">
            <v>RLS</v>
          </cell>
          <cell r="K676">
            <v>366.75</v>
          </cell>
        </row>
        <row r="677">
          <cell r="C677" t="str">
            <v>RLS</v>
          </cell>
          <cell r="K677">
            <v>2787.1099999999988</v>
          </cell>
        </row>
        <row r="678">
          <cell r="C678" t="str">
            <v>RLS</v>
          </cell>
          <cell r="K678">
            <v>33584.599999999991</v>
          </cell>
        </row>
        <row r="679">
          <cell r="C679" t="str">
            <v>RLS</v>
          </cell>
          <cell r="K679">
            <v>16749.04</v>
          </cell>
        </row>
        <row r="680">
          <cell r="C680" t="str">
            <v>RLS</v>
          </cell>
          <cell r="K680">
            <v>19065.410000000011</v>
          </cell>
        </row>
        <row r="681">
          <cell r="C681" t="str">
            <v>RLS</v>
          </cell>
          <cell r="K681">
            <v>139362.75000000006</v>
          </cell>
        </row>
        <row r="682">
          <cell r="C682" t="str">
            <v>RLS</v>
          </cell>
          <cell r="K682">
            <v>4311.3500000000004</v>
          </cell>
        </row>
        <row r="683">
          <cell r="C683" t="str">
            <v>RLS</v>
          </cell>
          <cell r="K683">
            <v>10926.690000000002</v>
          </cell>
        </row>
        <row r="684">
          <cell r="C684" t="str">
            <v>RLS</v>
          </cell>
          <cell r="K684">
            <v>18787.259999999998</v>
          </cell>
        </row>
        <row r="685">
          <cell r="C685" t="str">
            <v>RLS</v>
          </cell>
          <cell r="K685">
            <v>138.55000000000001</v>
          </cell>
        </row>
        <row r="686">
          <cell r="C686" t="str">
            <v>RLS</v>
          </cell>
          <cell r="K686">
            <v>89.65</v>
          </cell>
        </row>
        <row r="687">
          <cell r="C687" t="str">
            <v>RLS</v>
          </cell>
          <cell r="K687">
            <v>374.9</v>
          </cell>
        </row>
        <row r="688">
          <cell r="C688" t="str">
            <v>RLS</v>
          </cell>
          <cell r="K688">
            <v>1996.75</v>
          </cell>
        </row>
        <row r="689">
          <cell r="C689" t="str">
            <v>RLS</v>
          </cell>
          <cell r="K689">
            <v>863.9</v>
          </cell>
        </row>
        <row r="690">
          <cell r="C690" t="str">
            <v>RLS</v>
          </cell>
          <cell r="K690">
            <v>668.3</v>
          </cell>
        </row>
        <row r="691">
          <cell r="C691" t="str">
            <v>RLS</v>
          </cell>
          <cell r="K691">
            <v>4062.2499999999982</v>
          </cell>
        </row>
        <row r="692">
          <cell r="C692" t="str">
            <v>RLS</v>
          </cell>
          <cell r="K692">
            <v>4148.3500000000004</v>
          </cell>
        </row>
        <row r="693">
          <cell r="C693" t="str">
            <v>RLS</v>
          </cell>
          <cell r="K693">
            <v>423.7700000000001</v>
          </cell>
        </row>
        <row r="694">
          <cell r="C694" t="str">
            <v>RLS</v>
          </cell>
          <cell r="K694">
            <v>0</v>
          </cell>
        </row>
        <row r="695">
          <cell r="C695" t="str">
            <v>RLS</v>
          </cell>
          <cell r="K695">
            <v>326</v>
          </cell>
        </row>
        <row r="696">
          <cell r="C696" t="str">
            <v>RLS</v>
          </cell>
          <cell r="K696">
            <v>138.55000000000001</v>
          </cell>
        </row>
        <row r="697">
          <cell r="C697" t="str">
            <v>RLS</v>
          </cell>
          <cell r="K697">
            <v>537.90000000000009</v>
          </cell>
        </row>
        <row r="698">
          <cell r="C698" t="str">
            <v>RLS</v>
          </cell>
          <cell r="K698">
            <v>32.6</v>
          </cell>
        </row>
        <row r="699">
          <cell r="C699" t="str">
            <v>RLS</v>
          </cell>
          <cell r="K699">
            <v>1735.95</v>
          </cell>
        </row>
        <row r="700">
          <cell r="C700" t="str">
            <v>RLS</v>
          </cell>
          <cell r="K700">
            <v>17123.679999999997</v>
          </cell>
        </row>
        <row r="701">
          <cell r="C701" t="str">
            <v>RLS</v>
          </cell>
          <cell r="K701">
            <v>309.7</v>
          </cell>
        </row>
        <row r="702">
          <cell r="C702" t="str">
            <v>RLS</v>
          </cell>
          <cell r="K702">
            <v>15232.129999999997</v>
          </cell>
        </row>
        <row r="703">
          <cell r="C703" t="str">
            <v>RLS</v>
          </cell>
          <cell r="K703">
            <v>295.48999999999995</v>
          </cell>
        </row>
        <row r="704">
          <cell r="C704" t="str">
            <v>RLS</v>
          </cell>
          <cell r="K704">
            <v>969.85</v>
          </cell>
        </row>
        <row r="705">
          <cell r="C705" t="str">
            <v>RLS</v>
          </cell>
          <cell r="K705">
            <v>440.1</v>
          </cell>
        </row>
        <row r="706">
          <cell r="C706" t="str">
            <v>RLS</v>
          </cell>
          <cell r="K706">
            <v>1475.15</v>
          </cell>
        </row>
        <row r="707">
          <cell r="C707" t="str">
            <v>RLS</v>
          </cell>
          <cell r="K707">
            <v>10056.150000000003</v>
          </cell>
        </row>
        <row r="708">
          <cell r="C708" t="str">
            <v>RLS</v>
          </cell>
          <cell r="K708">
            <v>198.33</v>
          </cell>
        </row>
        <row r="709">
          <cell r="C709" t="str">
            <v>RLS</v>
          </cell>
          <cell r="K709">
            <v>3997.8999999999996</v>
          </cell>
        </row>
        <row r="710">
          <cell r="C710" t="str">
            <v>RLS</v>
          </cell>
          <cell r="K710">
            <v>309.7</v>
          </cell>
        </row>
        <row r="711">
          <cell r="C711" t="str">
            <v>RLS</v>
          </cell>
          <cell r="K711">
            <v>326.00000000000011</v>
          </cell>
        </row>
        <row r="712">
          <cell r="C712" t="str">
            <v>RLS</v>
          </cell>
          <cell r="K712">
            <v>431.9500000000001</v>
          </cell>
        </row>
        <row r="713">
          <cell r="C713" t="str">
            <v>RLS</v>
          </cell>
          <cell r="K713">
            <v>2119.0000000000005</v>
          </cell>
        </row>
        <row r="714">
          <cell r="C714" t="str">
            <v>RLS</v>
          </cell>
          <cell r="K714">
            <v>1670.75</v>
          </cell>
        </row>
        <row r="715">
          <cell r="C715" t="str">
            <v>RLS</v>
          </cell>
          <cell r="K715">
            <v>105.95</v>
          </cell>
        </row>
        <row r="716">
          <cell r="C716" t="str">
            <v>RLS</v>
          </cell>
          <cell r="K716">
            <v>366.75</v>
          </cell>
        </row>
        <row r="717">
          <cell r="C717" t="str">
            <v>RLS</v>
          </cell>
          <cell r="K717">
            <v>81.499999999999972</v>
          </cell>
        </row>
        <row r="718">
          <cell r="C718" t="str">
            <v>RLS</v>
          </cell>
          <cell r="K718">
            <v>1589.25</v>
          </cell>
        </row>
        <row r="719">
          <cell r="C719" t="str">
            <v>RLS</v>
          </cell>
          <cell r="K719">
            <v>0</v>
          </cell>
        </row>
        <row r="720">
          <cell r="C720" t="str">
            <v>DSK</v>
          </cell>
          <cell r="K720">
            <v>47.8</v>
          </cell>
        </row>
        <row r="721">
          <cell r="C721" t="str">
            <v>DSK</v>
          </cell>
          <cell r="K721">
            <v>11578.39</v>
          </cell>
        </row>
        <row r="722">
          <cell r="C722" t="str">
            <v>LS</v>
          </cell>
          <cell r="K722">
            <v>0</v>
          </cell>
        </row>
        <row r="723">
          <cell r="C723" t="str">
            <v>LS</v>
          </cell>
          <cell r="K723">
            <v>0</v>
          </cell>
        </row>
        <row r="724">
          <cell r="C724" t="str">
            <v>LS</v>
          </cell>
          <cell r="K724">
            <v>-151.99000000000456</v>
          </cell>
        </row>
        <row r="725">
          <cell r="C725" t="str">
            <v>LS</v>
          </cell>
          <cell r="K725">
            <v>192338.10000000003</v>
          </cell>
        </row>
        <row r="726">
          <cell r="C726" t="str">
            <v>LS</v>
          </cell>
          <cell r="K726">
            <v>126582.82999999999</v>
          </cell>
        </row>
        <row r="727">
          <cell r="C727" t="str">
            <v>LS</v>
          </cell>
          <cell r="K727">
            <v>9731.64</v>
          </cell>
        </row>
        <row r="728">
          <cell r="C728" t="str">
            <v>LS</v>
          </cell>
          <cell r="K728">
            <v>-723.15000000002328</v>
          </cell>
        </row>
        <row r="729">
          <cell r="C729" t="str">
            <v>LS</v>
          </cell>
          <cell r="K729">
            <v>84718.040000000008</v>
          </cell>
        </row>
        <row r="730">
          <cell r="C730" t="str">
            <v>LS</v>
          </cell>
          <cell r="K730">
            <v>149.55000000000001</v>
          </cell>
        </row>
        <row r="731">
          <cell r="C731" t="str">
            <v>LS</v>
          </cell>
          <cell r="K731">
            <v>891.17000000000007</v>
          </cell>
        </row>
        <row r="732">
          <cell r="C732" t="str">
            <v>LS</v>
          </cell>
          <cell r="K732">
            <v>76.819999999999993</v>
          </cell>
        </row>
        <row r="733">
          <cell r="C733" t="str">
            <v>LS</v>
          </cell>
          <cell r="K733">
            <v>12250.580000000002</v>
          </cell>
        </row>
        <row r="734">
          <cell r="C734" t="str">
            <v>LS</v>
          </cell>
          <cell r="K734">
            <v>1537.3799999999999</v>
          </cell>
        </row>
        <row r="735">
          <cell r="C735" t="str">
            <v>LS</v>
          </cell>
          <cell r="K735">
            <v>68.099999999999994</v>
          </cell>
        </row>
        <row r="736">
          <cell r="C736" t="str">
            <v>LS</v>
          </cell>
          <cell r="K736">
            <v>13978.09</v>
          </cell>
        </row>
        <row r="737">
          <cell r="C737" t="str">
            <v>LS</v>
          </cell>
          <cell r="K737">
            <v>2218.8600000000006</v>
          </cell>
        </row>
        <row r="738">
          <cell r="C738" t="str">
            <v>LS</v>
          </cell>
          <cell r="K738">
            <v>0</v>
          </cell>
        </row>
        <row r="739">
          <cell r="C739" t="str">
            <v>LS</v>
          </cell>
          <cell r="K739">
            <v>721.8</v>
          </cell>
        </row>
        <row r="740">
          <cell r="C740" t="str">
            <v>LS</v>
          </cell>
          <cell r="K740">
            <v>129.12</v>
          </cell>
        </row>
        <row r="741">
          <cell r="C741" t="str">
            <v>LS</v>
          </cell>
          <cell r="K741">
            <v>1581.6</v>
          </cell>
        </row>
        <row r="742">
          <cell r="C742" t="str">
            <v>LS</v>
          </cell>
          <cell r="K742">
            <v>68.7</v>
          </cell>
        </row>
        <row r="743">
          <cell r="C743" t="str">
            <v>LS</v>
          </cell>
          <cell r="K743">
            <v>455.13</v>
          </cell>
        </row>
        <row r="744">
          <cell r="C744" t="str">
            <v>LS</v>
          </cell>
          <cell r="K744">
            <v>0</v>
          </cell>
        </row>
        <row r="745">
          <cell r="C745" t="str">
            <v>LS</v>
          </cell>
          <cell r="K745">
            <v>-173.9000000000006</v>
          </cell>
        </row>
        <row r="746">
          <cell r="C746" t="str">
            <v>LS</v>
          </cell>
          <cell r="K746">
            <v>-102.03000000000202</v>
          </cell>
        </row>
        <row r="747">
          <cell r="C747" t="str">
            <v>LS</v>
          </cell>
          <cell r="K747">
            <v>0</v>
          </cell>
        </row>
        <row r="748">
          <cell r="C748" t="str">
            <v>LS</v>
          </cell>
          <cell r="K748">
            <v>-37.799999999999613</v>
          </cell>
        </row>
        <row r="749">
          <cell r="C749" t="str">
            <v>LS</v>
          </cell>
          <cell r="K749">
            <v>22790.61</v>
          </cell>
        </row>
        <row r="750">
          <cell r="C750" t="str">
            <v>LS</v>
          </cell>
          <cell r="K750">
            <v>768.17999999999984</v>
          </cell>
        </row>
        <row r="751">
          <cell r="C751" t="str">
            <v>LS</v>
          </cell>
          <cell r="K751">
            <v>7167.9299999999994</v>
          </cell>
        </row>
        <row r="752">
          <cell r="C752" t="str">
            <v>LS</v>
          </cell>
          <cell r="K752">
            <v>46995.13</v>
          </cell>
        </row>
        <row r="753">
          <cell r="C753" t="str">
            <v>LS</v>
          </cell>
          <cell r="K753">
            <v>31030.000000000004</v>
          </cell>
        </row>
        <row r="754">
          <cell r="C754" t="str">
            <v>LS</v>
          </cell>
          <cell r="K754">
            <v>38418.94000000001</v>
          </cell>
        </row>
        <row r="755">
          <cell r="C755" t="str">
            <v>LS</v>
          </cell>
          <cell r="K755">
            <v>235996.38</v>
          </cell>
        </row>
        <row r="756">
          <cell r="C756" t="str">
            <v>LS</v>
          </cell>
          <cell r="K756">
            <v>9437.9599999999991</v>
          </cell>
        </row>
        <row r="757">
          <cell r="C757" t="str">
            <v>LS</v>
          </cell>
          <cell r="K757">
            <v>14437.26</v>
          </cell>
        </row>
        <row r="758">
          <cell r="C758" t="str">
            <v>LS</v>
          </cell>
          <cell r="K758">
            <v>22018.639999999996</v>
          </cell>
        </row>
        <row r="759">
          <cell r="C759" t="str">
            <v>LS</v>
          </cell>
          <cell r="K759">
            <v>0</v>
          </cell>
        </row>
        <row r="760">
          <cell r="C760" t="str">
            <v>LS</v>
          </cell>
          <cell r="K760">
            <v>0</v>
          </cell>
        </row>
        <row r="761">
          <cell r="C761" t="str">
            <v>LS</v>
          </cell>
          <cell r="K761">
            <v>0</v>
          </cell>
        </row>
        <row r="762">
          <cell r="C762" t="str">
            <v>LS</v>
          </cell>
          <cell r="K762">
            <v>0</v>
          </cell>
        </row>
        <row r="763">
          <cell r="C763" t="str">
            <v>LS</v>
          </cell>
          <cell r="K763">
            <v>1356.8</v>
          </cell>
        </row>
        <row r="764">
          <cell r="C764" t="str">
            <v>LS</v>
          </cell>
          <cell r="K764">
            <v>1236.56</v>
          </cell>
        </row>
        <row r="765">
          <cell r="C765" t="str">
            <v>LS</v>
          </cell>
          <cell r="K765">
            <v>-21.850000000000364</v>
          </cell>
        </row>
        <row r="766">
          <cell r="C766" t="str">
            <v>LS</v>
          </cell>
          <cell r="K766">
            <v>9325.5500000000011</v>
          </cell>
        </row>
        <row r="767">
          <cell r="C767" t="str">
            <v>LS</v>
          </cell>
          <cell r="K767">
            <v>1111.94</v>
          </cell>
        </row>
        <row r="768">
          <cell r="C768" t="str">
            <v>LS</v>
          </cell>
          <cell r="K768">
            <v>0</v>
          </cell>
        </row>
        <row r="769">
          <cell r="C769" t="str">
            <v>LS</v>
          </cell>
          <cell r="K769">
            <v>1584.8</v>
          </cell>
        </row>
        <row r="770">
          <cell r="C770" t="str">
            <v>LS</v>
          </cell>
          <cell r="K770">
            <v>727.77</v>
          </cell>
        </row>
        <row r="771">
          <cell r="C771" t="str">
            <v>LS</v>
          </cell>
          <cell r="K771">
            <v>-1.3500311979441904E-13</v>
          </cell>
        </row>
        <row r="772">
          <cell r="C772" t="str">
            <v>LS</v>
          </cell>
          <cell r="K772">
            <v>56.28</v>
          </cell>
        </row>
        <row r="773">
          <cell r="C773" t="str">
            <v>LS</v>
          </cell>
          <cell r="K773">
            <v>5197.12</v>
          </cell>
        </row>
        <row r="774">
          <cell r="C774" t="str">
            <v>LS</v>
          </cell>
          <cell r="K774">
            <v>44762.01</v>
          </cell>
        </row>
        <row r="775">
          <cell r="C775" t="str">
            <v>LS</v>
          </cell>
          <cell r="K775">
            <v>1027.82</v>
          </cell>
        </row>
        <row r="776">
          <cell r="C776" t="str">
            <v>LS</v>
          </cell>
          <cell r="K776">
            <v>80791.400000000009</v>
          </cell>
        </row>
        <row r="777">
          <cell r="C777" t="str">
            <v>LS</v>
          </cell>
          <cell r="K777">
            <v>1988.92</v>
          </cell>
        </row>
        <row r="778">
          <cell r="C778" t="str">
            <v>RLS</v>
          </cell>
          <cell r="K778">
            <v>969.85</v>
          </cell>
        </row>
        <row r="779">
          <cell r="C779" t="str">
            <v>RLS</v>
          </cell>
          <cell r="K779">
            <v>537.9</v>
          </cell>
        </row>
        <row r="780">
          <cell r="C780" t="str">
            <v>RLS</v>
          </cell>
          <cell r="K780">
            <v>1458.85</v>
          </cell>
        </row>
        <row r="781">
          <cell r="C781" t="str">
            <v>RLS</v>
          </cell>
          <cell r="K781">
            <v>3210.7000000000003</v>
          </cell>
        </row>
        <row r="782">
          <cell r="C782" t="str">
            <v>RLS</v>
          </cell>
          <cell r="K782">
            <v>187.45</v>
          </cell>
        </row>
        <row r="783">
          <cell r="C783" t="str">
            <v>RLS</v>
          </cell>
          <cell r="K783">
            <v>4074.3899999999994</v>
          </cell>
        </row>
        <row r="784">
          <cell r="C784" t="str">
            <v>RLS</v>
          </cell>
          <cell r="K784">
            <v>260.8</v>
          </cell>
        </row>
        <row r="785">
          <cell r="C785" t="str">
            <v>RLS</v>
          </cell>
          <cell r="K785">
            <v>326.00000000000011</v>
          </cell>
        </row>
        <row r="786">
          <cell r="C786" t="str">
            <v>RLS</v>
          </cell>
          <cell r="K786">
            <v>431.9500000000001</v>
          </cell>
        </row>
        <row r="787">
          <cell r="C787" t="str">
            <v>RLS</v>
          </cell>
          <cell r="K787">
            <v>2119.0000000000005</v>
          </cell>
        </row>
        <row r="788">
          <cell r="C788" t="str">
            <v>RLS</v>
          </cell>
          <cell r="K788">
            <v>1564.8</v>
          </cell>
        </row>
        <row r="789">
          <cell r="C789" t="str">
            <v>RLS</v>
          </cell>
          <cell r="K789">
            <v>105.95</v>
          </cell>
        </row>
        <row r="790">
          <cell r="C790" t="str">
            <v>RLS</v>
          </cell>
          <cell r="K790">
            <v>366.75</v>
          </cell>
        </row>
        <row r="791">
          <cell r="C791" t="str">
            <v>RLS</v>
          </cell>
          <cell r="K791">
            <v>81.499999999999972</v>
          </cell>
        </row>
        <row r="792">
          <cell r="C792" t="str">
            <v>RLS</v>
          </cell>
          <cell r="K792">
            <v>1304</v>
          </cell>
        </row>
        <row r="793">
          <cell r="C793" t="str">
            <v>RLS</v>
          </cell>
          <cell r="K793">
            <v>0</v>
          </cell>
        </row>
        <row r="794">
          <cell r="C794" t="str">
            <v>RLS</v>
          </cell>
          <cell r="K794">
            <v>16.3</v>
          </cell>
        </row>
        <row r="795">
          <cell r="C795" t="str">
            <v>RLS</v>
          </cell>
          <cell r="K795">
            <v>285.25</v>
          </cell>
        </row>
        <row r="796">
          <cell r="C796" t="str">
            <v>RLS</v>
          </cell>
          <cell r="K796">
            <v>0</v>
          </cell>
        </row>
        <row r="797">
          <cell r="C797" t="str">
            <v>RLS</v>
          </cell>
          <cell r="K797">
            <v>0</v>
          </cell>
        </row>
        <row r="798">
          <cell r="C798" t="str">
            <v>RLS</v>
          </cell>
          <cell r="K798">
            <v>53858.579999999994</v>
          </cell>
        </row>
        <row r="799">
          <cell r="C799" t="str">
            <v>RLS</v>
          </cell>
          <cell r="K799">
            <v>77652.169999999984</v>
          </cell>
        </row>
        <row r="800">
          <cell r="C800" t="str">
            <v>RLS</v>
          </cell>
          <cell r="K800">
            <v>44254.139999999992</v>
          </cell>
        </row>
        <row r="801">
          <cell r="C801" t="str">
            <v>RLS</v>
          </cell>
          <cell r="K801">
            <v>3281.35</v>
          </cell>
        </row>
        <row r="802">
          <cell r="C802" t="str">
            <v>RLS</v>
          </cell>
          <cell r="K802">
            <v>102820.77000000002</v>
          </cell>
        </row>
        <row r="803">
          <cell r="C803" t="str">
            <v>RLS</v>
          </cell>
          <cell r="K803">
            <v>27172.68</v>
          </cell>
        </row>
        <row r="804">
          <cell r="C804" t="str">
            <v>RLS</v>
          </cell>
          <cell r="K804">
            <v>40.75</v>
          </cell>
        </row>
        <row r="805">
          <cell r="C805" t="str">
            <v>RLS</v>
          </cell>
          <cell r="K805">
            <v>220.05</v>
          </cell>
        </row>
        <row r="806">
          <cell r="C806" t="str">
            <v>RLS</v>
          </cell>
          <cell r="K806">
            <v>16.3</v>
          </cell>
        </row>
        <row r="807">
          <cell r="C807" t="str">
            <v>RLS</v>
          </cell>
          <cell r="K807">
            <v>3335.7</v>
          </cell>
        </row>
        <row r="808">
          <cell r="C808" t="str">
            <v>RLS</v>
          </cell>
          <cell r="K808">
            <v>440.0999999999998</v>
          </cell>
        </row>
        <row r="809">
          <cell r="C809" t="str">
            <v>RLS</v>
          </cell>
          <cell r="K809">
            <v>16.3</v>
          </cell>
        </row>
        <row r="810">
          <cell r="C810" t="str">
            <v>RLS</v>
          </cell>
          <cell r="K810">
            <v>3384.8799999999997</v>
          </cell>
        </row>
        <row r="811">
          <cell r="C811" t="str">
            <v>RLS</v>
          </cell>
          <cell r="K811">
            <v>480.84999999999985</v>
          </cell>
        </row>
        <row r="812">
          <cell r="C812" t="str">
            <v>RLS</v>
          </cell>
          <cell r="K812">
            <v>0</v>
          </cell>
        </row>
        <row r="813">
          <cell r="C813" t="str">
            <v>RLS</v>
          </cell>
          <cell r="K813">
            <v>163</v>
          </cell>
        </row>
        <row r="814">
          <cell r="C814" t="str">
            <v>RLS</v>
          </cell>
          <cell r="K814">
            <v>32.6</v>
          </cell>
        </row>
        <row r="815">
          <cell r="C815" t="str">
            <v>RLS</v>
          </cell>
          <cell r="K815">
            <v>358.6</v>
          </cell>
        </row>
        <row r="816">
          <cell r="C816" t="str">
            <v>RLS</v>
          </cell>
          <cell r="K816">
            <v>16.3</v>
          </cell>
        </row>
        <row r="817">
          <cell r="C817" t="str">
            <v>RLS</v>
          </cell>
          <cell r="K817">
            <v>105.95</v>
          </cell>
        </row>
        <row r="818">
          <cell r="C818" t="str">
            <v>RLS</v>
          </cell>
          <cell r="K818">
            <v>638.42000000000007</v>
          </cell>
        </row>
        <row r="819">
          <cell r="C819" t="str">
            <v>RLS</v>
          </cell>
          <cell r="K819">
            <v>29335.72</v>
          </cell>
        </row>
        <row r="820">
          <cell r="C820" t="str">
            <v>RLS</v>
          </cell>
          <cell r="K820">
            <v>29698.33</v>
          </cell>
        </row>
        <row r="821">
          <cell r="C821" t="str">
            <v>RLS</v>
          </cell>
          <cell r="K821">
            <v>733.5</v>
          </cell>
        </row>
        <row r="822">
          <cell r="C822" t="str">
            <v>RLS</v>
          </cell>
          <cell r="K822">
            <v>6159.2300000000014</v>
          </cell>
        </row>
        <row r="823">
          <cell r="C823" t="str">
            <v>RLS</v>
          </cell>
          <cell r="K823">
            <v>11319.819999999996</v>
          </cell>
        </row>
        <row r="824">
          <cell r="C824" t="str">
            <v>RLS</v>
          </cell>
          <cell r="K824">
            <v>338.06000000000012</v>
          </cell>
        </row>
        <row r="825">
          <cell r="C825" t="str">
            <v>RLS</v>
          </cell>
          <cell r="K825">
            <v>2720.4700000000007</v>
          </cell>
        </row>
        <row r="826">
          <cell r="C826" t="str">
            <v>RLS</v>
          </cell>
          <cell r="K826">
            <v>31761.479999999996</v>
          </cell>
        </row>
        <row r="827">
          <cell r="C827" t="str">
            <v>RLS</v>
          </cell>
          <cell r="K827">
            <v>16935.7</v>
          </cell>
        </row>
        <row r="828">
          <cell r="C828" t="str">
            <v>RLS</v>
          </cell>
          <cell r="K828">
            <v>19084.719999999998</v>
          </cell>
        </row>
        <row r="829">
          <cell r="C829" t="str">
            <v>RLS</v>
          </cell>
          <cell r="K829">
            <v>139697.47</v>
          </cell>
        </row>
        <row r="830">
          <cell r="C830" t="str">
            <v>RLS</v>
          </cell>
          <cell r="K830">
            <v>4401</v>
          </cell>
        </row>
        <row r="831">
          <cell r="C831" t="str">
            <v>RLS</v>
          </cell>
          <cell r="K831">
            <v>10956.440000000002</v>
          </cell>
        </row>
        <row r="832">
          <cell r="C832" t="str">
            <v>RLS</v>
          </cell>
          <cell r="K832">
            <v>18893.009999999995</v>
          </cell>
        </row>
        <row r="833">
          <cell r="C833" t="str">
            <v>RLS</v>
          </cell>
          <cell r="K833">
            <v>138.55000000000001</v>
          </cell>
        </row>
        <row r="834">
          <cell r="C834" t="str">
            <v>RLS</v>
          </cell>
          <cell r="K834">
            <v>89.65</v>
          </cell>
        </row>
        <row r="835">
          <cell r="C835" t="str">
            <v>RLS</v>
          </cell>
          <cell r="K835">
            <v>374.9</v>
          </cell>
        </row>
        <row r="836">
          <cell r="C836" t="str">
            <v>RLS</v>
          </cell>
          <cell r="K836">
            <v>1996.75</v>
          </cell>
        </row>
        <row r="837">
          <cell r="C837" t="str">
            <v>RLS</v>
          </cell>
          <cell r="K837">
            <v>863.9</v>
          </cell>
        </row>
        <row r="838">
          <cell r="C838" t="str">
            <v>RLS</v>
          </cell>
          <cell r="K838">
            <v>668.3</v>
          </cell>
        </row>
        <row r="839">
          <cell r="C839" t="str">
            <v>RLS</v>
          </cell>
          <cell r="K839">
            <v>4034.7400000000007</v>
          </cell>
        </row>
        <row r="840">
          <cell r="C840" t="str">
            <v>RLS</v>
          </cell>
          <cell r="K840">
            <v>3987.54</v>
          </cell>
        </row>
        <row r="841">
          <cell r="C841" t="str">
            <v>RLS</v>
          </cell>
          <cell r="K841">
            <v>431.95</v>
          </cell>
        </row>
        <row r="842">
          <cell r="C842" t="str">
            <v>RLS</v>
          </cell>
          <cell r="K842">
            <v>0</v>
          </cell>
        </row>
        <row r="843">
          <cell r="C843" t="str">
            <v>RLS</v>
          </cell>
          <cell r="K843">
            <v>317.85000000000002</v>
          </cell>
        </row>
        <row r="844">
          <cell r="C844" t="str">
            <v>RLS</v>
          </cell>
          <cell r="K844">
            <v>138.55000000000001</v>
          </cell>
        </row>
        <row r="845">
          <cell r="C845" t="str">
            <v>RLS</v>
          </cell>
          <cell r="K845">
            <v>374.89999999999986</v>
          </cell>
        </row>
        <row r="846">
          <cell r="C846" t="str">
            <v>RLS</v>
          </cell>
          <cell r="K846">
            <v>32.6</v>
          </cell>
        </row>
        <row r="847">
          <cell r="C847" t="str">
            <v>RLS</v>
          </cell>
          <cell r="K847">
            <v>1776.7</v>
          </cell>
        </row>
        <row r="848">
          <cell r="C848" t="str">
            <v>RLS</v>
          </cell>
          <cell r="K848">
            <v>18151.16</v>
          </cell>
        </row>
        <row r="849">
          <cell r="C849" t="str">
            <v>RLS</v>
          </cell>
          <cell r="K849">
            <v>317.85000000000002</v>
          </cell>
        </row>
        <row r="850">
          <cell r="C850" t="str">
            <v>RLS</v>
          </cell>
          <cell r="K850">
            <v>15139.480000000005</v>
          </cell>
        </row>
        <row r="851">
          <cell r="C851" t="str">
            <v>RLS</v>
          </cell>
          <cell r="K851">
            <v>309.7</v>
          </cell>
        </row>
        <row r="852">
          <cell r="C852" t="str">
            <v>RLS</v>
          </cell>
          <cell r="K852">
            <v>969.85</v>
          </cell>
        </row>
        <row r="853">
          <cell r="C853" t="str">
            <v>RLS</v>
          </cell>
          <cell r="K853">
            <v>358.6</v>
          </cell>
        </row>
        <row r="854">
          <cell r="C854" t="str">
            <v>RLS</v>
          </cell>
          <cell r="K854">
            <v>1548.5</v>
          </cell>
        </row>
        <row r="855">
          <cell r="C855" t="str">
            <v>RLS</v>
          </cell>
          <cell r="K855">
            <v>3469.2299999999982</v>
          </cell>
        </row>
        <row r="856">
          <cell r="C856" t="str">
            <v>RLS</v>
          </cell>
          <cell r="K856">
            <v>187.45</v>
          </cell>
        </row>
        <row r="857">
          <cell r="C857" t="str">
            <v>RLS</v>
          </cell>
          <cell r="K857">
            <v>4149.9099999999989</v>
          </cell>
        </row>
        <row r="858">
          <cell r="C858" t="str">
            <v>RLS</v>
          </cell>
          <cell r="K858">
            <v>277.10000000000002</v>
          </cell>
        </row>
        <row r="859">
          <cell r="C859" t="str">
            <v>RLS</v>
          </cell>
          <cell r="K859">
            <v>326.00000000000011</v>
          </cell>
        </row>
        <row r="860">
          <cell r="C860" t="str">
            <v>RLS</v>
          </cell>
          <cell r="K860">
            <v>431.9500000000001</v>
          </cell>
        </row>
        <row r="861">
          <cell r="C861" t="str">
            <v>RLS</v>
          </cell>
          <cell r="K861">
            <v>2119.0000000000005</v>
          </cell>
        </row>
        <row r="862">
          <cell r="C862" t="str">
            <v>RLS</v>
          </cell>
          <cell r="K862">
            <v>1776.7</v>
          </cell>
        </row>
        <row r="863">
          <cell r="C863" t="str">
            <v>RLS</v>
          </cell>
          <cell r="K863">
            <v>105.95</v>
          </cell>
        </row>
        <row r="864">
          <cell r="C864" t="str">
            <v>RLS</v>
          </cell>
          <cell r="K864">
            <v>366.75</v>
          </cell>
        </row>
        <row r="865">
          <cell r="C865" t="str">
            <v>RLS</v>
          </cell>
          <cell r="K865">
            <v>81.499999999999972</v>
          </cell>
        </row>
        <row r="866">
          <cell r="C866" t="str">
            <v>RLS</v>
          </cell>
          <cell r="K866">
            <v>1874.5</v>
          </cell>
        </row>
        <row r="867">
          <cell r="C867" t="str">
            <v>RLS</v>
          </cell>
          <cell r="K867">
            <v>0</v>
          </cell>
        </row>
        <row r="868">
          <cell r="C868" t="str">
            <v>RLS</v>
          </cell>
          <cell r="K868">
            <v>16.3</v>
          </cell>
        </row>
        <row r="869">
          <cell r="C869" t="str">
            <v>RLS</v>
          </cell>
          <cell r="K869">
            <v>317.85000000000002</v>
          </cell>
        </row>
        <row r="870">
          <cell r="C870" t="str">
            <v>RLS</v>
          </cell>
          <cell r="K870">
            <v>0</v>
          </cell>
        </row>
        <row r="871">
          <cell r="C871" t="str">
            <v>RLS</v>
          </cell>
          <cell r="K871">
            <v>0</v>
          </cell>
        </row>
        <row r="872">
          <cell r="C872" t="str">
            <v>RLS</v>
          </cell>
          <cell r="K872">
            <v>54295.44000000001</v>
          </cell>
        </row>
        <row r="873">
          <cell r="C873" t="str">
            <v>RLS</v>
          </cell>
          <cell r="K873">
            <v>78498.02</v>
          </cell>
        </row>
        <row r="874">
          <cell r="C874" t="str">
            <v>RLS</v>
          </cell>
          <cell r="K874">
            <v>45802.969999999994</v>
          </cell>
        </row>
        <row r="875">
          <cell r="C875" t="str">
            <v>RLS</v>
          </cell>
          <cell r="K875">
            <v>3408.2000000000003</v>
          </cell>
        </row>
        <row r="876">
          <cell r="C876" t="str">
            <v>RLS</v>
          </cell>
          <cell r="K876">
            <v>108300.32999999999</v>
          </cell>
        </row>
        <row r="877">
          <cell r="C877" t="str">
            <v>RLS</v>
          </cell>
          <cell r="K877">
            <v>28044.300000000003</v>
          </cell>
        </row>
        <row r="878">
          <cell r="C878" t="str">
            <v>RLS</v>
          </cell>
          <cell r="K878">
            <v>40.75</v>
          </cell>
        </row>
        <row r="879">
          <cell r="C879" t="str">
            <v>RLS</v>
          </cell>
          <cell r="K879">
            <v>207.48</v>
          </cell>
        </row>
        <row r="880">
          <cell r="C880" t="str">
            <v>RLS</v>
          </cell>
          <cell r="K880">
            <v>16.3</v>
          </cell>
        </row>
        <row r="881">
          <cell r="C881" t="str">
            <v>RLS</v>
          </cell>
          <cell r="K881">
            <v>4191.58</v>
          </cell>
        </row>
        <row r="882">
          <cell r="C882" t="str">
            <v>RLS</v>
          </cell>
          <cell r="K882">
            <v>440.0999999999998</v>
          </cell>
        </row>
        <row r="883">
          <cell r="C883" t="str">
            <v>RLS</v>
          </cell>
          <cell r="K883">
            <v>16.3</v>
          </cell>
        </row>
        <row r="884">
          <cell r="C884" t="str">
            <v>RLS</v>
          </cell>
          <cell r="K884">
            <v>3422.5799999999986</v>
          </cell>
        </row>
        <row r="885">
          <cell r="C885" t="str">
            <v>RLS</v>
          </cell>
          <cell r="K885">
            <v>513.45000000000039</v>
          </cell>
        </row>
        <row r="886">
          <cell r="C886" t="str">
            <v>RLS</v>
          </cell>
          <cell r="K886">
            <v>0</v>
          </cell>
        </row>
        <row r="887">
          <cell r="C887" t="str">
            <v>RLS</v>
          </cell>
          <cell r="K887">
            <v>163</v>
          </cell>
        </row>
        <row r="888">
          <cell r="C888" t="str">
            <v>RLS</v>
          </cell>
          <cell r="K888">
            <v>32.6</v>
          </cell>
        </row>
        <row r="889">
          <cell r="C889" t="str">
            <v>RLS</v>
          </cell>
          <cell r="K889">
            <v>423.8</v>
          </cell>
        </row>
        <row r="890">
          <cell r="C890" t="str">
            <v>RLS</v>
          </cell>
          <cell r="K890">
            <v>16.3</v>
          </cell>
        </row>
        <row r="891">
          <cell r="C891" t="str">
            <v>RLS</v>
          </cell>
          <cell r="K891">
            <v>105.95</v>
          </cell>
        </row>
        <row r="892">
          <cell r="C892" t="str">
            <v>RLS</v>
          </cell>
          <cell r="K892" t="e">
            <v>#REF!</v>
          </cell>
        </row>
        <row r="893">
          <cell r="C893" t="str">
            <v>RLS</v>
          </cell>
          <cell r="K893" t="e">
            <v>#REF!</v>
          </cell>
        </row>
        <row r="894">
          <cell r="C894" t="str">
            <v>RLS</v>
          </cell>
          <cell r="K894" t="e">
            <v>#REF!</v>
          </cell>
        </row>
        <row r="895">
          <cell r="C895" t="str">
            <v>RLS</v>
          </cell>
          <cell r="K895" t="e">
            <v>#REF!</v>
          </cell>
        </row>
        <row r="896">
          <cell r="C896" t="str">
            <v>RLS</v>
          </cell>
          <cell r="K896" t="e">
            <v>#REF!</v>
          </cell>
        </row>
        <row r="897">
          <cell r="C897" t="str">
            <v>RLS</v>
          </cell>
          <cell r="K897" t="e">
            <v>#REF!</v>
          </cell>
        </row>
        <row r="898">
          <cell r="C898" t="str">
            <v>RLS</v>
          </cell>
          <cell r="K898" t="e">
            <v>#REF!</v>
          </cell>
        </row>
        <row r="899">
          <cell r="C899" t="str">
            <v>RLS</v>
          </cell>
          <cell r="K899" t="e">
            <v>#REF!</v>
          </cell>
        </row>
        <row r="900">
          <cell r="C900" t="str">
            <v>RLS</v>
          </cell>
          <cell r="K900" t="e">
            <v>#REF!</v>
          </cell>
        </row>
        <row r="901">
          <cell r="C901" t="str">
            <v>RLS</v>
          </cell>
          <cell r="K901" t="e">
            <v>#REF!</v>
          </cell>
        </row>
        <row r="902">
          <cell r="C902" t="str">
            <v>RLS</v>
          </cell>
          <cell r="K902" t="e">
            <v>#REF!</v>
          </cell>
        </row>
        <row r="903">
          <cell r="C903" t="str">
            <v>RLS</v>
          </cell>
          <cell r="K903" t="e">
            <v>#REF!</v>
          </cell>
        </row>
        <row r="904">
          <cell r="C904" t="str">
            <v>RLS</v>
          </cell>
          <cell r="K904" t="e">
            <v>#REF!</v>
          </cell>
        </row>
        <row r="905">
          <cell r="C905" t="str">
            <v>RLS</v>
          </cell>
          <cell r="K905" t="e">
            <v>#REF!</v>
          </cell>
        </row>
        <row r="906">
          <cell r="C906" t="str">
            <v>RLS</v>
          </cell>
          <cell r="K906" t="e">
            <v>#REF!</v>
          </cell>
        </row>
        <row r="907">
          <cell r="C907" t="str">
            <v>RLS</v>
          </cell>
          <cell r="K907" t="e">
            <v>#REF!</v>
          </cell>
        </row>
        <row r="908">
          <cell r="C908" t="str">
            <v>RLS</v>
          </cell>
          <cell r="K908" t="e">
            <v>#REF!</v>
          </cell>
        </row>
        <row r="909">
          <cell r="C909" t="str">
            <v>RLS</v>
          </cell>
          <cell r="K909" t="e">
            <v>#REF!</v>
          </cell>
        </row>
        <row r="910">
          <cell r="C910" t="str">
            <v>RLS</v>
          </cell>
          <cell r="K910" t="e">
            <v>#REF!</v>
          </cell>
        </row>
        <row r="911">
          <cell r="C911" t="str">
            <v>RLS</v>
          </cell>
          <cell r="K911" t="e">
            <v>#REF!</v>
          </cell>
        </row>
        <row r="912">
          <cell r="C912" t="str">
            <v>RLS</v>
          </cell>
          <cell r="K912" t="e">
            <v>#REF!</v>
          </cell>
        </row>
        <row r="913">
          <cell r="C913" t="str">
            <v>RLS</v>
          </cell>
          <cell r="K913" t="e">
            <v>#REF!</v>
          </cell>
        </row>
        <row r="914">
          <cell r="C914" t="str">
            <v>RLS</v>
          </cell>
          <cell r="K914" t="e">
            <v>#REF!</v>
          </cell>
        </row>
        <row r="915">
          <cell r="C915" t="str">
            <v>RLS</v>
          </cell>
          <cell r="K915" t="e">
            <v>#REF!</v>
          </cell>
        </row>
        <row r="916">
          <cell r="C916" t="str">
            <v>RLS</v>
          </cell>
          <cell r="K916" t="e">
            <v>#REF!</v>
          </cell>
        </row>
        <row r="917">
          <cell r="C917" t="str">
            <v>RLS</v>
          </cell>
          <cell r="K917" t="e">
            <v>#REF!</v>
          </cell>
        </row>
        <row r="918">
          <cell r="C918" t="str">
            <v>RLS</v>
          </cell>
          <cell r="K918" t="e">
            <v>#REF!</v>
          </cell>
        </row>
        <row r="919">
          <cell r="C919" t="str">
            <v>RLS</v>
          </cell>
          <cell r="K919" t="e">
            <v>#REF!</v>
          </cell>
        </row>
        <row r="920">
          <cell r="C920" t="str">
            <v>RLS</v>
          </cell>
          <cell r="K920" t="e">
            <v>#REF!</v>
          </cell>
        </row>
        <row r="921">
          <cell r="C921" t="str">
            <v>RLS</v>
          </cell>
          <cell r="K921" t="e">
            <v>#REF!</v>
          </cell>
        </row>
        <row r="922">
          <cell r="C922" t="str">
            <v>RLS</v>
          </cell>
          <cell r="K922" t="e">
            <v>#REF!</v>
          </cell>
        </row>
        <row r="923">
          <cell r="C923" t="str">
            <v>RLS</v>
          </cell>
          <cell r="K923" t="e">
            <v>#REF!</v>
          </cell>
        </row>
        <row r="924">
          <cell r="C924" t="str">
            <v>RLS</v>
          </cell>
          <cell r="K924" t="e">
            <v>#REF!</v>
          </cell>
        </row>
        <row r="925">
          <cell r="C925" t="str">
            <v>RLS</v>
          </cell>
          <cell r="K925" t="e">
            <v>#REF!</v>
          </cell>
        </row>
        <row r="926">
          <cell r="C926" t="str">
            <v>RLS</v>
          </cell>
          <cell r="K926" t="e">
            <v>#REF!</v>
          </cell>
        </row>
        <row r="927">
          <cell r="C927" t="str">
            <v>RLS</v>
          </cell>
          <cell r="K927" t="e">
            <v>#REF!</v>
          </cell>
        </row>
        <row r="928">
          <cell r="C928" t="str">
            <v>RLS</v>
          </cell>
          <cell r="K928" t="e">
            <v>#REF!</v>
          </cell>
        </row>
        <row r="929">
          <cell r="C929" t="str">
            <v>RLS</v>
          </cell>
          <cell r="K929" t="e">
            <v>#REF!</v>
          </cell>
        </row>
        <row r="930">
          <cell r="C930" t="str">
            <v>RLS</v>
          </cell>
          <cell r="K930" t="e">
            <v>#REF!</v>
          </cell>
        </row>
        <row r="931">
          <cell r="C931" t="str">
            <v>RLS</v>
          </cell>
          <cell r="K931" t="e">
            <v>#REF!</v>
          </cell>
        </row>
        <row r="932">
          <cell r="C932" t="str">
            <v>RLS</v>
          </cell>
          <cell r="K932" t="e">
            <v>#REF!</v>
          </cell>
        </row>
        <row r="933">
          <cell r="C933" t="str">
            <v>RLS</v>
          </cell>
          <cell r="K933" t="e">
            <v>#REF!</v>
          </cell>
        </row>
        <row r="934">
          <cell r="C934" t="str">
            <v>RLS</v>
          </cell>
          <cell r="K934" t="e">
            <v>#REF!</v>
          </cell>
        </row>
        <row r="935">
          <cell r="C935" t="str">
            <v>RLS</v>
          </cell>
          <cell r="K935" t="e">
            <v>#REF!</v>
          </cell>
        </row>
        <row r="936">
          <cell r="C936" t="str">
            <v>RLS</v>
          </cell>
          <cell r="K936" t="e">
            <v>#REF!</v>
          </cell>
        </row>
        <row r="937">
          <cell r="C937" t="str">
            <v>RLS</v>
          </cell>
          <cell r="K937" t="e">
            <v>#REF!</v>
          </cell>
        </row>
        <row r="938">
          <cell r="C938" t="str">
            <v>RLS</v>
          </cell>
          <cell r="K938" t="e">
            <v>#REF!</v>
          </cell>
        </row>
        <row r="939">
          <cell r="C939" t="str">
            <v>RLS</v>
          </cell>
          <cell r="K939" t="e">
            <v>#REF!</v>
          </cell>
        </row>
        <row r="940">
          <cell r="C940" t="str">
            <v>RLS</v>
          </cell>
          <cell r="K940" t="e">
            <v>#REF!</v>
          </cell>
        </row>
        <row r="941">
          <cell r="C941" t="str">
            <v>RLS</v>
          </cell>
          <cell r="K941" t="e">
            <v>#REF!</v>
          </cell>
        </row>
        <row r="942">
          <cell r="C942" t="str">
            <v>RLS</v>
          </cell>
          <cell r="K942" t="e">
            <v>#REF!</v>
          </cell>
        </row>
        <row r="943">
          <cell r="C943" t="str">
            <v>RLS</v>
          </cell>
          <cell r="K943" t="e">
            <v>#REF!</v>
          </cell>
        </row>
        <row r="944">
          <cell r="C944" t="str">
            <v>RLS</v>
          </cell>
          <cell r="K944" t="e">
            <v>#REF!</v>
          </cell>
        </row>
        <row r="945">
          <cell r="C945" t="str">
            <v>RLS</v>
          </cell>
          <cell r="K945" t="e">
            <v>#REF!</v>
          </cell>
        </row>
        <row r="946">
          <cell r="C946" t="str">
            <v>RLS</v>
          </cell>
          <cell r="K946" t="e">
            <v>#REF!</v>
          </cell>
        </row>
        <row r="947">
          <cell r="C947" t="str">
            <v>RLS</v>
          </cell>
          <cell r="K947" t="e">
            <v>#REF!</v>
          </cell>
        </row>
        <row r="948">
          <cell r="C948" t="str">
            <v>RLS</v>
          </cell>
          <cell r="K948" t="e">
            <v>#REF!</v>
          </cell>
        </row>
        <row r="949">
          <cell r="C949" t="str">
            <v>RLS</v>
          </cell>
          <cell r="K949" t="e">
            <v>#REF!</v>
          </cell>
        </row>
        <row r="950">
          <cell r="C950" t="str">
            <v>RLS</v>
          </cell>
          <cell r="K950" t="e">
            <v>#REF!</v>
          </cell>
        </row>
        <row r="951">
          <cell r="C951" t="str">
            <v>RLS</v>
          </cell>
          <cell r="K951" t="e">
            <v>#REF!</v>
          </cell>
        </row>
        <row r="952">
          <cell r="C952" t="str">
            <v>RLS</v>
          </cell>
          <cell r="K952" t="e">
            <v>#REF!</v>
          </cell>
        </row>
        <row r="953">
          <cell r="C953" t="str">
            <v>RLS</v>
          </cell>
          <cell r="K953" t="e">
            <v>#REF!</v>
          </cell>
        </row>
        <row r="954">
          <cell r="C954" t="str">
            <v>RLS</v>
          </cell>
          <cell r="K954" t="e">
            <v>#REF!</v>
          </cell>
        </row>
        <row r="955">
          <cell r="C955" t="str">
            <v>RLS</v>
          </cell>
          <cell r="K955" t="e">
            <v>#REF!</v>
          </cell>
        </row>
        <row r="956">
          <cell r="C956" t="str">
            <v>RLS</v>
          </cell>
          <cell r="K956" t="e">
            <v>#REF!</v>
          </cell>
        </row>
        <row r="957">
          <cell r="C957" t="str">
            <v>RLS</v>
          </cell>
          <cell r="K957" t="e">
            <v>#REF!</v>
          </cell>
        </row>
        <row r="958">
          <cell r="C958" t="str">
            <v>RLS</v>
          </cell>
          <cell r="K958" t="e">
            <v>#REF!</v>
          </cell>
        </row>
        <row r="959">
          <cell r="C959" t="str">
            <v>RLS</v>
          </cell>
          <cell r="K959" t="e">
            <v>#REF!</v>
          </cell>
        </row>
        <row r="960">
          <cell r="C960" t="str">
            <v>RLS</v>
          </cell>
          <cell r="K960" t="e">
            <v>#REF!</v>
          </cell>
        </row>
        <row r="961">
          <cell r="C961" t="str">
            <v>RLS</v>
          </cell>
          <cell r="K961" t="e">
            <v>#REF!</v>
          </cell>
        </row>
        <row r="962">
          <cell r="C962" t="str">
            <v>RLS</v>
          </cell>
          <cell r="K962" t="e">
            <v>#REF!</v>
          </cell>
        </row>
        <row r="963">
          <cell r="C963" t="str">
            <v>RLS</v>
          </cell>
          <cell r="K963" t="e">
            <v>#REF!</v>
          </cell>
        </row>
        <row r="964">
          <cell r="C964" t="str">
            <v>RLS</v>
          </cell>
          <cell r="K964" t="e">
            <v>#REF!</v>
          </cell>
        </row>
        <row r="965">
          <cell r="C965" t="str">
            <v>RLS</v>
          </cell>
          <cell r="K965" t="e">
            <v>#REF!</v>
          </cell>
        </row>
        <row r="966">
          <cell r="C966" t="str">
            <v>RLS</v>
          </cell>
          <cell r="K966" t="e">
            <v>#REF!</v>
          </cell>
        </row>
        <row r="967">
          <cell r="C967" t="str">
            <v>RLS</v>
          </cell>
          <cell r="K967" t="e">
            <v>#REF!</v>
          </cell>
        </row>
        <row r="968">
          <cell r="C968" t="str">
            <v>RLS</v>
          </cell>
          <cell r="K968" t="e">
            <v>#REF!</v>
          </cell>
        </row>
        <row r="969">
          <cell r="C969" t="str">
            <v>RLS</v>
          </cell>
          <cell r="K969" t="e">
            <v>#REF!</v>
          </cell>
        </row>
        <row r="970">
          <cell r="C970" t="str">
            <v>RLS</v>
          </cell>
          <cell r="K970" t="e">
            <v>#REF!</v>
          </cell>
        </row>
        <row r="971">
          <cell r="C971" t="str">
            <v>RLS</v>
          </cell>
          <cell r="K971" t="e">
            <v>#REF!</v>
          </cell>
        </row>
        <row r="972">
          <cell r="C972" t="str">
            <v>RLS</v>
          </cell>
          <cell r="K972" t="e">
            <v>#REF!</v>
          </cell>
        </row>
        <row r="973">
          <cell r="C973" t="str">
            <v>RLS</v>
          </cell>
          <cell r="K973" t="e">
            <v>#REF!</v>
          </cell>
        </row>
        <row r="974">
          <cell r="C974" t="str">
            <v>RLS</v>
          </cell>
          <cell r="K974" t="e">
            <v>#REF!</v>
          </cell>
        </row>
        <row r="975">
          <cell r="C975" t="str">
            <v>RLS</v>
          </cell>
          <cell r="K975" t="e">
            <v>#REF!</v>
          </cell>
        </row>
        <row r="976">
          <cell r="C976" t="str">
            <v>RLS</v>
          </cell>
          <cell r="K976" t="e">
            <v>#REF!</v>
          </cell>
        </row>
        <row r="977">
          <cell r="C977" t="str">
            <v>RLS</v>
          </cell>
          <cell r="K977" t="e">
            <v>#REF!</v>
          </cell>
        </row>
        <row r="978">
          <cell r="C978" t="str">
            <v>DSK</v>
          </cell>
          <cell r="K978" t="e">
            <v>#REF!</v>
          </cell>
        </row>
        <row r="979">
          <cell r="C979" t="str">
            <v>DSK</v>
          </cell>
          <cell r="K979" t="e">
            <v>#REF!</v>
          </cell>
        </row>
        <row r="980">
          <cell r="C980" t="str">
            <v>LS</v>
          </cell>
          <cell r="K980" t="e">
            <v>#REF!</v>
          </cell>
        </row>
        <row r="981">
          <cell r="C981" t="str">
            <v>LS</v>
          </cell>
          <cell r="K981" t="e">
            <v>#REF!</v>
          </cell>
        </row>
        <row r="982">
          <cell r="C982" t="str">
            <v>LS</v>
          </cell>
          <cell r="K982" t="e">
            <v>#REF!</v>
          </cell>
        </row>
        <row r="983">
          <cell r="C983" t="str">
            <v>LS</v>
          </cell>
          <cell r="K983" t="e">
            <v>#REF!</v>
          </cell>
        </row>
        <row r="984">
          <cell r="C984" t="str">
            <v>LS</v>
          </cell>
          <cell r="K984" t="e">
            <v>#REF!</v>
          </cell>
        </row>
        <row r="985">
          <cell r="C985" t="str">
            <v>LS</v>
          </cell>
          <cell r="K985" t="e">
            <v>#REF!</v>
          </cell>
        </row>
        <row r="986">
          <cell r="C986" t="str">
            <v>LS</v>
          </cell>
          <cell r="K986" t="e">
            <v>#REF!</v>
          </cell>
        </row>
        <row r="987">
          <cell r="C987" t="str">
            <v>LS</v>
          </cell>
          <cell r="K987" t="e">
            <v>#REF!</v>
          </cell>
        </row>
        <row r="988">
          <cell r="C988" t="str">
            <v>LS</v>
          </cell>
          <cell r="K988" t="e">
            <v>#REF!</v>
          </cell>
        </row>
        <row r="989">
          <cell r="C989" t="str">
            <v>LS</v>
          </cell>
          <cell r="K989" t="e">
            <v>#REF!</v>
          </cell>
        </row>
        <row r="990">
          <cell r="C990" t="str">
            <v>LS</v>
          </cell>
          <cell r="K990" t="e">
            <v>#REF!</v>
          </cell>
        </row>
        <row r="991">
          <cell r="C991" t="str">
            <v>LS</v>
          </cell>
          <cell r="K991" t="e">
            <v>#REF!</v>
          </cell>
        </row>
        <row r="992">
          <cell r="C992" t="str">
            <v>LS</v>
          </cell>
          <cell r="K992" t="e">
            <v>#REF!</v>
          </cell>
        </row>
        <row r="993">
          <cell r="C993" t="str">
            <v>LS</v>
          </cell>
          <cell r="K993" t="e">
            <v>#REF!</v>
          </cell>
        </row>
        <row r="994">
          <cell r="C994" t="str">
            <v>LS</v>
          </cell>
          <cell r="K994" t="e">
            <v>#REF!</v>
          </cell>
        </row>
        <row r="995">
          <cell r="C995" t="str">
            <v>LS</v>
          </cell>
          <cell r="K995" t="e">
            <v>#REF!</v>
          </cell>
        </row>
        <row r="996">
          <cell r="C996" t="str">
            <v>LS</v>
          </cell>
          <cell r="K996" t="e">
            <v>#REF!</v>
          </cell>
        </row>
        <row r="997">
          <cell r="C997" t="str">
            <v>LS</v>
          </cell>
          <cell r="K997" t="e">
            <v>#REF!</v>
          </cell>
        </row>
        <row r="998">
          <cell r="C998" t="str">
            <v>LS</v>
          </cell>
          <cell r="K998" t="e">
            <v>#REF!</v>
          </cell>
        </row>
        <row r="999">
          <cell r="C999" t="str">
            <v>LS</v>
          </cell>
          <cell r="K999" t="e">
            <v>#REF!</v>
          </cell>
        </row>
        <row r="1000">
          <cell r="C1000" t="str">
            <v>LS</v>
          </cell>
          <cell r="K1000" t="e">
            <v>#REF!</v>
          </cell>
        </row>
        <row r="1001">
          <cell r="C1001" t="str">
            <v>LS</v>
          </cell>
          <cell r="K1001" t="e">
            <v>#REF!</v>
          </cell>
        </row>
        <row r="1002">
          <cell r="C1002" t="str">
            <v>LS</v>
          </cell>
          <cell r="K1002" t="e">
            <v>#REF!</v>
          </cell>
        </row>
        <row r="1003">
          <cell r="C1003" t="str">
            <v>LS</v>
          </cell>
          <cell r="K1003" t="e">
            <v>#REF!</v>
          </cell>
        </row>
        <row r="1004">
          <cell r="C1004" t="str">
            <v>LS</v>
          </cell>
          <cell r="K1004" t="e">
            <v>#REF!</v>
          </cell>
        </row>
        <row r="1005">
          <cell r="C1005" t="str">
            <v>LS</v>
          </cell>
          <cell r="K1005" t="e">
            <v>#REF!</v>
          </cell>
        </row>
        <row r="1006">
          <cell r="C1006" t="str">
            <v>LS</v>
          </cell>
          <cell r="K1006" t="e">
            <v>#REF!</v>
          </cell>
        </row>
        <row r="1007">
          <cell r="C1007" t="str">
            <v>LS</v>
          </cell>
          <cell r="K1007" t="e">
            <v>#REF!</v>
          </cell>
        </row>
        <row r="1008">
          <cell r="C1008" t="str">
            <v>LS</v>
          </cell>
          <cell r="K1008" t="e">
            <v>#REF!</v>
          </cell>
        </row>
        <row r="1009">
          <cell r="C1009" t="str">
            <v>LS</v>
          </cell>
          <cell r="K1009" t="e">
            <v>#REF!</v>
          </cell>
        </row>
        <row r="1010">
          <cell r="C1010" t="str">
            <v>LS</v>
          </cell>
          <cell r="K1010" t="e">
            <v>#REF!</v>
          </cell>
        </row>
        <row r="1011">
          <cell r="C1011" t="str">
            <v>LS</v>
          </cell>
          <cell r="K1011" t="e">
            <v>#REF!</v>
          </cell>
        </row>
        <row r="1012">
          <cell r="C1012" t="str">
            <v>LS</v>
          </cell>
          <cell r="K1012" t="e">
            <v>#REF!</v>
          </cell>
        </row>
        <row r="1013">
          <cell r="C1013" t="str">
            <v>LS</v>
          </cell>
          <cell r="K1013" t="e">
            <v>#REF!</v>
          </cell>
        </row>
        <row r="1014">
          <cell r="C1014" t="str">
            <v>LS</v>
          </cell>
          <cell r="K1014" t="e">
            <v>#REF!</v>
          </cell>
        </row>
        <row r="1015">
          <cell r="C1015" t="str">
            <v>LS</v>
          </cell>
          <cell r="K1015" t="e">
            <v>#REF!</v>
          </cell>
        </row>
        <row r="1016">
          <cell r="C1016" t="str">
            <v>LS</v>
          </cell>
          <cell r="K1016" t="e">
            <v>#REF!</v>
          </cell>
        </row>
        <row r="1017">
          <cell r="C1017" t="str">
            <v>LS</v>
          </cell>
          <cell r="K1017" t="e">
            <v>#REF!</v>
          </cell>
        </row>
        <row r="1018">
          <cell r="C1018" t="str">
            <v>LS</v>
          </cell>
          <cell r="K1018" t="e">
            <v>#REF!</v>
          </cell>
        </row>
        <row r="1019">
          <cell r="C1019" t="str">
            <v>LS</v>
          </cell>
          <cell r="K1019" t="e">
            <v>#REF!</v>
          </cell>
        </row>
        <row r="1020">
          <cell r="C1020" t="str">
            <v>LS</v>
          </cell>
          <cell r="K1020" t="e">
            <v>#REF!</v>
          </cell>
        </row>
        <row r="1021">
          <cell r="C1021" t="str">
            <v>LS</v>
          </cell>
          <cell r="K1021" t="e">
            <v>#REF!</v>
          </cell>
        </row>
        <row r="1022">
          <cell r="C1022" t="str">
            <v>LS</v>
          </cell>
          <cell r="K1022" t="e">
            <v>#REF!</v>
          </cell>
        </row>
        <row r="1023">
          <cell r="C1023" t="str">
            <v>LS</v>
          </cell>
          <cell r="K1023" t="e">
            <v>#REF!</v>
          </cell>
        </row>
        <row r="1024">
          <cell r="C1024" t="str">
            <v>LS</v>
          </cell>
          <cell r="K1024" t="e">
            <v>#REF!</v>
          </cell>
        </row>
        <row r="1025">
          <cell r="C1025" t="str">
            <v>LS</v>
          </cell>
          <cell r="K1025" t="e">
            <v>#REF!</v>
          </cell>
        </row>
        <row r="1026">
          <cell r="C1026" t="str">
            <v>LS</v>
          </cell>
          <cell r="K1026" t="e">
            <v>#REF!</v>
          </cell>
        </row>
        <row r="1027">
          <cell r="C1027" t="str">
            <v>LS</v>
          </cell>
          <cell r="K1027" t="e">
            <v>#REF!</v>
          </cell>
        </row>
        <row r="1028">
          <cell r="C1028" t="str">
            <v>LS</v>
          </cell>
          <cell r="K1028" t="e">
            <v>#REF!</v>
          </cell>
        </row>
        <row r="1029">
          <cell r="C1029" t="str">
            <v>LS</v>
          </cell>
          <cell r="K1029" t="e">
            <v>#REF!</v>
          </cell>
        </row>
        <row r="1030">
          <cell r="C1030" t="str">
            <v>LS</v>
          </cell>
          <cell r="K1030" t="e">
            <v>#REF!</v>
          </cell>
        </row>
        <row r="1031">
          <cell r="C1031" t="str">
            <v>LS</v>
          </cell>
          <cell r="K1031" t="e">
            <v>#REF!</v>
          </cell>
        </row>
        <row r="1032">
          <cell r="C1032" t="str">
            <v>LS</v>
          </cell>
          <cell r="K1032" t="e">
            <v>#REF!</v>
          </cell>
        </row>
        <row r="1033">
          <cell r="C1033" t="str">
            <v>LS</v>
          </cell>
          <cell r="K1033" t="e">
            <v>#REF!</v>
          </cell>
        </row>
        <row r="1034">
          <cell r="C1034" t="str">
            <v>LS</v>
          </cell>
          <cell r="K1034" t="e">
            <v>#REF!</v>
          </cell>
        </row>
        <row r="1035">
          <cell r="C1035" t="str">
            <v>LS</v>
          </cell>
          <cell r="K1035" t="e">
            <v>#REF!</v>
          </cell>
        </row>
        <row r="1036">
          <cell r="C1036" t="str">
            <v>RLS</v>
          </cell>
          <cell r="K1036" t="e">
            <v>#REF!</v>
          </cell>
        </row>
        <row r="1037">
          <cell r="C1037" t="str">
            <v>RLS</v>
          </cell>
          <cell r="K1037" t="e">
            <v>#REF!</v>
          </cell>
        </row>
        <row r="1038">
          <cell r="C1038" t="str">
            <v>RLS</v>
          </cell>
          <cell r="K1038" t="e">
            <v>#REF!</v>
          </cell>
        </row>
        <row r="1039">
          <cell r="C1039" t="str">
            <v>RLS</v>
          </cell>
          <cell r="K1039" t="e">
            <v>#REF!</v>
          </cell>
        </row>
        <row r="1040">
          <cell r="C1040" t="str">
            <v>RLS</v>
          </cell>
          <cell r="K1040" t="e">
            <v>#REF!</v>
          </cell>
        </row>
        <row r="1041">
          <cell r="C1041" t="str">
            <v>RLS</v>
          </cell>
          <cell r="K1041" t="e">
            <v>#REF!</v>
          </cell>
        </row>
        <row r="1042">
          <cell r="C1042" t="str">
            <v>RLS</v>
          </cell>
          <cell r="K1042" t="e">
            <v>#REF!</v>
          </cell>
        </row>
        <row r="1043">
          <cell r="C1043" t="str">
            <v>RLS</v>
          </cell>
          <cell r="K1043" t="e">
            <v>#REF!</v>
          </cell>
        </row>
        <row r="1044">
          <cell r="C1044" t="str">
            <v>RLS</v>
          </cell>
          <cell r="K1044" t="e">
            <v>#REF!</v>
          </cell>
        </row>
        <row r="1045">
          <cell r="C1045" t="str">
            <v>RLS</v>
          </cell>
          <cell r="K1045" t="e">
            <v>#REF!</v>
          </cell>
        </row>
        <row r="1046">
          <cell r="C1046" t="str">
            <v>RLS</v>
          </cell>
          <cell r="K1046" t="e">
            <v>#REF!</v>
          </cell>
        </row>
        <row r="1047">
          <cell r="C1047" t="str">
            <v>RLS</v>
          </cell>
          <cell r="K1047" t="e">
            <v>#REF!</v>
          </cell>
        </row>
        <row r="1048">
          <cell r="C1048" t="str">
            <v>RLS</v>
          </cell>
          <cell r="K1048" t="e">
            <v>#REF!</v>
          </cell>
        </row>
        <row r="1049">
          <cell r="C1049" t="str">
            <v>RLS</v>
          </cell>
          <cell r="K1049" t="e">
            <v>#REF!</v>
          </cell>
        </row>
        <row r="1050">
          <cell r="C1050" t="str">
            <v>RLS</v>
          </cell>
          <cell r="K1050" t="e">
            <v>#REF!</v>
          </cell>
        </row>
        <row r="1051">
          <cell r="C1051" t="str">
            <v>RLS</v>
          </cell>
          <cell r="K1051" t="e">
            <v>#REF!</v>
          </cell>
        </row>
        <row r="1052">
          <cell r="C1052" t="str">
            <v>RLS</v>
          </cell>
          <cell r="K1052" t="e">
            <v>#REF!</v>
          </cell>
        </row>
        <row r="1053">
          <cell r="C1053" t="str">
            <v>RLS</v>
          </cell>
          <cell r="K1053" t="e">
            <v>#REF!</v>
          </cell>
        </row>
        <row r="1054">
          <cell r="C1054" t="str">
            <v>RLS</v>
          </cell>
          <cell r="K1054" t="e">
            <v>#REF!</v>
          </cell>
        </row>
        <row r="1055">
          <cell r="C1055" t="str">
            <v>RLS</v>
          </cell>
          <cell r="K1055" t="e">
            <v>#REF!</v>
          </cell>
        </row>
        <row r="1056">
          <cell r="C1056" t="str">
            <v>RLS</v>
          </cell>
          <cell r="K1056" t="e">
            <v>#REF!</v>
          </cell>
        </row>
        <row r="1057">
          <cell r="C1057" t="str">
            <v>RLS</v>
          </cell>
          <cell r="K1057" t="e">
            <v>#REF!</v>
          </cell>
        </row>
        <row r="1058">
          <cell r="C1058" t="str">
            <v>RLS</v>
          </cell>
          <cell r="K1058" t="e">
            <v>#REF!</v>
          </cell>
        </row>
        <row r="1059">
          <cell r="C1059" t="str">
            <v>RLS</v>
          </cell>
          <cell r="K1059" t="e">
            <v>#REF!</v>
          </cell>
        </row>
        <row r="1060">
          <cell r="C1060" t="str">
            <v>RLS</v>
          </cell>
          <cell r="K1060" t="e">
            <v>#REF!</v>
          </cell>
        </row>
        <row r="1061">
          <cell r="C1061" t="str">
            <v>RLS</v>
          </cell>
          <cell r="K1061" t="e">
            <v>#REF!</v>
          </cell>
        </row>
        <row r="1062">
          <cell r="C1062" t="str">
            <v>RLS</v>
          </cell>
          <cell r="K1062" t="e">
            <v>#REF!</v>
          </cell>
        </row>
        <row r="1063">
          <cell r="C1063" t="str">
            <v>RLS</v>
          </cell>
          <cell r="K1063" t="e">
            <v>#REF!</v>
          </cell>
        </row>
        <row r="1064">
          <cell r="C1064" t="str">
            <v>RLS</v>
          </cell>
          <cell r="K1064" t="e">
            <v>#REF!</v>
          </cell>
        </row>
        <row r="1065">
          <cell r="C1065" t="str">
            <v>RLS</v>
          </cell>
          <cell r="K1065" t="e">
            <v>#REF!</v>
          </cell>
        </row>
        <row r="1066">
          <cell r="C1066" t="str">
            <v>RLS</v>
          </cell>
          <cell r="K1066" t="e">
            <v>#REF!</v>
          </cell>
        </row>
        <row r="1067">
          <cell r="C1067" t="str">
            <v>RLS</v>
          </cell>
          <cell r="K1067" t="e">
            <v>#REF!</v>
          </cell>
        </row>
        <row r="1068">
          <cell r="C1068" t="str">
            <v>RLS</v>
          </cell>
          <cell r="K1068" t="e">
            <v>#REF!</v>
          </cell>
        </row>
        <row r="1069">
          <cell r="C1069" t="str">
            <v>RLS</v>
          </cell>
          <cell r="K1069" t="e">
            <v>#REF!</v>
          </cell>
        </row>
        <row r="1070">
          <cell r="C1070" t="str">
            <v>RLS</v>
          </cell>
          <cell r="K1070" t="e">
            <v>#REF!</v>
          </cell>
        </row>
        <row r="1071">
          <cell r="C1071" t="str">
            <v>RLS</v>
          </cell>
          <cell r="K1071" t="e">
            <v>#REF!</v>
          </cell>
        </row>
        <row r="1072">
          <cell r="C1072" t="str">
            <v>RLS</v>
          </cell>
          <cell r="K1072" t="e">
            <v>#REF!</v>
          </cell>
        </row>
        <row r="1073">
          <cell r="C1073" t="str">
            <v>RLS</v>
          </cell>
          <cell r="K1073" t="e">
            <v>#REF!</v>
          </cell>
        </row>
        <row r="1074">
          <cell r="C1074" t="str">
            <v>RLS</v>
          </cell>
          <cell r="K1074" t="e">
            <v>#REF!</v>
          </cell>
        </row>
        <row r="1075">
          <cell r="C1075" t="str">
            <v>RLS</v>
          </cell>
          <cell r="K1075" t="e">
            <v>#REF!</v>
          </cell>
        </row>
        <row r="1076">
          <cell r="C1076" t="str">
            <v>RLS</v>
          </cell>
          <cell r="K1076" t="e">
            <v>#REF!</v>
          </cell>
        </row>
        <row r="1077">
          <cell r="C1077" t="str">
            <v>RLS</v>
          </cell>
          <cell r="K1077" t="e">
            <v>#REF!</v>
          </cell>
        </row>
        <row r="1078">
          <cell r="C1078" t="str">
            <v>RLS</v>
          </cell>
          <cell r="K1078" t="e">
            <v>#REF!</v>
          </cell>
        </row>
        <row r="1079">
          <cell r="C1079" t="str">
            <v>RLS</v>
          </cell>
          <cell r="K1079" t="e">
            <v>#REF!</v>
          </cell>
        </row>
        <row r="1080">
          <cell r="C1080" t="str">
            <v>RLS</v>
          </cell>
          <cell r="K1080" t="e">
            <v>#REF!</v>
          </cell>
        </row>
        <row r="1081">
          <cell r="C1081" t="str">
            <v>RLS</v>
          </cell>
          <cell r="K1081" t="e">
            <v>#REF!</v>
          </cell>
        </row>
        <row r="1082">
          <cell r="C1082" t="str">
            <v>RLS</v>
          </cell>
          <cell r="K1082" t="e">
            <v>#REF!</v>
          </cell>
        </row>
        <row r="1083">
          <cell r="C1083" t="str">
            <v>RLS</v>
          </cell>
          <cell r="K1083" t="e">
            <v>#REF!</v>
          </cell>
        </row>
        <row r="1084">
          <cell r="C1084" t="str">
            <v>RLS</v>
          </cell>
          <cell r="K1084" t="e">
            <v>#REF!</v>
          </cell>
        </row>
        <row r="1085">
          <cell r="C1085" t="str">
            <v>RLS</v>
          </cell>
          <cell r="K1085" t="e">
            <v>#REF!</v>
          </cell>
        </row>
        <row r="1086">
          <cell r="C1086" t="str">
            <v>RLS</v>
          </cell>
          <cell r="K1086" t="e">
            <v>#REF!</v>
          </cell>
        </row>
        <row r="1087">
          <cell r="C1087" t="str">
            <v>RLS</v>
          </cell>
          <cell r="K1087" t="e">
            <v>#REF!</v>
          </cell>
        </row>
        <row r="1088">
          <cell r="C1088" t="str">
            <v>RLS</v>
          </cell>
          <cell r="K1088" t="e">
            <v>#REF!</v>
          </cell>
        </row>
        <row r="1089">
          <cell r="C1089" t="str">
            <v>RLS</v>
          </cell>
          <cell r="K1089" t="e">
            <v>#REF!</v>
          </cell>
        </row>
        <row r="1090">
          <cell r="C1090" t="str">
            <v>RLS</v>
          </cell>
          <cell r="K1090" t="e">
            <v>#REF!</v>
          </cell>
        </row>
        <row r="1091">
          <cell r="C1091" t="str">
            <v>RLS</v>
          </cell>
          <cell r="K1091" t="e">
            <v>#REF!</v>
          </cell>
        </row>
        <row r="1092">
          <cell r="C1092" t="str">
            <v>RLS</v>
          </cell>
          <cell r="K1092" t="e">
            <v>#REF!</v>
          </cell>
        </row>
        <row r="1093">
          <cell r="C1093" t="str">
            <v>RLS</v>
          </cell>
          <cell r="K1093" t="e">
            <v>#REF!</v>
          </cell>
        </row>
        <row r="1094">
          <cell r="C1094" t="str">
            <v>RLS</v>
          </cell>
          <cell r="K1094" t="e">
            <v>#REF!</v>
          </cell>
        </row>
        <row r="1095">
          <cell r="C1095" t="str">
            <v>RLS</v>
          </cell>
          <cell r="K1095" t="e">
            <v>#REF!</v>
          </cell>
        </row>
        <row r="1096">
          <cell r="C1096" t="str">
            <v>RLS</v>
          </cell>
          <cell r="K1096" t="e">
            <v>#REF!</v>
          </cell>
        </row>
        <row r="1097">
          <cell r="C1097" t="str">
            <v>RLS</v>
          </cell>
          <cell r="K1097" t="e">
            <v>#REF!</v>
          </cell>
        </row>
        <row r="1098">
          <cell r="C1098" t="str">
            <v>RLS</v>
          </cell>
          <cell r="K1098" t="e">
            <v>#REF!</v>
          </cell>
        </row>
        <row r="1099">
          <cell r="C1099" t="str">
            <v>RLS</v>
          </cell>
          <cell r="K1099" t="e">
            <v>#REF!</v>
          </cell>
        </row>
        <row r="1100">
          <cell r="C1100" t="str">
            <v>RLS</v>
          </cell>
          <cell r="K1100" t="e">
            <v>#REF!</v>
          </cell>
        </row>
        <row r="1101">
          <cell r="C1101" t="str">
            <v>RLS</v>
          </cell>
          <cell r="K1101" t="e">
            <v>#REF!</v>
          </cell>
        </row>
        <row r="1102">
          <cell r="C1102" t="str">
            <v>RLS</v>
          </cell>
          <cell r="K1102" t="e">
            <v>#REF!</v>
          </cell>
        </row>
        <row r="1103">
          <cell r="C1103" t="str">
            <v>RLS</v>
          </cell>
          <cell r="K1103" t="e">
            <v>#REF!</v>
          </cell>
        </row>
        <row r="1104">
          <cell r="C1104" t="str">
            <v>RLS</v>
          </cell>
          <cell r="K1104" t="e">
            <v>#REF!</v>
          </cell>
        </row>
        <row r="1105">
          <cell r="C1105" t="str">
            <v>RLS</v>
          </cell>
          <cell r="K1105" t="e">
            <v>#REF!</v>
          </cell>
        </row>
        <row r="1106">
          <cell r="C1106" t="str">
            <v>RLS</v>
          </cell>
          <cell r="K1106" t="e">
            <v>#REF!</v>
          </cell>
        </row>
        <row r="1107">
          <cell r="C1107" t="str">
            <v>RLS</v>
          </cell>
          <cell r="K1107" t="e">
            <v>#REF!</v>
          </cell>
        </row>
        <row r="1108">
          <cell r="C1108" t="str">
            <v>RLS</v>
          </cell>
          <cell r="K1108" t="e">
            <v>#REF!</v>
          </cell>
        </row>
        <row r="1109">
          <cell r="C1109" t="str">
            <v>RLS</v>
          </cell>
          <cell r="K1109" t="e">
            <v>#REF!</v>
          </cell>
        </row>
        <row r="1110">
          <cell r="C1110" t="str">
            <v>RLS</v>
          </cell>
          <cell r="K1110" t="e">
            <v>#REF!</v>
          </cell>
        </row>
        <row r="1111">
          <cell r="C1111" t="str">
            <v>RLS</v>
          </cell>
          <cell r="K1111" t="e">
            <v>#REF!</v>
          </cell>
        </row>
        <row r="1112">
          <cell r="C1112" t="str">
            <v>RLS</v>
          </cell>
          <cell r="K1112" t="e">
            <v>#REF!</v>
          </cell>
        </row>
        <row r="1113">
          <cell r="C1113" t="str">
            <v>RLS</v>
          </cell>
          <cell r="K1113" t="e">
            <v>#REF!</v>
          </cell>
        </row>
        <row r="1114">
          <cell r="C1114" t="str">
            <v>RLS</v>
          </cell>
          <cell r="K1114" t="e">
            <v>#REF!</v>
          </cell>
        </row>
        <row r="1115">
          <cell r="C1115" t="str">
            <v>RLS</v>
          </cell>
          <cell r="K1115" t="e">
            <v>#REF!</v>
          </cell>
        </row>
        <row r="1116">
          <cell r="C1116" t="str">
            <v>RLS</v>
          </cell>
          <cell r="K1116" t="e">
            <v>#REF!</v>
          </cell>
        </row>
        <row r="1117">
          <cell r="C1117" t="str">
            <v>RLS</v>
          </cell>
          <cell r="K1117" t="e">
            <v>#REF!</v>
          </cell>
        </row>
        <row r="1118">
          <cell r="C1118" t="str">
            <v>RLS</v>
          </cell>
          <cell r="K1118" t="e">
            <v>#REF!</v>
          </cell>
        </row>
        <row r="1119">
          <cell r="C1119" t="str">
            <v>RLS</v>
          </cell>
          <cell r="K1119" t="e">
            <v>#REF!</v>
          </cell>
        </row>
        <row r="1120">
          <cell r="C1120" t="str">
            <v>RLS</v>
          </cell>
          <cell r="K1120" t="e">
            <v>#REF!</v>
          </cell>
        </row>
        <row r="1121">
          <cell r="C1121" t="str">
            <v>RLS</v>
          </cell>
          <cell r="K1121" t="e">
            <v>#REF!</v>
          </cell>
        </row>
        <row r="1122">
          <cell r="C1122" t="str">
            <v>RLS</v>
          </cell>
          <cell r="K1122" t="e">
            <v>#REF!</v>
          </cell>
        </row>
        <row r="1123">
          <cell r="C1123" t="str">
            <v>RLS</v>
          </cell>
          <cell r="K1123" t="e">
            <v>#REF!</v>
          </cell>
        </row>
        <row r="1124">
          <cell r="C1124" t="str">
            <v>RLS</v>
          </cell>
          <cell r="K1124" t="e">
            <v>#REF!</v>
          </cell>
        </row>
        <row r="1125">
          <cell r="C1125" t="str">
            <v>RLS</v>
          </cell>
          <cell r="K1125" t="e">
            <v>#REF!</v>
          </cell>
        </row>
        <row r="1126">
          <cell r="C1126" t="str">
            <v>RLS</v>
          </cell>
          <cell r="K1126" t="e">
            <v>#REF!</v>
          </cell>
        </row>
        <row r="1127">
          <cell r="C1127" t="str">
            <v>RLS</v>
          </cell>
          <cell r="K1127" t="e">
            <v>#REF!</v>
          </cell>
        </row>
        <row r="1128">
          <cell r="C1128" t="str">
            <v>RLS</v>
          </cell>
          <cell r="K1128" t="e">
            <v>#REF!</v>
          </cell>
        </row>
        <row r="1129">
          <cell r="C1129" t="str">
            <v>RLS</v>
          </cell>
          <cell r="K1129" t="e">
            <v>#REF!</v>
          </cell>
        </row>
        <row r="1130">
          <cell r="C1130" t="str">
            <v>RLS</v>
          </cell>
          <cell r="K1130" t="e">
            <v>#REF!</v>
          </cell>
        </row>
        <row r="1131">
          <cell r="C1131" t="str">
            <v>RLS</v>
          </cell>
          <cell r="K1131" t="e">
            <v>#REF!</v>
          </cell>
        </row>
        <row r="1132">
          <cell r="C1132" t="str">
            <v>RLS</v>
          </cell>
          <cell r="K1132" t="e">
            <v>#REF!</v>
          </cell>
        </row>
        <row r="1133">
          <cell r="C1133" t="str">
            <v>RLS</v>
          </cell>
          <cell r="K1133" t="e">
            <v>#REF!</v>
          </cell>
        </row>
        <row r="1134">
          <cell r="C1134" t="str">
            <v>RLS</v>
          </cell>
          <cell r="K1134" t="e">
            <v>#REF!</v>
          </cell>
        </row>
        <row r="1135">
          <cell r="C1135" t="str">
            <v>RLS</v>
          </cell>
          <cell r="K1135" t="e">
            <v>#REF!</v>
          </cell>
        </row>
        <row r="1136">
          <cell r="C1136" t="str">
            <v>RLS</v>
          </cell>
          <cell r="K1136" t="e">
            <v>#REF!</v>
          </cell>
        </row>
        <row r="1137">
          <cell r="C1137" t="str">
            <v>RLS</v>
          </cell>
          <cell r="K1137" t="e">
            <v>#REF!</v>
          </cell>
        </row>
        <row r="1138">
          <cell r="C1138" t="str">
            <v>RLS</v>
          </cell>
          <cell r="K1138" t="e">
            <v>#REF!</v>
          </cell>
        </row>
        <row r="1139">
          <cell r="C1139" t="str">
            <v>RLS</v>
          </cell>
          <cell r="K1139" t="e">
            <v>#REF!</v>
          </cell>
        </row>
        <row r="1140">
          <cell r="C1140" t="str">
            <v>RLS</v>
          </cell>
          <cell r="K1140" t="e">
            <v>#REF!</v>
          </cell>
        </row>
        <row r="1141">
          <cell r="C1141" t="str">
            <v>RLS</v>
          </cell>
          <cell r="K1141" t="e">
            <v>#REF!</v>
          </cell>
        </row>
        <row r="1142">
          <cell r="C1142" t="str">
            <v>RLS</v>
          </cell>
          <cell r="K1142" t="e">
            <v>#REF!</v>
          </cell>
        </row>
        <row r="1143">
          <cell r="C1143" t="str">
            <v>RLS</v>
          </cell>
          <cell r="K1143" t="e">
            <v>#REF!</v>
          </cell>
        </row>
        <row r="1144">
          <cell r="C1144" t="str">
            <v>RLS</v>
          </cell>
          <cell r="K1144" t="e">
            <v>#REF!</v>
          </cell>
        </row>
        <row r="1145">
          <cell r="C1145" t="str">
            <v>RLS</v>
          </cell>
          <cell r="K1145" t="e">
            <v>#REF!</v>
          </cell>
        </row>
        <row r="1146">
          <cell r="C1146" t="str">
            <v>RLS</v>
          </cell>
          <cell r="K1146" t="e">
            <v>#REF!</v>
          </cell>
        </row>
        <row r="1147">
          <cell r="C1147" t="str">
            <v>RLS</v>
          </cell>
          <cell r="K1147" t="e">
            <v>#REF!</v>
          </cell>
        </row>
        <row r="1148">
          <cell r="C1148" t="str">
            <v>RLS</v>
          </cell>
          <cell r="K1148" t="e">
            <v>#REF!</v>
          </cell>
        </row>
        <row r="1149">
          <cell r="C1149" t="str">
            <v>RLS</v>
          </cell>
          <cell r="K1149" t="e">
            <v>#REF!</v>
          </cell>
        </row>
        <row r="1150">
          <cell r="C1150" t="str">
            <v>RLS</v>
          </cell>
          <cell r="K1150" t="e">
            <v>#REF!</v>
          </cell>
        </row>
        <row r="1151">
          <cell r="C1151" t="str">
            <v>RLS</v>
          </cell>
          <cell r="K1151" t="e">
            <v>#REF!</v>
          </cell>
        </row>
        <row r="1152">
          <cell r="C1152" t="str">
            <v>RLS</v>
          </cell>
          <cell r="K1152" t="e">
            <v>#REF!</v>
          </cell>
        </row>
        <row r="1153">
          <cell r="C1153" t="str">
            <v>RLS</v>
          </cell>
          <cell r="K1153" t="e">
            <v>#REF!</v>
          </cell>
        </row>
        <row r="1154">
          <cell r="C1154" t="str">
            <v>RLS</v>
          </cell>
          <cell r="K1154" t="e">
            <v>#REF!</v>
          </cell>
        </row>
        <row r="1155">
          <cell r="C1155" t="str">
            <v>RLS</v>
          </cell>
          <cell r="K1155" t="e">
            <v>#REF!</v>
          </cell>
        </row>
        <row r="1156">
          <cell r="C1156" t="str">
            <v>RLS</v>
          </cell>
          <cell r="K1156" t="e">
            <v>#REF!</v>
          </cell>
        </row>
        <row r="1157">
          <cell r="C1157" t="str">
            <v>RLS</v>
          </cell>
          <cell r="K1157" t="e">
            <v>#REF!</v>
          </cell>
        </row>
        <row r="1158">
          <cell r="C1158" t="str">
            <v>RLS</v>
          </cell>
          <cell r="K1158" t="e">
            <v>#REF!</v>
          </cell>
        </row>
        <row r="1159">
          <cell r="C1159" t="str">
            <v>RLS</v>
          </cell>
          <cell r="K1159" t="e">
            <v>#REF!</v>
          </cell>
        </row>
        <row r="1160">
          <cell r="C1160" t="str">
            <v>RLS</v>
          </cell>
          <cell r="K1160" t="e">
            <v>#REF!</v>
          </cell>
        </row>
        <row r="1161">
          <cell r="C1161" t="str">
            <v>RLS</v>
          </cell>
          <cell r="K1161" t="e">
            <v>#REF!</v>
          </cell>
        </row>
        <row r="1162">
          <cell r="C1162" t="str">
            <v>RLS</v>
          </cell>
          <cell r="K1162" t="e">
            <v>#REF!</v>
          </cell>
        </row>
        <row r="1163">
          <cell r="C1163" t="str">
            <v>RLS</v>
          </cell>
          <cell r="K1163" t="e">
            <v>#REF!</v>
          </cell>
        </row>
        <row r="1164">
          <cell r="C1164" t="str">
            <v>RLS</v>
          </cell>
          <cell r="K1164" t="e">
            <v>#REF!</v>
          </cell>
        </row>
        <row r="1165">
          <cell r="C1165" t="str">
            <v>RLS</v>
          </cell>
          <cell r="K1165" t="e">
            <v>#REF!</v>
          </cell>
        </row>
        <row r="1166">
          <cell r="C1166" t="str">
            <v>RLS</v>
          </cell>
          <cell r="K1166" t="e">
            <v>#REF!</v>
          </cell>
        </row>
        <row r="1167">
          <cell r="C1167" t="str">
            <v>RLS</v>
          </cell>
          <cell r="K1167" t="e">
            <v>#REF!</v>
          </cell>
        </row>
        <row r="1168">
          <cell r="C1168" t="str">
            <v>RLS</v>
          </cell>
          <cell r="K1168" t="e">
            <v>#REF!</v>
          </cell>
        </row>
        <row r="1169">
          <cell r="C1169" t="str">
            <v>RLS</v>
          </cell>
          <cell r="K1169" t="e">
            <v>#REF!</v>
          </cell>
        </row>
        <row r="1170">
          <cell r="C1170" t="str">
            <v>RLS</v>
          </cell>
          <cell r="K1170" t="e">
            <v>#REF!</v>
          </cell>
        </row>
        <row r="1171">
          <cell r="C1171" t="str">
            <v>RLS</v>
          </cell>
          <cell r="K1171" t="e">
            <v>#REF!</v>
          </cell>
        </row>
        <row r="1172">
          <cell r="C1172" t="str">
            <v>RLS</v>
          </cell>
          <cell r="K1172" t="e">
            <v>#REF!</v>
          </cell>
        </row>
        <row r="1173">
          <cell r="C1173" t="str">
            <v>RLS</v>
          </cell>
          <cell r="K1173" t="e">
            <v>#REF!</v>
          </cell>
        </row>
        <row r="1174">
          <cell r="C1174" t="str">
            <v>RLS</v>
          </cell>
          <cell r="K1174" t="e">
            <v>#REF!</v>
          </cell>
        </row>
        <row r="1175">
          <cell r="C1175" t="str">
            <v>RLS</v>
          </cell>
          <cell r="K1175" t="e">
            <v>#REF!</v>
          </cell>
        </row>
        <row r="1176">
          <cell r="C1176" t="str">
            <v>RLS</v>
          </cell>
          <cell r="K1176" t="e">
            <v>#REF!</v>
          </cell>
        </row>
        <row r="1177">
          <cell r="C1177" t="str">
            <v>RLS</v>
          </cell>
          <cell r="K1177" t="e">
            <v>#REF!</v>
          </cell>
        </row>
        <row r="1178">
          <cell r="C1178" t="str">
            <v>RLS</v>
          </cell>
          <cell r="K1178" t="e">
            <v>#REF!</v>
          </cell>
        </row>
        <row r="1179">
          <cell r="C1179" t="str">
            <v>RLS</v>
          </cell>
          <cell r="K1179" t="e">
            <v>#REF!</v>
          </cell>
        </row>
        <row r="1180">
          <cell r="C1180" t="str">
            <v>RLS</v>
          </cell>
          <cell r="K1180" t="e">
            <v>#REF!</v>
          </cell>
        </row>
        <row r="1181">
          <cell r="C1181" t="str">
            <v>RLS</v>
          </cell>
          <cell r="K1181" t="e">
            <v>#REF!</v>
          </cell>
        </row>
        <row r="1182">
          <cell r="C1182" t="str">
            <v>RLS</v>
          </cell>
          <cell r="K1182" t="e">
            <v>#REF!</v>
          </cell>
        </row>
        <row r="1183">
          <cell r="C1183" t="str">
            <v>RLS</v>
          </cell>
          <cell r="K1183" t="e">
            <v>#REF!</v>
          </cell>
        </row>
        <row r="1184">
          <cell r="C1184" t="str">
            <v>RLS</v>
          </cell>
          <cell r="K1184" t="e">
            <v>#REF!</v>
          </cell>
        </row>
        <row r="1185">
          <cell r="C1185" t="str">
            <v>RLS</v>
          </cell>
          <cell r="K1185" t="e">
            <v>#REF!</v>
          </cell>
        </row>
        <row r="1186">
          <cell r="C1186" t="str">
            <v>RLS</v>
          </cell>
          <cell r="K1186" t="e">
            <v>#REF!</v>
          </cell>
        </row>
        <row r="1187">
          <cell r="C1187" t="str">
            <v>RLS</v>
          </cell>
          <cell r="K1187" t="e">
            <v>#REF!</v>
          </cell>
        </row>
        <row r="1188">
          <cell r="C1188" t="str">
            <v>RLS</v>
          </cell>
          <cell r="K1188" t="e">
            <v>#REF!</v>
          </cell>
        </row>
        <row r="1189">
          <cell r="C1189" t="str">
            <v>RLS</v>
          </cell>
          <cell r="K1189" t="e">
            <v>#REF!</v>
          </cell>
        </row>
        <row r="1190">
          <cell r="C1190" t="str">
            <v>RLS</v>
          </cell>
          <cell r="K1190" t="e">
            <v>#REF!</v>
          </cell>
        </row>
        <row r="1191">
          <cell r="C1191" t="str">
            <v>RLS</v>
          </cell>
          <cell r="K1191" t="e">
            <v>#REF!</v>
          </cell>
        </row>
        <row r="1192">
          <cell r="C1192" t="str">
            <v>RLS</v>
          </cell>
          <cell r="K1192" t="e">
            <v>#REF!</v>
          </cell>
        </row>
        <row r="1193">
          <cell r="C1193" t="str">
            <v>RLS</v>
          </cell>
          <cell r="K1193" t="e">
            <v>#REF!</v>
          </cell>
        </row>
        <row r="1194">
          <cell r="C1194" t="str">
            <v>RLS</v>
          </cell>
          <cell r="K1194" t="e">
            <v>#REF!</v>
          </cell>
        </row>
        <row r="1195">
          <cell r="C1195" t="str">
            <v>RLS</v>
          </cell>
          <cell r="K1195" t="e">
            <v>#REF!</v>
          </cell>
        </row>
        <row r="1196">
          <cell r="C1196" t="str">
            <v>RLS</v>
          </cell>
          <cell r="K1196" t="e">
            <v>#REF!</v>
          </cell>
        </row>
        <row r="1197">
          <cell r="C1197" t="str">
            <v>RLS</v>
          </cell>
          <cell r="K1197" t="e">
            <v>#REF!</v>
          </cell>
        </row>
        <row r="1198">
          <cell r="C1198" t="str">
            <v>RLS</v>
          </cell>
          <cell r="K1198" t="e">
            <v>#REF!</v>
          </cell>
        </row>
        <row r="1199">
          <cell r="C1199" t="str">
            <v>RLS</v>
          </cell>
          <cell r="K1199" t="e">
            <v>#REF!</v>
          </cell>
        </row>
        <row r="1200">
          <cell r="C1200" t="str">
            <v>RLS</v>
          </cell>
          <cell r="K1200" t="e">
            <v>#REF!</v>
          </cell>
        </row>
        <row r="1201">
          <cell r="C1201" t="str">
            <v>RLS</v>
          </cell>
          <cell r="K1201" t="e">
            <v>#REF!</v>
          </cell>
        </row>
        <row r="1202">
          <cell r="C1202" t="str">
            <v>RLS</v>
          </cell>
          <cell r="K1202" t="e">
            <v>#REF!</v>
          </cell>
        </row>
        <row r="1203">
          <cell r="C1203" t="str">
            <v>RLS</v>
          </cell>
          <cell r="K1203" t="e">
            <v>#REF!</v>
          </cell>
        </row>
        <row r="1204">
          <cell r="C1204" t="str">
            <v>RLS</v>
          </cell>
          <cell r="K1204" t="e">
            <v>#REF!</v>
          </cell>
        </row>
        <row r="1205">
          <cell r="C1205" t="str">
            <v>RLS</v>
          </cell>
          <cell r="K1205" t="e">
            <v>#REF!</v>
          </cell>
        </row>
        <row r="1206">
          <cell r="C1206" t="str">
            <v>RLS</v>
          </cell>
          <cell r="K1206" t="e">
            <v>#REF!</v>
          </cell>
        </row>
        <row r="1207">
          <cell r="C1207" t="str">
            <v>RLS</v>
          </cell>
          <cell r="K1207" t="e">
            <v>#REF!</v>
          </cell>
        </row>
        <row r="1208">
          <cell r="C1208" t="str">
            <v>RLS</v>
          </cell>
          <cell r="K1208" t="e">
            <v>#REF!</v>
          </cell>
        </row>
        <row r="1209">
          <cell r="C1209" t="str">
            <v>RLS</v>
          </cell>
          <cell r="K1209" t="e">
            <v>#REF!</v>
          </cell>
        </row>
        <row r="1210">
          <cell r="C1210" t="str">
            <v>RLS</v>
          </cell>
          <cell r="K1210" t="e">
            <v>#REF!</v>
          </cell>
        </row>
        <row r="1211">
          <cell r="C1211" t="str">
            <v>RLS</v>
          </cell>
          <cell r="K1211" t="e">
            <v>#REF!</v>
          </cell>
        </row>
        <row r="1212">
          <cell r="C1212" t="str">
            <v>RLS</v>
          </cell>
          <cell r="K1212" t="e">
            <v>#REF!</v>
          </cell>
        </row>
        <row r="1213">
          <cell r="C1213" t="str">
            <v>RLS</v>
          </cell>
          <cell r="K1213" t="e">
            <v>#REF!</v>
          </cell>
        </row>
        <row r="1214">
          <cell r="C1214" t="str">
            <v>RLS</v>
          </cell>
          <cell r="K1214" t="e">
            <v>#REF!</v>
          </cell>
        </row>
        <row r="1215">
          <cell r="C1215" t="str">
            <v>RLS</v>
          </cell>
          <cell r="K1215" t="e">
            <v>#REF!</v>
          </cell>
        </row>
        <row r="1216">
          <cell r="C1216" t="str">
            <v>RLS</v>
          </cell>
          <cell r="K1216" t="e">
            <v>#REF!</v>
          </cell>
        </row>
        <row r="1217">
          <cell r="C1217" t="str">
            <v>RLS</v>
          </cell>
          <cell r="K1217" t="e">
            <v>#REF!</v>
          </cell>
        </row>
        <row r="1218">
          <cell r="C1218" t="str">
            <v>RLS</v>
          </cell>
          <cell r="K1218" t="e">
            <v>#REF!</v>
          </cell>
        </row>
        <row r="1219">
          <cell r="C1219" t="str">
            <v>RLS</v>
          </cell>
          <cell r="K1219" t="e">
            <v>#REF!</v>
          </cell>
        </row>
        <row r="1220">
          <cell r="C1220" t="str">
            <v>RLS</v>
          </cell>
          <cell r="K1220" t="e">
            <v>#REF!</v>
          </cell>
        </row>
        <row r="1221">
          <cell r="C1221" t="str">
            <v>RLS</v>
          </cell>
          <cell r="K1221" t="e">
            <v>#REF!</v>
          </cell>
        </row>
        <row r="1222">
          <cell r="C1222" t="str">
            <v>RLS</v>
          </cell>
          <cell r="K1222" t="e">
            <v>#REF!</v>
          </cell>
        </row>
        <row r="1223">
          <cell r="C1223" t="str">
            <v>RLS</v>
          </cell>
          <cell r="K1223" t="e">
            <v>#REF!</v>
          </cell>
        </row>
        <row r="1224">
          <cell r="C1224" t="str">
            <v>RLS</v>
          </cell>
          <cell r="K1224" t="e">
            <v>#REF!</v>
          </cell>
        </row>
        <row r="1225">
          <cell r="C1225" t="str">
            <v>RLS</v>
          </cell>
          <cell r="K1225" t="e">
            <v>#REF!</v>
          </cell>
        </row>
        <row r="1226">
          <cell r="C1226" t="str">
            <v>RLS</v>
          </cell>
          <cell r="K1226" t="e">
            <v>#REF!</v>
          </cell>
        </row>
        <row r="1227">
          <cell r="C1227" t="str">
            <v>RLS</v>
          </cell>
          <cell r="K1227" t="e">
            <v>#REF!</v>
          </cell>
        </row>
        <row r="1228">
          <cell r="C1228" t="str">
            <v>RLS</v>
          </cell>
          <cell r="K1228" t="e">
            <v>#REF!</v>
          </cell>
        </row>
        <row r="1229">
          <cell r="C1229" t="str">
            <v>RLS</v>
          </cell>
          <cell r="K1229" t="e">
            <v>#REF!</v>
          </cell>
        </row>
        <row r="1230">
          <cell r="C1230" t="str">
            <v>RLS</v>
          </cell>
          <cell r="K1230" t="e">
            <v>#REF!</v>
          </cell>
        </row>
        <row r="1231">
          <cell r="C1231" t="str">
            <v>RLS</v>
          </cell>
          <cell r="K1231" t="e">
            <v>#REF!</v>
          </cell>
        </row>
        <row r="1232">
          <cell r="C1232" t="str">
            <v>RLS</v>
          </cell>
          <cell r="K1232" t="e">
            <v>#REF!</v>
          </cell>
        </row>
        <row r="1233">
          <cell r="C1233" t="str">
            <v>RLS</v>
          </cell>
          <cell r="K1233" t="e">
            <v>#REF!</v>
          </cell>
        </row>
        <row r="1234">
          <cell r="C1234" t="str">
            <v>RLS</v>
          </cell>
          <cell r="K1234" t="e">
            <v>#REF!</v>
          </cell>
        </row>
        <row r="1235">
          <cell r="C1235" t="str">
            <v>RLS</v>
          </cell>
          <cell r="K1235" t="e">
            <v>#REF!</v>
          </cell>
        </row>
        <row r="1236">
          <cell r="C1236" t="str">
            <v>DSK</v>
          </cell>
          <cell r="K1236" t="e">
            <v>#REF!</v>
          </cell>
        </row>
        <row r="1237">
          <cell r="C1237" t="str">
            <v>DSK</v>
          </cell>
          <cell r="K1237" t="e">
            <v>#REF!</v>
          </cell>
        </row>
        <row r="1238">
          <cell r="C1238" t="str">
            <v>LS</v>
          </cell>
          <cell r="K1238" t="e">
            <v>#REF!</v>
          </cell>
        </row>
        <row r="1239">
          <cell r="C1239" t="str">
            <v>LS</v>
          </cell>
          <cell r="K1239" t="e">
            <v>#REF!</v>
          </cell>
        </row>
        <row r="1240">
          <cell r="C1240" t="str">
            <v>LS</v>
          </cell>
          <cell r="K1240" t="e">
            <v>#REF!</v>
          </cell>
        </row>
        <row r="1241">
          <cell r="C1241" t="str">
            <v>LS</v>
          </cell>
          <cell r="K1241" t="e">
            <v>#REF!</v>
          </cell>
        </row>
        <row r="1242">
          <cell r="C1242" t="str">
            <v>LS</v>
          </cell>
          <cell r="K1242" t="e">
            <v>#REF!</v>
          </cell>
        </row>
        <row r="1243">
          <cell r="C1243" t="str">
            <v>LS</v>
          </cell>
          <cell r="K1243" t="e">
            <v>#REF!</v>
          </cell>
        </row>
        <row r="1244">
          <cell r="C1244" t="str">
            <v>LS</v>
          </cell>
          <cell r="K1244" t="e">
            <v>#REF!</v>
          </cell>
        </row>
        <row r="1245">
          <cell r="C1245" t="str">
            <v>LS</v>
          </cell>
          <cell r="K1245" t="e">
            <v>#REF!</v>
          </cell>
        </row>
        <row r="1246">
          <cell r="C1246" t="str">
            <v>LS</v>
          </cell>
          <cell r="K1246" t="e">
            <v>#REF!</v>
          </cell>
        </row>
        <row r="1247">
          <cell r="C1247" t="str">
            <v>LS</v>
          </cell>
          <cell r="K1247" t="e">
            <v>#REF!</v>
          </cell>
        </row>
        <row r="1248">
          <cell r="C1248" t="str">
            <v>LS</v>
          </cell>
          <cell r="K1248" t="e">
            <v>#REF!</v>
          </cell>
        </row>
        <row r="1249">
          <cell r="C1249" t="str">
            <v>LS</v>
          </cell>
          <cell r="K1249" t="e">
            <v>#REF!</v>
          </cell>
        </row>
        <row r="1250">
          <cell r="C1250" t="str">
            <v>LS</v>
          </cell>
          <cell r="K1250" t="e">
            <v>#REF!</v>
          </cell>
        </row>
        <row r="1251">
          <cell r="C1251" t="str">
            <v>LS</v>
          </cell>
          <cell r="K1251" t="e">
            <v>#REF!</v>
          </cell>
        </row>
        <row r="1252">
          <cell r="C1252" t="str">
            <v>LS</v>
          </cell>
          <cell r="K1252" t="e">
            <v>#REF!</v>
          </cell>
        </row>
        <row r="1253">
          <cell r="C1253" t="str">
            <v>LS</v>
          </cell>
          <cell r="K1253" t="e">
            <v>#REF!</v>
          </cell>
        </row>
        <row r="1254">
          <cell r="C1254" t="str">
            <v>LS</v>
          </cell>
          <cell r="K1254" t="e">
            <v>#REF!</v>
          </cell>
        </row>
        <row r="1255">
          <cell r="C1255" t="str">
            <v>LS</v>
          </cell>
          <cell r="K1255" t="e">
            <v>#REF!</v>
          </cell>
        </row>
        <row r="1256">
          <cell r="C1256" t="str">
            <v>LS</v>
          </cell>
          <cell r="K1256" t="e">
            <v>#REF!</v>
          </cell>
        </row>
        <row r="1257">
          <cell r="C1257" t="str">
            <v>LS</v>
          </cell>
          <cell r="K1257" t="e">
            <v>#REF!</v>
          </cell>
        </row>
        <row r="1258">
          <cell r="C1258" t="str">
            <v>LS</v>
          </cell>
          <cell r="K1258" t="e">
            <v>#REF!</v>
          </cell>
        </row>
        <row r="1259">
          <cell r="C1259" t="str">
            <v>LS</v>
          </cell>
          <cell r="K1259" t="e">
            <v>#REF!</v>
          </cell>
        </row>
        <row r="1260">
          <cell r="C1260" t="str">
            <v>LS</v>
          </cell>
          <cell r="K1260" t="e">
            <v>#REF!</v>
          </cell>
        </row>
        <row r="1261">
          <cell r="C1261" t="str">
            <v>LS</v>
          </cell>
          <cell r="K1261" t="e">
            <v>#REF!</v>
          </cell>
        </row>
        <row r="1262">
          <cell r="C1262" t="str">
            <v>LS</v>
          </cell>
          <cell r="K1262" t="e">
            <v>#REF!</v>
          </cell>
        </row>
        <row r="1263">
          <cell r="C1263" t="str">
            <v>LS</v>
          </cell>
          <cell r="K1263" t="e">
            <v>#REF!</v>
          </cell>
        </row>
        <row r="1264">
          <cell r="C1264" t="str">
            <v>LS</v>
          </cell>
          <cell r="K1264" t="e">
            <v>#REF!</v>
          </cell>
        </row>
        <row r="1265">
          <cell r="C1265" t="str">
            <v>LS</v>
          </cell>
          <cell r="K1265" t="e">
            <v>#REF!</v>
          </cell>
        </row>
        <row r="1266">
          <cell r="C1266" t="str">
            <v>LS</v>
          </cell>
          <cell r="K1266" t="e">
            <v>#REF!</v>
          </cell>
        </row>
        <row r="1267">
          <cell r="C1267" t="str">
            <v>LS</v>
          </cell>
          <cell r="K1267" t="e">
            <v>#REF!</v>
          </cell>
        </row>
        <row r="1268">
          <cell r="C1268" t="str">
            <v>LS</v>
          </cell>
          <cell r="K1268" t="e">
            <v>#REF!</v>
          </cell>
        </row>
        <row r="1269">
          <cell r="C1269" t="str">
            <v>LS</v>
          </cell>
          <cell r="K1269" t="e">
            <v>#REF!</v>
          </cell>
        </row>
        <row r="1270">
          <cell r="C1270" t="str">
            <v>LS</v>
          </cell>
          <cell r="K1270" t="e">
            <v>#REF!</v>
          </cell>
        </row>
        <row r="1271">
          <cell r="C1271" t="str">
            <v>LS</v>
          </cell>
          <cell r="K1271" t="e">
            <v>#REF!</v>
          </cell>
        </row>
        <row r="1272">
          <cell r="C1272" t="str">
            <v>LS</v>
          </cell>
          <cell r="K1272" t="e">
            <v>#REF!</v>
          </cell>
        </row>
        <row r="1273">
          <cell r="C1273" t="str">
            <v>LS</v>
          </cell>
          <cell r="K1273" t="e">
            <v>#REF!</v>
          </cell>
        </row>
        <row r="1274">
          <cell r="C1274" t="str">
            <v>LS</v>
          </cell>
          <cell r="K1274" t="e">
            <v>#REF!</v>
          </cell>
        </row>
        <row r="1275">
          <cell r="C1275" t="str">
            <v>LS</v>
          </cell>
          <cell r="K1275" t="e">
            <v>#REF!</v>
          </cell>
        </row>
        <row r="1276">
          <cell r="C1276" t="str">
            <v>LS</v>
          </cell>
          <cell r="K1276" t="e">
            <v>#REF!</v>
          </cell>
        </row>
        <row r="1277">
          <cell r="C1277" t="str">
            <v>LS</v>
          </cell>
          <cell r="K1277" t="e">
            <v>#REF!</v>
          </cell>
        </row>
        <row r="1278">
          <cell r="C1278" t="str">
            <v>LS</v>
          </cell>
          <cell r="K1278" t="e">
            <v>#REF!</v>
          </cell>
        </row>
        <row r="1279">
          <cell r="C1279" t="str">
            <v>LS</v>
          </cell>
          <cell r="K1279" t="e">
            <v>#REF!</v>
          </cell>
        </row>
        <row r="1280">
          <cell r="C1280" t="str">
            <v>LS</v>
          </cell>
          <cell r="K1280" t="e">
            <v>#REF!</v>
          </cell>
        </row>
        <row r="1281">
          <cell r="C1281" t="str">
            <v>LS</v>
          </cell>
          <cell r="K1281" t="e">
            <v>#REF!</v>
          </cell>
        </row>
        <row r="1282">
          <cell r="C1282" t="str">
            <v>LS</v>
          </cell>
          <cell r="K1282" t="e">
            <v>#REF!</v>
          </cell>
        </row>
        <row r="1283">
          <cell r="C1283" t="str">
            <v>LS</v>
          </cell>
          <cell r="K1283" t="e">
            <v>#REF!</v>
          </cell>
        </row>
        <row r="1284">
          <cell r="C1284" t="str">
            <v>LS</v>
          </cell>
          <cell r="K1284" t="e">
            <v>#REF!</v>
          </cell>
        </row>
        <row r="1285">
          <cell r="C1285" t="str">
            <v>LS</v>
          </cell>
          <cell r="K1285" t="e">
            <v>#REF!</v>
          </cell>
        </row>
        <row r="1286">
          <cell r="C1286" t="str">
            <v>LS</v>
          </cell>
          <cell r="K1286" t="e">
            <v>#REF!</v>
          </cell>
        </row>
        <row r="1287">
          <cell r="C1287" t="str">
            <v>LS</v>
          </cell>
          <cell r="K1287" t="e">
            <v>#REF!</v>
          </cell>
        </row>
        <row r="1288">
          <cell r="C1288" t="str">
            <v>LS</v>
          </cell>
          <cell r="K1288" t="e">
            <v>#REF!</v>
          </cell>
        </row>
        <row r="1289">
          <cell r="C1289" t="str">
            <v>LS</v>
          </cell>
          <cell r="K1289" t="e">
            <v>#REF!</v>
          </cell>
        </row>
        <row r="1290">
          <cell r="C1290" t="str">
            <v>LS</v>
          </cell>
          <cell r="K1290" t="e">
            <v>#REF!</v>
          </cell>
        </row>
        <row r="1291">
          <cell r="C1291" t="str">
            <v>LS</v>
          </cell>
          <cell r="K1291" t="e">
            <v>#REF!</v>
          </cell>
        </row>
        <row r="1292">
          <cell r="C1292" t="str">
            <v>LS</v>
          </cell>
          <cell r="K1292" t="e">
            <v>#REF!</v>
          </cell>
        </row>
        <row r="1293">
          <cell r="C1293" t="str">
            <v>LS</v>
          </cell>
          <cell r="K1293" t="e">
            <v>#REF!</v>
          </cell>
        </row>
        <row r="1294">
          <cell r="C1294" t="str">
            <v>RLS</v>
          </cell>
          <cell r="K1294" t="e">
            <v>#REF!</v>
          </cell>
        </row>
        <row r="1295">
          <cell r="C1295" t="str">
            <v>RLS</v>
          </cell>
          <cell r="K1295" t="e">
            <v>#REF!</v>
          </cell>
        </row>
        <row r="1296">
          <cell r="C1296" t="str">
            <v>RLS</v>
          </cell>
          <cell r="K1296" t="e">
            <v>#REF!</v>
          </cell>
        </row>
        <row r="1297">
          <cell r="C1297" t="str">
            <v>RLS</v>
          </cell>
          <cell r="K1297" t="e">
            <v>#REF!</v>
          </cell>
        </row>
        <row r="1298">
          <cell r="C1298" t="str">
            <v>RLS</v>
          </cell>
          <cell r="K1298" t="e">
            <v>#REF!</v>
          </cell>
        </row>
        <row r="1299">
          <cell r="C1299" t="str">
            <v>RLS</v>
          </cell>
          <cell r="K1299" t="e">
            <v>#REF!</v>
          </cell>
        </row>
        <row r="1300">
          <cell r="C1300" t="str">
            <v>RLS</v>
          </cell>
          <cell r="K1300" t="e">
            <v>#REF!</v>
          </cell>
        </row>
        <row r="1301">
          <cell r="C1301" t="str">
            <v>RLS</v>
          </cell>
          <cell r="K1301" t="e">
            <v>#REF!</v>
          </cell>
        </row>
        <row r="1302">
          <cell r="C1302" t="str">
            <v>RLS</v>
          </cell>
          <cell r="K1302" t="e">
            <v>#REF!</v>
          </cell>
        </row>
        <row r="1303">
          <cell r="C1303" t="str">
            <v>RLS</v>
          </cell>
          <cell r="K1303" t="e">
            <v>#REF!</v>
          </cell>
        </row>
        <row r="1304">
          <cell r="C1304" t="str">
            <v>RLS</v>
          </cell>
          <cell r="K1304" t="e">
            <v>#REF!</v>
          </cell>
        </row>
        <row r="1305">
          <cell r="C1305" t="str">
            <v>RLS</v>
          </cell>
          <cell r="K1305" t="e">
            <v>#REF!</v>
          </cell>
        </row>
        <row r="1306">
          <cell r="C1306" t="str">
            <v>RLS</v>
          </cell>
          <cell r="K1306" t="e">
            <v>#REF!</v>
          </cell>
        </row>
        <row r="1307">
          <cell r="C1307" t="str">
            <v>RLS</v>
          </cell>
          <cell r="K1307" t="e">
            <v>#REF!</v>
          </cell>
        </row>
        <row r="1308">
          <cell r="C1308" t="str">
            <v>RLS</v>
          </cell>
          <cell r="K1308" t="e">
            <v>#REF!</v>
          </cell>
        </row>
        <row r="1309">
          <cell r="C1309" t="str">
            <v>RLS</v>
          </cell>
          <cell r="K1309" t="e">
            <v>#REF!</v>
          </cell>
        </row>
        <row r="1310">
          <cell r="C1310" t="str">
            <v>RLS</v>
          </cell>
          <cell r="K1310" t="e">
            <v>#REF!</v>
          </cell>
        </row>
        <row r="1311">
          <cell r="C1311" t="str">
            <v>RLS</v>
          </cell>
          <cell r="K1311" t="e">
            <v>#REF!</v>
          </cell>
        </row>
        <row r="1312">
          <cell r="C1312" t="str">
            <v>RLS</v>
          </cell>
          <cell r="K1312" t="e">
            <v>#REF!</v>
          </cell>
        </row>
        <row r="1313">
          <cell r="C1313" t="str">
            <v>RLS</v>
          </cell>
          <cell r="K1313" t="e">
            <v>#REF!</v>
          </cell>
        </row>
        <row r="1314">
          <cell r="C1314" t="str">
            <v>RLS</v>
          </cell>
          <cell r="K1314" t="e">
            <v>#REF!</v>
          </cell>
        </row>
        <row r="1315">
          <cell r="C1315" t="str">
            <v>RLS</v>
          </cell>
          <cell r="K1315" t="e">
            <v>#REF!</v>
          </cell>
        </row>
        <row r="1316">
          <cell r="C1316" t="str">
            <v>RLS</v>
          </cell>
          <cell r="K1316" t="e">
            <v>#REF!</v>
          </cell>
        </row>
        <row r="1317">
          <cell r="C1317" t="str">
            <v>RLS</v>
          </cell>
          <cell r="K1317" t="e">
            <v>#REF!</v>
          </cell>
        </row>
        <row r="1318">
          <cell r="C1318" t="str">
            <v>RLS</v>
          </cell>
          <cell r="K1318" t="e">
            <v>#REF!</v>
          </cell>
        </row>
        <row r="1319">
          <cell r="C1319" t="str">
            <v>RLS</v>
          </cell>
          <cell r="K1319" t="e">
            <v>#REF!</v>
          </cell>
        </row>
        <row r="1320">
          <cell r="C1320" t="str">
            <v>RLS</v>
          </cell>
          <cell r="K1320" t="e">
            <v>#REF!</v>
          </cell>
        </row>
        <row r="1321">
          <cell r="C1321" t="str">
            <v>RLS</v>
          </cell>
          <cell r="K1321" t="e">
            <v>#REF!</v>
          </cell>
        </row>
        <row r="1322">
          <cell r="C1322" t="str">
            <v>RLS</v>
          </cell>
          <cell r="K1322" t="e">
            <v>#REF!</v>
          </cell>
        </row>
        <row r="1323">
          <cell r="C1323" t="str">
            <v>RLS</v>
          </cell>
          <cell r="K1323" t="e">
            <v>#REF!</v>
          </cell>
        </row>
        <row r="1324">
          <cell r="C1324" t="str">
            <v>RLS</v>
          </cell>
          <cell r="K1324" t="e">
            <v>#REF!</v>
          </cell>
        </row>
        <row r="1325">
          <cell r="C1325" t="str">
            <v>RLS</v>
          </cell>
          <cell r="K1325" t="e">
            <v>#REF!</v>
          </cell>
        </row>
        <row r="1326">
          <cell r="C1326" t="str">
            <v>RLS</v>
          </cell>
          <cell r="K1326" t="e">
            <v>#REF!</v>
          </cell>
        </row>
        <row r="1327">
          <cell r="C1327" t="str">
            <v>RLS</v>
          </cell>
          <cell r="K1327" t="e">
            <v>#REF!</v>
          </cell>
        </row>
        <row r="1328">
          <cell r="C1328" t="str">
            <v>RLS</v>
          </cell>
          <cell r="K1328" t="e">
            <v>#REF!</v>
          </cell>
        </row>
        <row r="1329">
          <cell r="C1329" t="str">
            <v>RLS</v>
          </cell>
          <cell r="K1329" t="e">
            <v>#REF!</v>
          </cell>
        </row>
        <row r="1330">
          <cell r="C1330" t="str">
            <v>RLS</v>
          </cell>
          <cell r="K1330" t="e">
            <v>#REF!</v>
          </cell>
        </row>
        <row r="1331">
          <cell r="C1331" t="str">
            <v>RLS</v>
          </cell>
          <cell r="K1331" t="e">
            <v>#REF!</v>
          </cell>
        </row>
        <row r="1332">
          <cell r="C1332" t="str">
            <v>RLS</v>
          </cell>
          <cell r="K1332" t="e">
            <v>#REF!</v>
          </cell>
        </row>
        <row r="1333">
          <cell r="C1333" t="str">
            <v>RLS</v>
          </cell>
          <cell r="K1333" t="e">
            <v>#REF!</v>
          </cell>
        </row>
        <row r="1334">
          <cell r="C1334" t="str">
            <v>RLS</v>
          </cell>
          <cell r="K1334" t="e">
            <v>#REF!</v>
          </cell>
        </row>
        <row r="1335">
          <cell r="C1335" t="str">
            <v>RLS</v>
          </cell>
          <cell r="K1335" t="e">
            <v>#REF!</v>
          </cell>
        </row>
        <row r="1336">
          <cell r="C1336" t="str">
            <v>RLS</v>
          </cell>
          <cell r="K1336" t="e">
            <v>#REF!</v>
          </cell>
        </row>
        <row r="1337">
          <cell r="C1337" t="str">
            <v>RLS</v>
          </cell>
          <cell r="K1337" t="e">
            <v>#REF!</v>
          </cell>
        </row>
        <row r="1338">
          <cell r="C1338" t="str">
            <v>RLS</v>
          </cell>
          <cell r="K1338" t="e">
            <v>#REF!</v>
          </cell>
        </row>
        <row r="1339">
          <cell r="C1339" t="str">
            <v>RLS</v>
          </cell>
          <cell r="K1339" t="e">
            <v>#REF!</v>
          </cell>
        </row>
        <row r="1340">
          <cell r="C1340" t="str">
            <v>RLS</v>
          </cell>
          <cell r="K1340" t="e">
            <v>#REF!</v>
          </cell>
        </row>
        <row r="1341">
          <cell r="C1341" t="str">
            <v>RLS</v>
          </cell>
          <cell r="K1341" t="e">
            <v>#REF!</v>
          </cell>
        </row>
        <row r="1342">
          <cell r="C1342" t="str">
            <v>RLS</v>
          </cell>
          <cell r="K1342" t="e">
            <v>#REF!</v>
          </cell>
        </row>
        <row r="1343">
          <cell r="C1343" t="str">
            <v>RLS</v>
          </cell>
          <cell r="K1343" t="e">
            <v>#REF!</v>
          </cell>
        </row>
        <row r="1344">
          <cell r="C1344" t="str">
            <v>RLS</v>
          </cell>
          <cell r="K1344" t="e">
            <v>#REF!</v>
          </cell>
        </row>
        <row r="1345">
          <cell r="C1345" t="str">
            <v>RLS</v>
          </cell>
          <cell r="K1345" t="e">
            <v>#REF!</v>
          </cell>
        </row>
        <row r="1346">
          <cell r="C1346" t="str">
            <v>RLS</v>
          </cell>
          <cell r="K1346" t="e">
            <v>#REF!</v>
          </cell>
        </row>
        <row r="1347">
          <cell r="C1347" t="str">
            <v>RLS</v>
          </cell>
          <cell r="K1347" t="e">
            <v>#REF!</v>
          </cell>
        </row>
        <row r="1348">
          <cell r="C1348" t="str">
            <v>RLS</v>
          </cell>
          <cell r="K1348" t="e">
            <v>#REF!</v>
          </cell>
        </row>
        <row r="1349">
          <cell r="C1349" t="str">
            <v>RLS</v>
          </cell>
          <cell r="K1349" t="e">
            <v>#REF!</v>
          </cell>
        </row>
        <row r="1350">
          <cell r="C1350" t="str">
            <v>RLS</v>
          </cell>
          <cell r="K1350" t="e">
            <v>#REF!</v>
          </cell>
        </row>
        <row r="1351">
          <cell r="C1351" t="str">
            <v>RLS</v>
          </cell>
          <cell r="K1351" t="e">
            <v>#REF!</v>
          </cell>
        </row>
        <row r="1352">
          <cell r="C1352" t="str">
            <v>RLS</v>
          </cell>
          <cell r="K1352" t="e">
            <v>#REF!</v>
          </cell>
        </row>
        <row r="1353">
          <cell r="C1353" t="str">
            <v>RLS</v>
          </cell>
          <cell r="K1353" t="e">
            <v>#REF!</v>
          </cell>
        </row>
        <row r="1354">
          <cell r="C1354" t="str">
            <v>RLS</v>
          </cell>
          <cell r="K1354" t="e">
            <v>#REF!</v>
          </cell>
        </row>
        <row r="1355">
          <cell r="C1355" t="str">
            <v>RLS</v>
          </cell>
          <cell r="K1355" t="e">
            <v>#REF!</v>
          </cell>
        </row>
        <row r="1356">
          <cell r="C1356" t="str">
            <v>RLS</v>
          </cell>
          <cell r="K1356" t="e">
            <v>#REF!</v>
          </cell>
        </row>
        <row r="1357">
          <cell r="C1357" t="str">
            <v>RLS</v>
          </cell>
          <cell r="K1357" t="e">
            <v>#REF!</v>
          </cell>
        </row>
        <row r="1358">
          <cell r="C1358" t="str">
            <v>RLS</v>
          </cell>
          <cell r="K1358" t="e">
            <v>#REF!</v>
          </cell>
        </row>
        <row r="1359">
          <cell r="C1359" t="str">
            <v>RLS</v>
          </cell>
          <cell r="K1359" t="e">
            <v>#REF!</v>
          </cell>
        </row>
        <row r="1360">
          <cell r="C1360" t="str">
            <v>RLS</v>
          </cell>
          <cell r="K1360" t="e">
            <v>#REF!</v>
          </cell>
        </row>
        <row r="1361">
          <cell r="C1361" t="str">
            <v>RLS</v>
          </cell>
          <cell r="K1361" t="e">
            <v>#REF!</v>
          </cell>
        </row>
        <row r="1362">
          <cell r="C1362" t="str">
            <v>RLS</v>
          </cell>
          <cell r="K1362" t="e">
            <v>#REF!</v>
          </cell>
        </row>
        <row r="1363">
          <cell r="C1363" t="str">
            <v>RLS</v>
          </cell>
          <cell r="K1363" t="e">
            <v>#REF!</v>
          </cell>
        </row>
        <row r="1364">
          <cell r="C1364" t="str">
            <v>RLS</v>
          </cell>
          <cell r="K1364" t="e">
            <v>#REF!</v>
          </cell>
        </row>
        <row r="1365">
          <cell r="C1365" t="str">
            <v>RLS</v>
          </cell>
          <cell r="K1365" t="e">
            <v>#REF!</v>
          </cell>
        </row>
        <row r="1366">
          <cell r="C1366" t="str">
            <v>RLS</v>
          </cell>
          <cell r="K1366" t="e">
            <v>#REF!</v>
          </cell>
        </row>
        <row r="1367">
          <cell r="C1367" t="str">
            <v>RLS</v>
          </cell>
          <cell r="K1367" t="e">
            <v>#REF!</v>
          </cell>
        </row>
        <row r="1368">
          <cell r="C1368" t="str">
            <v>RLS</v>
          </cell>
          <cell r="K1368" t="e">
            <v>#REF!</v>
          </cell>
        </row>
        <row r="1369">
          <cell r="C1369" t="str">
            <v>RLS</v>
          </cell>
          <cell r="K1369" t="e">
            <v>#REF!</v>
          </cell>
        </row>
        <row r="1370">
          <cell r="C1370" t="str">
            <v>RLS</v>
          </cell>
          <cell r="K1370" t="e">
            <v>#REF!</v>
          </cell>
        </row>
        <row r="1371">
          <cell r="C1371" t="str">
            <v>RLS</v>
          </cell>
          <cell r="K1371" t="e">
            <v>#REF!</v>
          </cell>
        </row>
        <row r="1372">
          <cell r="C1372" t="str">
            <v>RLS</v>
          </cell>
          <cell r="K1372" t="e">
            <v>#REF!</v>
          </cell>
        </row>
        <row r="1373">
          <cell r="C1373" t="str">
            <v>RLS</v>
          </cell>
          <cell r="K1373" t="e">
            <v>#REF!</v>
          </cell>
        </row>
        <row r="1374">
          <cell r="C1374" t="str">
            <v>RLS</v>
          </cell>
          <cell r="K1374" t="e">
            <v>#REF!</v>
          </cell>
        </row>
        <row r="1375">
          <cell r="C1375" t="str">
            <v>RLS</v>
          </cell>
          <cell r="K1375" t="e">
            <v>#REF!</v>
          </cell>
        </row>
        <row r="1376">
          <cell r="C1376" t="str">
            <v>RLS</v>
          </cell>
          <cell r="K1376" t="e">
            <v>#REF!</v>
          </cell>
        </row>
        <row r="1377">
          <cell r="C1377" t="str">
            <v>RLS</v>
          </cell>
          <cell r="K1377" t="e">
            <v>#REF!</v>
          </cell>
        </row>
        <row r="1378">
          <cell r="C1378" t="str">
            <v>RLS</v>
          </cell>
          <cell r="K1378" t="e">
            <v>#REF!</v>
          </cell>
        </row>
        <row r="1379">
          <cell r="C1379" t="str">
            <v>RLS</v>
          </cell>
          <cell r="K1379" t="e">
            <v>#REF!</v>
          </cell>
        </row>
        <row r="1380">
          <cell r="C1380" t="str">
            <v>RLS</v>
          </cell>
          <cell r="K1380" t="e">
            <v>#REF!</v>
          </cell>
        </row>
        <row r="1381">
          <cell r="C1381" t="str">
            <v>RLS</v>
          </cell>
          <cell r="K1381" t="e">
            <v>#REF!</v>
          </cell>
        </row>
        <row r="1382">
          <cell r="C1382" t="str">
            <v>RLS</v>
          </cell>
          <cell r="K1382" t="e">
            <v>#REF!</v>
          </cell>
        </row>
        <row r="1383">
          <cell r="C1383" t="str">
            <v>RLS</v>
          </cell>
          <cell r="K1383" t="e">
            <v>#REF!</v>
          </cell>
        </row>
        <row r="1384">
          <cell r="C1384" t="str">
            <v>RLS</v>
          </cell>
          <cell r="K1384" t="e">
            <v>#REF!</v>
          </cell>
        </row>
        <row r="1385">
          <cell r="C1385" t="str">
            <v>RLS</v>
          </cell>
          <cell r="K1385" t="e">
            <v>#REF!</v>
          </cell>
        </row>
        <row r="1386">
          <cell r="C1386" t="str">
            <v>RLS</v>
          </cell>
          <cell r="K1386" t="e">
            <v>#REF!</v>
          </cell>
        </row>
        <row r="1387">
          <cell r="C1387" t="str">
            <v>RLS</v>
          </cell>
          <cell r="K1387" t="e">
            <v>#REF!</v>
          </cell>
        </row>
        <row r="1388">
          <cell r="C1388" t="str">
            <v>RLS</v>
          </cell>
          <cell r="K1388" t="e">
            <v>#REF!</v>
          </cell>
        </row>
        <row r="1389">
          <cell r="C1389" t="str">
            <v>RLS</v>
          </cell>
          <cell r="K1389" t="e">
            <v>#REF!</v>
          </cell>
        </row>
        <row r="1390">
          <cell r="C1390" t="str">
            <v>RLS</v>
          </cell>
          <cell r="K1390" t="e">
            <v>#REF!</v>
          </cell>
        </row>
        <row r="1391">
          <cell r="C1391" t="str">
            <v>RLS</v>
          </cell>
          <cell r="K1391" t="e">
            <v>#REF!</v>
          </cell>
        </row>
        <row r="1392">
          <cell r="C1392" t="str">
            <v>RLS</v>
          </cell>
          <cell r="K1392" t="e">
            <v>#REF!</v>
          </cell>
        </row>
        <row r="1393">
          <cell r="C1393" t="str">
            <v>RLS</v>
          </cell>
          <cell r="K1393" t="e">
            <v>#REF!</v>
          </cell>
        </row>
        <row r="1394">
          <cell r="C1394" t="str">
            <v>RLS</v>
          </cell>
          <cell r="K1394" t="e">
            <v>#REF!</v>
          </cell>
        </row>
        <row r="1395">
          <cell r="C1395" t="str">
            <v>RLS</v>
          </cell>
          <cell r="K1395" t="e">
            <v>#REF!</v>
          </cell>
        </row>
        <row r="1396">
          <cell r="C1396" t="str">
            <v>RLS</v>
          </cell>
          <cell r="K1396" t="e">
            <v>#REF!</v>
          </cell>
        </row>
        <row r="1397">
          <cell r="C1397" t="str">
            <v>RLS</v>
          </cell>
          <cell r="K1397" t="e">
            <v>#REF!</v>
          </cell>
        </row>
        <row r="1398">
          <cell r="C1398" t="str">
            <v>RLS</v>
          </cell>
          <cell r="K1398" t="e">
            <v>#REF!</v>
          </cell>
        </row>
        <row r="1399">
          <cell r="C1399" t="str">
            <v>RLS</v>
          </cell>
          <cell r="K1399" t="e">
            <v>#REF!</v>
          </cell>
        </row>
        <row r="1400">
          <cell r="C1400" t="str">
            <v>RLS</v>
          </cell>
          <cell r="K1400" t="e">
            <v>#REF!</v>
          </cell>
        </row>
        <row r="1401">
          <cell r="C1401" t="str">
            <v>RLS</v>
          </cell>
          <cell r="K1401" t="e">
            <v>#REF!</v>
          </cell>
        </row>
        <row r="1402">
          <cell r="C1402" t="str">
            <v>RLS</v>
          </cell>
          <cell r="K1402" t="e">
            <v>#REF!</v>
          </cell>
        </row>
        <row r="1403">
          <cell r="C1403" t="str">
            <v>RLS</v>
          </cell>
          <cell r="K1403" t="e">
            <v>#REF!</v>
          </cell>
        </row>
        <row r="1404">
          <cell r="C1404" t="str">
            <v>RLS</v>
          </cell>
          <cell r="K1404" t="e">
            <v>#REF!</v>
          </cell>
        </row>
        <row r="1405">
          <cell r="C1405" t="str">
            <v>RLS</v>
          </cell>
          <cell r="K1405" t="e">
            <v>#REF!</v>
          </cell>
        </row>
        <row r="1406">
          <cell r="C1406" t="str">
            <v>RLS</v>
          </cell>
          <cell r="K1406" t="e">
            <v>#REF!</v>
          </cell>
        </row>
        <row r="1407">
          <cell r="C1407" t="str">
            <v>RLS</v>
          </cell>
          <cell r="K1407" t="e">
            <v>#REF!</v>
          </cell>
        </row>
        <row r="1408">
          <cell r="C1408" t="str">
            <v>RLS</v>
          </cell>
          <cell r="K1408" t="e">
            <v>#REF!</v>
          </cell>
        </row>
        <row r="1409">
          <cell r="C1409" t="str">
            <v>RLS</v>
          </cell>
          <cell r="K1409" t="e">
            <v>#REF!</v>
          </cell>
        </row>
        <row r="1410">
          <cell r="C1410" t="str">
            <v>RLS</v>
          </cell>
          <cell r="K1410" t="e">
            <v>#REF!</v>
          </cell>
        </row>
        <row r="1411">
          <cell r="C1411" t="str">
            <v>RLS</v>
          </cell>
          <cell r="K1411" t="e">
            <v>#REF!</v>
          </cell>
        </row>
        <row r="1412">
          <cell r="C1412" t="str">
            <v>RLS</v>
          </cell>
          <cell r="K1412" t="e">
            <v>#REF!</v>
          </cell>
        </row>
        <row r="1413">
          <cell r="C1413" t="str">
            <v>RLS</v>
          </cell>
          <cell r="K1413" t="e">
            <v>#REF!</v>
          </cell>
        </row>
        <row r="1414">
          <cell r="C1414" t="str">
            <v>RLS</v>
          </cell>
          <cell r="K1414" t="e">
            <v>#REF!</v>
          </cell>
        </row>
        <row r="1415">
          <cell r="C1415" t="str">
            <v>RLS</v>
          </cell>
          <cell r="K1415" t="e">
            <v>#REF!</v>
          </cell>
        </row>
        <row r="1416">
          <cell r="C1416" t="str">
            <v>RLS</v>
          </cell>
          <cell r="K1416" t="e">
            <v>#REF!</v>
          </cell>
        </row>
        <row r="1417">
          <cell r="C1417" t="str">
            <v>RLS</v>
          </cell>
          <cell r="K1417" t="e">
            <v>#REF!</v>
          </cell>
        </row>
        <row r="1418">
          <cell r="C1418" t="str">
            <v>RLS</v>
          </cell>
          <cell r="K1418" t="e">
            <v>#REF!</v>
          </cell>
        </row>
        <row r="1419">
          <cell r="C1419" t="str">
            <v>RLS</v>
          </cell>
          <cell r="K1419" t="e">
            <v>#REF!</v>
          </cell>
        </row>
        <row r="1420">
          <cell r="C1420" t="str">
            <v>RLS</v>
          </cell>
          <cell r="K1420" t="e">
            <v>#REF!</v>
          </cell>
        </row>
        <row r="1421">
          <cell r="C1421" t="str">
            <v>RLS</v>
          </cell>
          <cell r="K1421" t="e">
            <v>#REF!</v>
          </cell>
        </row>
        <row r="1422">
          <cell r="C1422" t="str">
            <v>RLS</v>
          </cell>
          <cell r="K1422" t="e">
            <v>#REF!</v>
          </cell>
        </row>
        <row r="1423">
          <cell r="C1423" t="str">
            <v>RLS</v>
          </cell>
          <cell r="K1423" t="e">
            <v>#REF!</v>
          </cell>
        </row>
        <row r="1424">
          <cell r="C1424" t="str">
            <v>RLS</v>
          </cell>
          <cell r="K1424" t="e">
            <v>#REF!</v>
          </cell>
        </row>
        <row r="1425">
          <cell r="C1425" t="str">
            <v>RLS</v>
          </cell>
          <cell r="K1425" t="e">
            <v>#REF!</v>
          </cell>
        </row>
        <row r="1426">
          <cell r="C1426" t="str">
            <v>RLS</v>
          </cell>
          <cell r="K1426" t="e">
            <v>#REF!</v>
          </cell>
        </row>
        <row r="1427">
          <cell r="C1427" t="str">
            <v>RLS</v>
          </cell>
          <cell r="K1427" t="e">
            <v>#REF!</v>
          </cell>
        </row>
        <row r="1428">
          <cell r="C1428" t="str">
            <v>RLS</v>
          </cell>
          <cell r="K1428" t="e">
            <v>#REF!</v>
          </cell>
        </row>
        <row r="1429">
          <cell r="C1429" t="str">
            <v>RLS</v>
          </cell>
          <cell r="K1429" t="e">
            <v>#REF!</v>
          </cell>
        </row>
        <row r="1430">
          <cell r="C1430" t="str">
            <v>RLS</v>
          </cell>
          <cell r="K1430" t="e">
            <v>#REF!</v>
          </cell>
        </row>
        <row r="1431">
          <cell r="C1431" t="str">
            <v>RLS</v>
          </cell>
          <cell r="K1431" t="e">
            <v>#REF!</v>
          </cell>
        </row>
        <row r="1432">
          <cell r="C1432" t="str">
            <v>RLS</v>
          </cell>
          <cell r="K1432" t="e">
            <v>#REF!</v>
          </cell>
        </row>
        <row r="1433">
          <cell r="C1433" t="str">
            <v>RLS</v>
          </cell>
          <cell r="K1433" t="e">
            <v>#REF!</v>
          </cell>
        </row>
        <row r="1434">
          <cell r="C1434" t="str">
            <v>RLS</v>
          </cell>
          <cell r="K1434" t="e">
            <v>#REF!</v>
          </cell>
        </row>
        <row r="1435">
          <cell r="C1435" t="str">
            <v>RLS</v>
          </cell>
          <cell r="K1435" t="e">
            <v>#REF!</v>
          </cell>
        </row>
        <row r="1436">
          <cell r="C1436" t="str">
            <v>RLS</v>
          </cell>
          <cell r="K1436" t="e">
            <v>#REF!</v>
          </cell>
        </row>
        <row r="1437">
          <cell r="C1437" t="str">
            <v>RLS</v>
          </cell>
          <cell r="K1437" t="e">
            <v>#REF!</v>
          </cell>
        </row>
        <row r="1438">
          <cell r="C1438" t="str">
            <v>RLS</v>
          </cell>
          <cell r="K1438" t="e">
            <v>#REF!</v>
          </cell>
        </row>
        <row r="1439">
          <cell r="C1439" t="str">
            <v>RLS</v>
          </cell>
          <cell r="K1439" t="e">
            <v>#REF!</v>
          </cell>
        </row>
        <row r="1440">
          <cell r="C1440" t="str">
            <v>RLS</v>
          </cell>
          <cell r="K1440" t="e">
            <v>#REF!</v>
          </cell>
        </row>
        <row r="1441">
          <cell r="C1441" t="str">
            <v>RLS</v>
          </cell>
          <cell r="K1441" t="e">
            <v>#REF!</v>
          </cell>
        </row>
        <row r="1442">
          <cell r="C1442" t="str">
            <v>RLS</v>
          </cell>
          <cell r="K1442" t="e">
            <v>#REF!</v>
          </cell>
        </row>
        <row r="1443">
          <cell r="C1443" t="str">
            <v>RLS</v>
          </cell>
          <cell r="K1443" t="e">
            <v>#REF!</v>
          </cell>
        </row>
        <row r="1444">
          <cell r="C1444" t="str">
            <v>RLS</v>
          </cell>
          <cell r="K1444" t="e">
            <v>#REF!</v>
          </cell>
        </row>
        <row r="1445">
          <cell r="C1445" t="str">
            <v>RLS</v>
          </cell>
          <cell r="K1445" t="e">
            <v>#REF!</v>
          </cell>
        </row>
        <row r="1446">
          <cell r="C1446" t="str">
            <v>RLS</v>
          </cell>
          <cell r="K1446" t="e">
            <v>#REF!</v>
          </cell>
        </row>
        <row r="1447">
          <cell r="C1447" t="str">
            <v>RLS</v>
          </cell>
          <cell r="K1447" t="e">
            <v>#REF!</v>
          </cell>
        </row>
        <row r="1448">
          <cell r="C1448" t="str">
            <v>RLS</v>
          </cell>
          <cell r="K1448" t="e">
            <v>#REF!</v>
          </cell>
        </row>
        <row r="1449">
          <cell r="C1449" t="str">
            <v>RLS</v>
          </cell>
          <cell r="K1449" t="e">
            <v>#REF!</v>
          </cell>
        </row>
        <row r="1450">
          <cell r="C1450" t="str">
            <v>RLS</v>
          </cell>
          <cell r="K1450" t="e">
            <v>#REF!</v>
          </cell>
        </row>
        <row r="1451">
          <cell r="C1451" t="str">
            <v>RLS</v>
          </cell>
          <cell r="K1451" t="e">
            <v>#REF!</v>
          </cell>
        </row>
        <row r="1452">
          <cell r="C1452" t="str">
            <v>RLS</v>
          </cell>
          <cell r="K1452" t="e">
            <v>#REF!</v>
          </cell>
        </row>
        <row r="1453">
          <cell r="C1453" t="str">
            <v>RLS</v>
          </cell>
          <cell r="K1453" t="e">
            <v>#REF!</v>
          </cell>
        </row>
        <row r="1454">
          <cell r="C1454" t="str">
            <v>RLS</v>
          </cell>
          <cell r="K1454" t="e">
            <v>#REF!</v>
          </cell>
        </row>
        <row r="1455">
          <cell r="C1455" t="str">
            <v>RLS</v>
          </cell>
          <cell r="K1455" t="e">
            <v>#REF!</v>
          </cell>
        </row>
        <row r="1456">
          <cell r="C1456" t="str">
            <v>RLS</v>
          </cell>
          <cell r="K1456" t="e">
            <v>#REF!</v>
          </cell>
        </row>
        <row r="1457">
          <cell r="C1457" t="str">
            <v>RLS</v>
          </cell>
          <cell r="K1457" t="e">
            <v>#REF!</v>
          </cell>
        </row>
        <row r="1458">
          <cell r="C1458" t="str">
            <v>RLS</v>
          </cell>
          <cell r="K1458" t="e">
            <v>#REF!</v>
          </cell>
        </row>
        <row r="1459">
          <cell r="C1459" t="str">
            <v>RLS</v>
          </cell>
          <cell r="K1459" t="e">
            <v>#REF!</v>
          </cell>
        </row>
        <row r="1460">
          <cell r="C1460" t="str">
            <v>RLS</v>
          </cell>
          <cell r="K1460" t="e">
            <v>#REF!</v>
          </cell>
        </row>
        <row r="1461">
          <cell r="C1461" t="str">
            <v>RLS</v>
          </cell>
          <cell r="K1461" t="e">
            <v>#REF!</v>
          </cell>
        </row>
        <row r="1462">
          <cell r="C1462" t="str">
            <v>RLS</v>
          </cell>
          <cell r="K1462" t="e">
            <v>#REF!</v>
          </cell>
        </row>
        <row r="1463">
          <cell r="C1463" t="str">
            <v>RLS</v>
          </cell>
          <cell r="K1463" t="e">
            <v>#REF!</v>
          </cell>
        </row>
        <row r="1464">
          <cell r="C1464" t="str">
            <v>RLS</v>
          </cell>
          <cell r="K1464" t="e">
            <v>#REF!</v>
          </cell>
        </row>
        <row r="1465">
          <cell r="C1465" t="str">
            <v>RLS</v>
          </cell>
          <cell r="K1465" t="e">
            <v>#REF!</v>
          </cell>
        </row>
        <row r="1466">
          <cell r="C1466" t="str">
            <v>RLS</v>
          </cell>
          <cell r="K1466" t="e">
            <v>#REF!</v>
          </cell>
        </row>
        <row r="1467">
          <cell r="C1467" t="str">
            <v>RLS</v>
          </cell>
          <cell r="K1467" t="e">
            <v>#REF!</v>
          </cell>
        </row>
        <row r="1468">
          <cell r="C1468" t="str">
            <v>RLS</v>
          </cell>
          <cell r="K1468" t="e">
            <v>#REF!</v>
          </cell>
        </row>
        <row r="1469">
          <cell r="C1469" t="str">
            <v>RLS</v>
          </cell>
          <cell r="K1469" t="e">
            <v>#REF!</v>
          </cell>
        </row>
        <row r="1470">
          <cell r="C1470" t="str">
            <v>RLS</v>
          </cell>
          <cell r="K1470" t="e">
            <v>#REF!</v>
          </cell>
        </row>
        <row r="1471">
          <cell r="C1471" t="str">
            <v>RLS</v>
          </cell>
          <cell r="K1471" t="e">
            <v>#REF!</v>
          </cell>
        </row>
        <row r="1472">
          <cell r="C1472" t="str">
            <v>RLS</v>
          </cell>
          <cell r="K1472" t="e">
            <v>#REF!</v>
          </cell>
        </row>
        <row r="1473">
          <cell r="C1473" t="str">
            <v>RLS</v>
          </cell>
          <cell r="K1473" t="e">
            <v>#REF!</v>
          </cell>
        </row>
        <row r="1474">
          <cell r="C1474" t="str">
            <v>RLS</v>
          </cell>
          <cell r="K1474" t="e">
            <v>#REF!</v>
          </cell>
        </row>
        <row r="1475">
          <cell r="C1475" t="str">
            <v>RLS</v>
          </cell>
          <cell r="K1475" t="e">
            <v>#REF!</v>
          </cell>
        </row>
        <row r="1476">
          <cell r="C1476" t="str">
            <v>RLS</v>
          </cell>
          <cell r="K1476" t="e">
            <v>#REF!</v>
          </cell>
        </row>
        <row r="1477">
          <cell r="C1477" t="str">
            <v>RLS</v>
          </cell>
          <cell r="K1477" t="e">
            <v>#REF!</v>
          </cell>
        </row>
        <row r="1478">
          <cell r="C1478" t="str">
            <v>RLS</v>
          </cell>
          <cell r="K1478" t="e">
            <v>#REF!</v>
          </cell>
        </row>
        <row r="1479">
          <cell r="C1479" t="str">
            <v>RLS</v>
          </cell>
          <cell r="K1479" t="e">
            <v>#REF!</v>
          </cell>
        </row>
        <row r="1480">
          <cell r="C1480" t="str">
            <v>RLS</v>
          </cell>
          <cell r="K1480" t="e">
            <v>#REF!</v>
          </cell>
        </row>
        <row r="1481">
          <cell r="C1481" t="str">
            <v>RLS</v>
          </cell>
          <cell r="K1481" t="e">
            <v>#REF!</v>
          </cell>
        </row>
        <row r="1482">
          <cell r="C1482" t="str">
            <v>RLS</v>
          </cell>
          <cell r="K1482" t="e">
            <v>#REF!</v>
          </cell>
        </row>
        <row r="1483">
          <cell r="C1483" t="str">
            <v>RLS</v>
          </cell>
          <cell r="K1483" t="e">
            <v>#REF!</v>
          </cell>
        </row>
        <row r="1484">
          <cell r="C1484" t="str">
            <v>RLS</v>
          </cell>
          <cell r="K1484" t="e">
            <v>#REF!</v>
          </cell>
        </row>
        <row r="1485">
          <cell r="C1485" t="str">
            <v>RLS</v>
          </cell>
          <cell r="K1485" t="e">
            <v>#REF!</v>
          </cell>
        </row>
        <row r="1486">
          <cell r="C1486" t="str">
            <v>RLS</v>
          </cell>
          <cell r="K1486" t="e">
            <v>#REF!</v>
          </cell>
        </row>
        <row r="1487">
          <cell r="C1487" t="str">
            <v>RLS</v>
          </cell>
          <cell r="K1487" t="e">
            <v>#REF!</v>
          </cell>
        </row>
        <row r="1488">
          <cell r="C1488" t="str">
            <v>RLS</v>
          </cell>
          <cell r="K1488" t="e">
            <v>#REF!</v>
          </cell>
        </row>
        <row r="1489">
          <cell r="C1489" t="str">
            <v>RLS</v>
          </cell>
          <cell r="K1489" t="e">
            <v>#REF!</v>
          </cell>
        </row>
        <row r="1490">
          <cell r="C1490" t="str">
            <v>RLS</v>
          </cell>
          <cell r="K1490" t="e">
            <v>#REF!</v>
          </cell>
        </row>
        <row r="1491">
          <cell r="C1491" t="str">
            <v>RLS</v>
          </cell>
          <cell r="K1491" t="e">
            <v>#REF!</v>
          </cell>
        </row>
        <row r="1492">
          <cell r="C1492" t="str">
            <v>RLS</v>
          </cell>
          <cell r="K1492" t="e">
            <v>#REF!</v>
          </cell>
        </row>
        <row r="1493">
          <cell r="C1493" t="str">
            <v>RLS</v>
          </cell>
          <cell r="K1493" t="e">
            <v>#REF!</v>
          </cell>
        </row>
        <row r="1494">
          <cell r="C1494" t="str">
            <v>DSK</v>
          </cell>
          <cell r="K1494" t="e">
            <v>#REF!</v>
          </cell>
        </row>
        <row r="1495">
          <cell r="C1495" t="str">
            <v>DSK</v>
          </cell>
          <cell r="K1495" t="e">
            <v>#REF!</v>
          </cell>
        </row>
        <row r="1496">
          <cell r="C1496" t="str">
            <v>LS</v>
          </cell>
          <cell r="K1496" t="e">
            <v>#REF!</v>
          </cell>
        </row>
        <row r="1497">
          <cell r="C1497" t="str">
            <v>LS</v>
          </cell>
          <cell r="K1497" t="e">
            <v>#REF!</v>
          </cell>
        </row>
        <row r="1498">
          <cell r="C1498" t="str">
            <v>LS</v>
          </cell>
          <cell r="K1498" t="e">
            <v>#REF!</v>
          </cell>
        </row>
        <row r="1499">
          <cell r="C1499" t="str">
            <v>LS</v>
          </cell>
          <cell r="K1499" t="e">
            <v>#REF!</v>
          </cell>
        </row>
        <row r="1500">
          <cell r="C1500" t="str">
            <v>LS</v>
          </cell>
          <cell r="K1500" t="e">
            <v>#REF!</v>
          </cell>
        </row>
        <row r="1501">
          <cell r="C1501" t="str">
            <v>LS</v>
          </cell>
          <cell r="K1501" t="e">
            <v>#REF!</v>
          </cell>
        </row>
        <row r="1502">
          <cell r="C1502" t="str">
            <v>LS</v>
          </cell>
          <cell r="K1502" t="e">
            <v>#REF!</v>
          </cell>
        </row>
        <row r="1503">
          <cell r="C1503" t="str">
            <v>LS</v>
          </cell>
          <cell r="K1503" t="e">
            <v>#REF!</v>
          </cell>
        </row>
        <row r="1504">
          <cell r="C1504" t="str">
            <v>LS</v>
          </cell>
          <cell r="K1504" t="e">
            <v>#REF!</v>
          </cell>
        </row>
        <row r="1505">
          <cell r="C1505" t="str">
            <v>LS</v>
          </cell>
          <cell r="K1505" t="e">
            <v>#REF!</v>
          </cell>
        </row>
        <row r="1506">
          <cell r="C1506" t="str">
            <v>LS</v>
          </cell>
          <cell r="K1506" t="e">
            <v>#REF!</v>
          </cell>
        </row>
        <row r="1507">
          <cell r="C1507" t="str">
            <v>LS</v>
          </cell>
          <cell r="K1507" t="e">
            <v>#REF!</v>
          </cell>
        </row>
        <row r="1508">
          <cell r="C1508" t="str">
            <v>LS</v>
          </cell>
          <cell r="K1508" t="e">
            <v>#REF!</v>
          </cell>
        </row>
        <row r="1509">
          <cell r="C1509" t="str">
            <v>LS</v>
          </cell>
          <cell r="K1509" t="e">
            <v>#REF!</v>
          </cell>
        </row>
        <row r="1510">
          <cell r="C1510" t="str">
            <v>LS</v>
          </cell>
          <cell r="K1510" t="e">
            <v>#REF!</v>
          </cell>
        </row>
        <row r="1511">
          <cell r="C1511" t="str">
            <v>LS</v>
          </cell>
          <cell r="K1511" t="e">
            <v>#REF!</v>
          </cell>
        </row>
        <row r="1512">
          <cell r="C1512" t="str">
            <v>LS</v>
          </cell>
          <cell r="K1512" t="e">
            <v>#REF!</v>
          </cell>
        </row>
        <row r="1513">
          <cell r="C1513" t="str">
            <v>LS</v>
          </cell>
          <cell r="K1513" t="e">
            <v>#REF!</v>
          </cell>
        </row>
        <row r="1514">
          <cell r="C1514" t="str">
            <v>LS</v>
          </cell>
          <cell r="K1514" t="e">
            <v>#REF!</v>
          </cell>
        </row>
        <row r="1515">
          <cell r="C1515" t="str">
            <v>LS</v>
          </cell>
          <cell r="K1515" t="e">
            <v>#REF!</v>
          </cell>
        </row>
        <row r="1516">
          <cell r="C1516" t="str">
            <v>LS</v>
          </cell>
          <cell r="K1516" t="e">
            <v>#REF!</v>
          </cell>
        </row>
        <row r="1517">
          <cell r="C1517" t="str">
            <v>LS</v>
          </cell>
          <cell r="K1517" t="e">
            <v>#REF!</v>
          </cell>
        </row>
        <row r="1518">
          <cell r="C1518" t="str">
            <v>LS</v>
          </cell>
          <cell r="K1518" t="e">
            <v>#REF!</v>
          </cell>
        </row>
        <row r="1519">
          <cell r="C1519" t="str">
            <v>LS</v>
          </cell>
          <cell r="K1519" t="e">
            <v>#REF!</v>
          </cell>
        </row>
        <row r="1520">
          <cell r="C1520" t="str">
            <v>LS</v>
          </cell>
          <cell r="K1520" t="e">
            <v>#REF!</v>
          </cell>
        </row>
        <row r="1521">
          <cell r="C1521" t="str">
            <v>LS</v>
          </cell>
          <cell r="K1521" t="e">
            <v>#REF!</v>
          </cell>
        </row>
        <row r="1522">
          <cell r="C1522" t="str">
            <v>LS</v>
          </cell>
          <cell r="K1522" t="e">
            <v>#REF!</v>
          </cell>
        </row>
        <row r="1523">
          <cell r="C1523" t="str">
            <v>LS</v>
          </cell>
          <cell r="K1523" t="e">
            <v>#REF!</v>
          </cell>
        </row>
        <row r="1524">
          <cell r="C1524" t="str">
            <v>LS</v>
          </cell>
          <cell r="K1524" t="e">
            <v>#REF!</v>
          </cell>
        </row>
        <row r="1525">
          <cell r="C1525" t="str">
            <v>LS</v>
          </cell>
          <cell r="K1525" t="e">
            <v>#REF!</v>
          </cell>
        </row>
        <row r="1526">
          <cell r="C1526" t="str">
            <v>LS</v>
          </cell>
          <cell r="K1526" t="e">
            <v>#REF!</v>
          </cell>
        </row>
        <row r="1527">
          <cell r="C1527" t="str">
            <v>LS</v>
          </cell>
          <cell r="K1527" t="e">
            <v>#REF!</v>
          </cell>
        </row>
        <row r="1528">
          <cell r="C1528" t="str">
            <v>LS</v>
          </cell>
          <cell r="K1528" t="e">
            <v>#REF!</v>
          </cell>
        </row>
        <row r="1529">
          <cell r="C1529" t="str">
            <v>LS</v>
          </cell>
          <cell r="K1529" t="e">
            <v>#REF!</v>
          </cell>
        </row>
        <row r="1530">
          <cell r="C1530" t="str">
            <v>LS</v>
          </cell>
          <cell r="K1530" t="e">
            <v>#REF!</v>
          </cell>
        </row>
        <row r="1531">
          <cell r="C1531" t="str">
            <v>LS</v>
          </cell>
          <cell r="K1531" t="e">
            <v>#REF!</v>
          </cell>
        </row>
        <row r="1532">
          <cell r="C1532" t="str">
            <v>LS</v>
          </cell>
          <cell r="K1532" t="e">
            <v>#REF!</v>
          </cell>
        </row>
        <row r="1533">
          <cell r="C1533" t="str">
            <v>LS</v>
          </cell>
          <cell r="K1533" t="e">
            <v>#REF!</v>
          </cell>
        </row>
        <row r="1534">
          <cell r="C1534" t="str">
            <v>LS</v>
          </cell>
          <cell r="K1534" t="e">
            <v>#REF!</v>
          </cell>
        </row>
        <row r="1535">
          <cell r="C1535" t="str">
            <v>LS</v>
          </cell>
          <cell r="K1535" t="e">
            <v>#REF!</v>
          </cell>
        </row>
        <row r="1536">
          <cell r="C1536" t="str">
            <v>LS</v>
          </cell>
          <cell r="K1536" t="e">
            <v>#REF!</v>
          </cell>
        </row>
        <row r="1537">
          <cell r="C1537" t="str">
            <v>LS</v>
          </cell>
          <cell r="K1537" t="e">
            <v>#REF!</v>
          </cell>
        </row>
        <row r="1538">
          <cell r="C1538" t="str">
            <v>LS</v>
          </cell>
          <cell r="K1538" t="e">
            <v>#REF!</v>
          </cell>
        </row>
        <row r="1539">
          <cell r="C1539" t="str">
            <v>LS</v>
          </cell>
          <cell r="K1539" t="e">
            <v>#REF!</v>
          </cell>
        </row>
        <row r="1540">
          <cell r="C1540" t="str">
            <v>LS</v>
          </cell>
          <cell r="K1540" t="e">
            <v>#REF!</v>
          </cell>
        </row>
        <row r="1541">
          <cell r="C1541" t="str">
            <v>LS</v>
          </cell>
          <cell r="K1541" t="e">
            <v>#REF!</v>
          </cell>
        </row>
        <row r="1542">
          <cell r="C1542" t="str">
            <v>LS</v>
          </cell>
          <cell r="K1542" t="e">
            <v>#REF!</v>
          </cell>
        </row>
        <row r="1543">
          <cell r="C1543" t="str">
            <v>LS</v>
          </cell>
          <cell r="K1543" t="e">
            <v>#REF!</v>
          </cell>
        </row>
        <row r="1544">
          <cell r="C1544" t="str">
            <v>LS</v>
          </cell>
          <cell r="K1544" t="e">
            <v>#REF!</v>
          </cell>
        </row>
        <row r="1545">
          <cell r="C1545" t="str">
            <v>LS</v>
          </cell>
          <cell r="K1545" t="e">
            <v>#REF!</v>
          </cell>
        </row>
        <row r="1546">
          <cell r="C1546" t="str">
            <v>LS</v>
          </cell>
          <cell r="K1546" t="e">
            <v>#REF!</v>
          </cell>
        </row>
        <row r="1547">
          <cell r="C1547" t="str">
            <v>LS</v>
          </cell>
          <cell r="K1547" t="e">
            <v>#REF!</v>
          </cell>
        </row>
        <row r="1548">
          <cell r="C1548" t="str">
            <v>LS</v>
          </cell>
          <cell r="K1548" t="e">
            <v>#REF!</v>
          </cell>
        </row>
        <row r="1549">
          <cell r="C1549" t="str">
            <v>LS</v>
          </cell>
          <cell r="K1549" t="e">
            <v>#REF!</v>
          </cell>
        </row>
        <row r="1550">
          <cell r="C1550" t="str">
            <v>LS</v>
          </cell>
          <cell r="K1550" t="e">
            <v>#REF!</v>
          </cell>
        </row>
        <row r="1551">
          <cell r="C1551" t="str">
            <v>LS</v>
          </cell>
          <cell r="K1551" t="e">
            <v>#REF!</v>
          </cell>
        </row>
        <row r="1552">
          <cell r="C1552" t="str">
            <v>RLS</v>
          </cell>
          <cell r="K1552" t="e">
            <v>#REF!</v>
          </cell>
        </row>
        <row r="1553">
          <cell r="C1553" t="str">
            <v>RLS</v>
          </cell>
          <cell r="K1553" t="e">
            <v>#REF!</v>
          </cell>
        </row>
        <row r="1554">
          <cell r="C1554" t="str">
            <v>RLS</v>
          </cell>
          <cell r="K1554" t="e">
            <v>#REF!</v>
          </cell>
        </row>
        <row r="1555">
          <cell r="C1555" t="str">
            <v>RLS</v>
          </cell>
          <cell r="K1555" t="e">
            <v>#REF!</v>
          </cell>
        </row>
        <row r="1556">
          <cell r="C1556" t="str">
            <v>RLS</v>
          </cell>
          <cell r="K1556" t="e">
            <v>#REF!</v>
          </cell>
        </row>
        <row r="1557">
          <cell r="C1557" t="str">
            <v>RLS</v>
          </cell>
          <cell r="K1557" t="e">
            <v>#REF!</v>
          </cell>
        </row>
        <row r="1558">
          <cell r="C1558" t="str">
            <v>RLS</v>
          </cell>
          <cell r="K1558" t="e">
            <v>#REF!</v>
          </cell>
        </row>
        <row r="1559">
          <cell r="C1559" t="str">
            <v>RLS</v>
          </cell>
          <cell r="K1559" t="e">
            <v>#REF!</v>
          </cell>
        </row>
        <row r="1560">
          <cell r="C1560" t="str">
            <v>RLS</v>
          </cell>
          <cell r="K1560" t="e">
            <v>#REF!</v>
          </cell>
        </row>
        <row r="1561">
          <cell r="C1561" t="str">
            <v>RLS</v>
          </cell>
          <cell r="K1561" t="e">
            <v>#REF!</v>
          </cell>
        </row>
        <row r="1562">
          <cell r="C1562" t="str">
            <v>RLS</v>
          </cell>
          <cell r="K1562" t="e">
            <v>#REF!</v>
          </cell>
        </row>
        <row r="1563">
          <cell r="C1563" t="str">
            <v>RLS</v>
          </cell>
          <cell r="K1563" t="e">
            <v>#REF!</v>
          </cell>
        </row>
        <row r="1564">
          <cell r="C1564" t="str">
            <v>RLS</v>
          </cell>
          <cell r="K1564" t="e">
            <v>#REF!</v>
          </cell>
        </row>
        <row r="1565">
          <cell r="C1565" t="str">
            <v>RLS</v>
          </cell>
          <cell r="K1565" t="e">
            <v>#REF!</v>
          </cell>
        </row>
        <row r="1566">
          <cell r="C1566" t="str">
            <v>RLS</v>
          </cell>
          <cell r="K1566" t="e">
            <v>#REF!</v>
          </cell>
        </row>
        <row r="1567">
          <cell r="C1567" t="str">
            <v>RLS</v>
          </cell>
          <cell r="K1567" t="e">
            <v>#REF!</v>
          </cell>
        </row>
        <row r="1568">
          <cell r="C1568" t="str">
            <v>RLS</v>
          </cell>
          <cell r="K1568" t="e">
            <v>#REF!</v>
          </cell>
        </row>
        <row r="1569">
          <cell r="C1569" t="str">
            <v>RLS</v>
          </cell>
          <cell r="K1569" t="e">
            <v>#REF!</v>
          </cell>
        </row>
        <row r="1570">
          <cell r="C1570" t="str">
            <v>RLS</v>
          </cell>
          <cell r="K1570" t="e">
            <v>#REF!</v>
          </cell>
        </row>
        <row r="1571">
          <cell r="C1571" t="str">
            <v>RLS</v>
          </cell>
          <cell r="K1571" t="e">
            <v>#REF!</v>
          </cell>
        </row>
        <row r="1572">
          <cell r="C1572" t="str">
            <v>RLS</v>
          </cell>
          <cell r="K1572" t="e">
            <v>#REF!</v>
          </cell>
        </row>
        <row r="1573">
          <cell r="C1573" t="str">
            <v>RLS</v>
          </cell>
          <cell r="K1573" t="e">
            <v>#REF!</v>
          </cell>
        </row>
        <row r="1574">
          <cell r="C1574" t="str">
            <v>RLS</v>
          </cell>
          <cell r="K1574" t="e">
            <v>#REF!</v>
          </cell>
        </row>
        <row r="1575">
          <cell r="C1575" t="str">
            <v>RLS</v>
          </cell>
          <cell r="K1575" t="e">
            <v>#REF!</v>
          </cell>
        </row>
        <row r="1576">
          <cell r="C1576" t="str">
            <v>RLS</v>
          </cell>
          <cell r="K1576" t="e">
            <v>#REF!</v>
          </cell>
        </row>
        <row r="1577">
          <cell r="C1577" t="str">
            <v>RLS</v>
          </cell>
          <cell r="K1577" t="e">
            <v>#REF!</v>
          </cell>
        </row>
        <row r="1578">
          <cell r="C1578" t="str">
            <v>RLS</v>
          </cell>
          <cell r="K1578" t="e">
            <v>#REF!</v>
          </cell>
        </row>
        <row r="1579">
          <cell r="C1579" t="str">
            <v>RLS</v>
          </cell>
          <cell r="K1579" t="e">
            <v>#REF!</v>
          </cell>
        </row>
        <row r="1580">
          <cell r="C1580" t="str">
            <v>RLS</v>
          </cell>
          <cell r="K1580" t="e">
            <v>#REF!</v>
          </cell>
        </row>
        <row r="1581">
          <cell r="C1581" t="str">
            <v>RLS</v>
          </cell>
          <cell r="K1581" t="e">
            <v>#REF!</v>
          </cell>
        </row>
        <row r="1582">
          <cell r="C1582" t="str">
            <v>RLS</v>
          </cell>
          <cell r="K1582" t="e">
            <v>#REF!</v>
          </cell>
        </row>
        <row r="1583">
          <cell r="C1583" t="str">
            <v>RLS</v>
          </cell>
          <cell r="K1583" t="e">
            <v>#REF!</v>
          </cell>
        </row>
        <row r="1584">
          <cell r="C1584" t="str">
            <v>RLS</v>
          </cell>
          <cell r="K1584" t="e">
            <v>#REF!</v>
          </cell>
        </row>
        <row r="1585">
          <cell r="C1585" t="str">
            <v>RLS</v>
          </cell>
          <cell r="K1585" t="e">
            <v>#REF!</v>
          </cell>
        </row>
        <row r="1586">
          <cell r="C1586" t="str">
            <v>RLS</v>
          </cell>
          <cell r="K1586" t="e">
            <v>#REF!</v>
          </cell>
        </row>
        <row r="1587">
          <cell r="C1587" t="str">
            <v>RLS</v>
          </cell>
          <cell r="K1587" t="e">
            <v>#REF!</v>
          </cell>
        </row>
        <row r="1588">
          <cell r="C1588" t="str">
            <v>RLS</v>
          </cell>
          <cell r="K1588" t="e">
            <v>#REF!</v>
          </cell>
        </row>
        <row r="1589">
          <cell r="C1589" t="str">
            <v>RLS</v>
          </cell>
          <cell r="K1589" t="e">
            <v>#REF!</v>
          </cell>
        </row>
        <row r="1590">
          <cell r="C1590" t="str">
            <v>RLS</v>
          </cell>
          <cell r="K1590" t="e">
            <v>#REF!</v>
          </cell>
        </row>
        <row r="1591">
          <cell r="C1591" t="str">
            <v>RLS</v>
          </cell>
          <cell r="K1591" t="e">
            <v>#REF!</v>
          </cell>
        </row>
        <row r="1592">
          <cell r="C1592" t="str">
            <v>RLS</v>
          </cell>
          <cell r="K1592" t="e">
            <v>#REF!</v>
          </cell>
        </row>
        <row r="1593">
          <cell r="C1593" t="str">
            <v>RLS</v>
          </cell>
          <cell r="K1593" t="e">
            <v>#REF!</v>
          </cell>
        </row>
        <row r="1594">
          <cell r="C1594" t="str">
            <v>RLS</v>
          </cell>
          <cell r="K1594" t="e">
            <v>#REF!</v>
          </cell>
        </row>
        <row r="1595">
          <cell r="C1595" t="str">
            <v>RLS</v>
          </cell>
          <cell r="K1595" t="e">
            <v>#REF!</v>
          </cell>
        </row>
        <row r="1596">
          <cell r="C1596" t="str">
            <v>RLS</v>
          </cell>
          <cell r="K1596" t="e">
            <v>#REF!</v>
          </cell>
        </row>
        <row r="1597">
          <cell r="C1597" t="str">
            <v>RLS</v>
          </cell>
          <cell r="K1597" t="e">
            <v>#REF!</v>
          </cell>
        </row>
        <row r="1598">
          <cell r="C1598" t="str">
            <v>RLS</v>
          </cell>
          <cell r="K1598" t="e">
            <v>#REF!</v>
          </cell>
        </row>
        <row r="1599">
          <cell r="C1599" t="str">
            <v>RLS</v>
          </cell>
          <cell r="K1599" t="e">
            <v>#REF!</v>
          </cell>
        </row>
        <row r="1600">
          <cell r="C1600" t="str">
            <v>RLS</v>
          </cell>
          <cell r="K1600" t="e">
            <v>#REF!</v>
          </cell>
        </row>
        <row r="1601">
          <cell r="C1601" t="str">
            <v>RLS</v>
          </cell>
          <cell r="K1601" t="e">
            <v>#REF!</v>
          </cell>
        </row>
        <row r="1602">
          <cell r="C1602" t="str">
            <v>RLS</v>
          </cell>
          <cell r="K1602" t="e">
            <v>#REF!</v>
          </cell>
        </row>
        <row r="1603">
          <cell r="C1603" t="str">
            <v>RLS</v>
          </cell>
          <cell r="K1603" t="e">
            <v>#REF!</v>
          </cell>
        </row>
        <row r="1604">
          <cell r="C1604" t="str">
            <v>RLS</v>
          </cell>
          <cell r="K1604" t="e">
            <v>#REF!</v>
          </cell>
        </row>
        <row r="1605">
          <cell r="C1605" t="str">
            <v>RLS</v>
          </cell>
          <cell r="K1605" t="e">
            <v>#REF!</v>
          </cell>
        </row>
        <row r="1606">
          <cell r="C1606" t="str">
            <v>RLS</v>
          </cell>
          <cell r="K1606" t="e">
            <v>#REF!</v>
          </cell>
        </row>
        <row r="1607">
          <cell r="C1607" t="str">
            <v>RLS</v>
          </cell>
          <cell r="K1607" t="e">
            <v>#REF!</v>
          </cell>
        </row>
        <row r="1608">
          <cell r="C1608" t="str">
            <v>RLS</v>
          </cell>
          <cell r="K1608" t="e">
            <v>#REF!</v>
          </cell>
        </row>
        <row r="1609">
          <cell r="C1609" t="str">
            <v>RLS</v>
          </cell>
          <cell r="K1609" t="e">
            <v>#REF!</v>
          </cell>
        </row>
        <row r="1610">
          <cell r="C1610" t="str">
            <v>RLS</v>
          </cell>
          <cell r="K1610" t="e">
            <v>#REF!</v>
          </cell>
        </row>
        <row r="1611">
          <cell r="C1611" t="str">
            <v>RLS</v>
          </cell>
          <cell r="K1611" t="e">
            <v>#REF!</v>
          </cell>
        </row>
        <row r="1612">
          <cell r="C1612" t="str">
            <v>RLS</v>
          </cell>
          <cell r="K1612" t="e">
            <v>#REF!</v>
          </cell>
        </row>
        <row r="1613">
          <cell r="C1613" t="str">
            <v>RLS</v>
          </cell>
          <cell r="K1613" t="e">
            <v>#REF!</v>
          </cell>
        </row>
        <row r="1614">
          <cell r="C1614" t="str">
            <v>RLS</v>
          </cell>
          <cell r="K1614" t="e">
            <v>#REF!</v>
          </cell>
        </row>
        <row r="1615">
          <cell r="C1615" t="str">
            <v>RLS</v>
          </cell>
          <cell r="K1615" t="e">
            <v>#REF!</v>
          </cell>
        </row>
        <row r="1616">
          <cell r="C1616" t="str">
            <v>RLS</v>
          </cell>
          <cell r="K1616" t="e">
            <v>#REF!</v>
          </cell>
        </row>
        <row r="1617">
          <cell r="C1617" t="str">
            <v>RLS</v>
          </cell>
          <cell r="K1617" t="e">
            <v>#REF!</v>
          </cell>
        </row>
        <row r="1618">
          <cell r="C1618" t="str">
            <v>RLS</v>
          </cell>
          <cell r="K1618" t="e">
            <v>#REF!</v>
          </cell>
        </row>
        <row r="1619">
          <cell r="C1619" t="str">
            <v>RLS</v>
          </cell>
          <cell r="K1619" t="e">
            <v>#REF!</v>
          </cell>
        </row>
        <row r="1620">
          <cell r="C1620" t="str">
            <v>RLS</v>
          </cell>
          <cell r="K1620" t="e">
            <v>#REF!</v>
          </cell>
        </row>
        <row r="1621">
          <cell r="C1621" t="str">
            <v>RLS</v>
          </cell>
          <cell r="K1621" t="e">
            <v>#REF!</v>
          </cell>
        </row>
        <row r="1622">
          <cell r="C1622" t="str">
            <v>RLS</v>
          </cell>
          <cell r="K1622" t="e">
            <v>#REF!</v>
          </cell>
        </row>
        <row r="1623">
          <cell r="C1623" t="str">
            <v>RLS</v>
          </cell>
          <cell r="K1623" t="e">
            <v>#REF!</v>
          </cell>
        </row>
        <row r="1624">
          <cell r="C1624" t="str">
            <v>RLS</v>
          </cell>
          <cell r="K1624" t="e">
            <v>#REF!</v>
          </cell>
        </row>
        <row r="1625">
          <cell r="C1625" t="str">
            <v>RLS</v>
          </cell>
          <cell r="K1625" t="e">
            <v>#REF!</v>
          </cell>
        </row>
        <row r="1626">
          <cell r="C1626" t="str">
            <v>RLS</v>
          </cell>
          <cell r="K1626" t="e">
            <v>#REF!</v>
          </cell>
        </row>
        <row r="1627">
          <cell r="C1627" t="str">
            <v>RLS</v>
          </cell>
          <cell r="K1627" t="e">
            <v>#REF!</v>
          </cell>
        </row>
        <row r="1628">
          <cell r="C1628" t="str">
            <v>RLS</v>
          </cell>
          <cell r="K1628" t="e">
            <v>#REF!</v>
          </cell>
        </row>
        <row r="1629">
          <cell r="C1629" t="str">
            <v>RLS</v>
          </cell>
          <cell r="K1629" t="e">
            <v>#REF!</v>
          </cell>
        </row>
        <row r="1630">
          <cell r="C1630" t="str">
            <v>RLS</v>
          </cell>
          <cell r="K1630" t="e">
            <v>#REF!</v>
          </cell>
        </row>
        <row r="1631">
          <cell r="C1631" t="str">
            <v>RLS</v>
          </cell>
          <cell r="K1631" t="e">
            <v>#REF!</v>
          </cell>
        </row>
        <row r="1632">
          <cell r="C1632" t="str">
            <v>RLS</v>
          </cell>
          <cell r="K1632" t="e">
            <v>#REF!</v>
          </cell>
        </row>
        <row r="1633">
          <cell r="C1633" t="str">
            <v>RLS</v>
          </cell>
          <cell r="K1633" t="e">
            <v>#REF!</v>
          </cell>
        </row>
        <row r="1634">
          <cell r="C1634" t="str">
            <v>RLS</v>
          </cell>
          <cell r="K1634" t="e">
            <v>#REF!</v>
          </cell>
        </row>
        <row r="1635">
          <cell r="C1635" t="str">
            <v>RLS</v>
          </cell>
          <cell r="K1635" t="e">
            <v>#REF!</v>
          </cell>
        </row>
        <row r="1636">
          <cell r="C1636" t="str">
            <v>RLS</v>
          </cell>
          <cell r="K1636" t="e">
            <v>#REF!</v>
          </cell>
        </row>
        <row r="1637">
          <cell r="C1637" t="str">
            <v>RLS</v>
          </cell>
          <cell r="K1637" t="e">
            <v>#REF!</v>
          </cell>
        </row>
        <row r="1638">
          <cell r="C1638" t="str">
            <v>RLS</v>
          </cell>
          <cell r="K1638" t="e">
            <v>#REF!</v>
          </cell>
        </row>
        <row r="1639">
          <cell r="C1639" t="str">
            <v>RLS</v>
          </cell>
          <cell r="K1639" t="e">
            <v>#REF!</v>
          </cell>
        </row>
        <row r="1640">
          <cell r="C1640" t="str">
            <v>RLS</v>
          </cell>
          <cell r="K1640" t="e">
            <v>#REF!</v>
          </cell>
        </row>
        <row r="1641">
          <cell r="C1641" t="str">
            <v>RLS</v>
          </cell>
          <cell r="K1641" t="e">
            <v>#REF!</v>
          </cell>
        </row>
        <row r="1642">
          <cell r="C1642" t="str">
            <v>RLS</v>
          </cell>
          <cell r="K1642" t="e">
            <v>#REF!</v>
          </cell>
        </row>
        <row r="1643">
          <cell r="C1643" t="str">
            <v>RLS</v>
          </cell>
          <cell r="K1643" t="e">
            <v>#REF!</v>
          </cell>
        </row>
        <row r="1644">
          <cell r="C1644" t="str">
            <v>RLS</v>
          </cell>
          <cell r="K1644" t="e">
            <v>#REF!</v>
          </cell>
        </row>
        <row r="1645">
          <cell r="C1645" t="str">
            <v>RLS</v>
          </cell>
          <cell r="K1645" t="e">
            <v>#REF!</v>
          </cell>
        </row>
        <row r="1646">
          <cell r="C1646" t="str">
            <v>RLS</v>
          </cell>
          <cell r="K1646" t="e">
            <v>#REF!</v>
          </cell>
        </row>
        <row r="1647">
          <cell r="C1647" t="str">
            <v>RLS</v>
          </cell>
          <cell r="K1647" t="e">
            <v>#REF!</v>
          </cell>
        </row>
        <row r="1648">
          <cell r="C1648" t="str">
            <v>RLS</v>
          </cell>
          <cell r="K1648" t="e">
            <v>#REF!</v>
          </cell>
        </row>
        <row r="1649">
          <cell r="C1649" t="str">
            <v>RLS</v>
          </cell>
          <cell r="K1649" t="e">
            <v>#REF!</v>
          </cell>
        </row>
        <row r="1650">
          <cell r="C1650" t="str">
            <v>RLS</v>
          </cell>
          <cell r="K1650" t="e">
            <v>#REF!</v>
          </cell>
        </row>
        <row r="1651">
          <cell r="C1651" t="str">
            <v>RLS</v>
          </cell>
          <cell r="K1651" t="e">
            <v>#REF!</v>
          </cell>
        </row>
        <row r="1652">
          <cell r="C1652" t="str">
            <v>RLS</v>
          </cell>
          <cell r="K1652" t="e">
            <v>#REF!</v>
          </cell>
        </row>
        <row r="1653">
          <cell r="C1653" t="str">
            <v>RLS</v>
          </cell>
          <cell r="K1653" t="e">
            <v>#REF!</v>
          </cell>
        </row>
        <row r="1654">
          <cell r="C1654" t="str">
            <v>RLS</v>
          </cell>
          <cell r="K1654" t="e">
            <v>#REF!</v>
          </cell>
        </row>
        <row r="1655">
          <cell r="C1655" t="str">
            <v>RLS</v>
          </cell>
          <cell r="K1655" t="e">
            <v>#REF!</v>
          </cell>
        </row>
        <row r="1656">
          <cell r="C1656" t="str">
            <v>RLS</v>
          </cell>
          <cell r="K1656" t="e">
            <v>#REF!</v>
          </cell>
        </row>
        <row r="1657">
          <cell r="C1657" t="str">
            <v>RLS</v>
          </cell>
          <cell r="K1657" t="e">
            <v>#REF!</v>
          </cell>
        </row>
        <row r="1658">
          <cell r="C1658" t="str">
            <v>RLS</v>
          </cell>
          <cell r="K1658" t="e">
            <v>#REF!</v>
          </cell>
        </row>
        <row r="1659">
          <cell r="C1659" t="str">
            <v>RLS</v>
          </cell>
          <cell r="K1659" t="e">
            <v>#REF!</v>
          </cell>
        </row>
        <row r="1660">
          <cell r="C1660" t="str">
            <v>RLS</v>
          </cell>
          <cell r="K1660" t="e">
            <v>#REF!</v>
          </cell>
        </row>
        <row r="1661">
          <cell r="C1661" t="str">
            <v>RLS</v>
          </cell>
          <cell r="K1661" t="e">
            <v>#REF!</v>
          </cell>
        </row>
        <row r="1662">
          <cell r="C1662" t="str">
            <v>RLS</v>
          </cell>
          <cell r="K1662" t="e">
            <v>#REF!</v>
          </cell>
        </row>
        <row r="1663">
          <cell r="C1663" t="str">
            <v>RLS</v>
          </cell>
          <cell r="K1663" t="e">
            <v>#REF!</v>
          </cell>
        </row>
        <row r="1664">
          <cell r="C1664" t="str">
            <v>RLS</v>
          </cell>
          <cell r="K1664" t="e">
            <v>#REF!</v>
          </cell>
        </row>
        <row r="1665">
          <cell r="C1665" t="str">
            <v>RLS</v>
          </cell>
          <cell r="K1665" t="e">
            <v>#REF!</v>
          </cell>
        </row>
        <row r="1666">
          <cell r="C1666" t="str">
            <v>RLS</v>
          </cell>
          <cell r="K1666" t="e">
            <v>#REF!</v>
          </cell>
        </row>
        <row r="1667">
          <cell r="C1667" t="str">
            <v>RLS</v>
          </cell>
          <cell r="K1667" t="e">
            <v>#REF!</v>
          </cell>
        </row>
        <row r="1668">
          <cell r="C1668" t="str">
            <v>RLS</v>
          </cell>
          <cell r="K1668" t="e">
            <v>#REF!</v>
          </cell>
        </row>
        <row r="1669">
          <cell r="C1669" t="str">
            <v>RLS</v>
          </cell>
          <cell r="K1669" t="e">
            <v>#REF!</v>
          </cell>
        </row>
        <row r="1670">
          <cell r="C1670" t="str">
            <v>RLS</v>
          </cell>
          <cell r="K1670" t="e">
            <v>#REF!</v>
          </cell>
        </row>
        <row r="1671">
          <cell r="C1671" t="str">
            <v>RLS</v>
          </cell>
          <cell r="K1671" t="e">
            <v>#REF!</v>
          </cell>
        </row>
        <row r="1672">
          <cell r="C1672" t="str">
            <v>RLS</v>
          </cell>
          <cell r="K1672" t="e">
            <v>#REF!</v>
          </cell>
        </row>
        <row r="1673">
          <cell r="C1673" t="str">
            <v>RLS</v>
          </cell>
          <cell r="K1673" t="e">
            <v>#REF!</v>
          </cell>
        </row>
        <row r="1674">
          <cell r="C1674" t="str">
            <v>RLS</v>
          </cell>
          <cell r="K1674" t="e">
            <v>#REF!</v>
          </cell>
        </row>
        <row r="1675">
          <cell r="C1675" t="str">
            <v>RLS</v>
          </cell>
          <cell r="K1675" t="e">
            <v>#REF!</v>
          </cell>
        </row>
        <row r="1676">
          <cell r="C1676" t="str">
            <v>RLS</v>
          </cell>
          <cell r="K1676" t="e">
            <v>#REF!</v>
          </cell>
        </row>
        <row r="1677">
          <cell r="C1677" t="str">
            <v>RLS</v>
          </cell>
          <cell r="K1677" t="e">
            <v>#REF!</v>
          </cell>
        </row>
        <row r="1678">
          <cell r="C1678" t="str">
            <v>RLS</v>
          </cell>
          <cell r="K1678" t="e">
            <v>#REF!</v>
          </cell>
        </row>
        <row r="1679">
          <cell r="C1679" t="str">
            <v>RLS</v>
          </cell>
          <cell r="K1679" t="e">
            <v>#REF!</v>
          </cell>
        </row>
        <row r="1680">
          <cell r="C1680" t="str">
            <v>RLS</v>
          </cell>
          <cell r="K1680" t="e">
            <v>#REF!</v>
          </cell>
        </row>
        <row r="1681">
          <cell r="C1681" t="str">
            <v>RLS</v>
          </cell>
          <cell r="K1681" t="e">
            <v>#REF!</v>
          </cell>
        </row>
        <row r="1682">
          <cell r="C1682" t="str">
            <v>RLS</v>
          </cell>
          <cell r="K1682" t="e">
            <v>#REF!</v>
          </cell>
        </row>
        <row r="1683">
          <cell r="C1683" t="str">
            <v>RLS</v>
          </cell>
          <cell r="K1683" t="e">
            <v>#REF!</v>
          </cell>
        </row>
        <row r="1684">
          <cell r="C1684" t="str">
            <v>RLS</v>
          </cell>
          <cell r="K1684" t="e">
            <v>#REF!</v>
          </cell>
        </row>
        <row r="1685">
          <cell r="C1685" t="str">
            <v>RLS</v>
          </cell>
          <cell r="K1685" t="e">
            <v>#REF!</v>
          </cell>
        </row>
        <row r="1686">
          <cell r="C1686" t="str">
            <v>RLS</v>
          </cell>
          <cell r="K1686" t="e">
            <v>#REF!</v>
          </cell>
        </row>
        <row r="1687">
          <cell r="C1687" t="str">
            <v>RLS</v>
          </cell>
          <cell r="K1687" t="e">
            <v>#REF!</v>
          </cell>
        </row>
        <row r="1688">
          <cell r="C1688" t="str">
            <v>RLS</v>
          </cell>
          <cell r="K1688" t="e">
            <v>#REF!</v>
          </cell>
        </row>
        <row r="1689">
          <cell r="C1689" t="str">
            <v>RLS</v>
          </cell>
          <cell r="K1689" t="e">
            <v>#REF!</v>
          </cell>
        </row>
        <row r="1690">
          <cell r="C1690" t="str">
            <v>RLS</v>
          </cell>
          <cell r="K1690" t="e">
            <v>#REF!</v>
          </cell>
        </row>
        <row r="1691">
          <cell r="C1691" t="str">
            <v>RLS</v>
          </cell>
          <cell r="K1691" t="e">
            <v>#REF!</v>
          </cell>
        </row>
        <row r="1692">
          <cell r="C1692" t="str">
            <v>RLS</v>
          </cell>
          <cell r="K1692" t="e">
            <v>#REF!</v>
          </cell>
        </row>
        <row r="1693">
          <cell r="C1693" t="str">
            <v>RLS</v>
          </cell>
          <cell r="K1693" t="e">
            <v>#REF!</v>
          </cell>
        </row>
        <row r="1694">
          <cell r="C1694" t="str">
            <v>RLS</v>
          </cell>
          <cell r="K1694" t="e">
            <v>#REF!</v>
          </cell>
        </row>
        <row r="1695">
          <cell r="C1695" t="str">
            <v>RLS</v>
          </cell>
          <cell r="K1695" t="e">
            <v>#REF!</v>
          </cell>
        </row>
        <row r="1696">
          <cell r="C1696" t="str">
            <v>RLS</v>
          </cell>
          <cell r="K1696" t="e">
            <v>#REF!</v>
          </cell>
        </row>
        <row r="1697">
          <cell r="C1697" t="str">
            <v>RLS</v>
          </cell>
          <cell r="K1697" t="e">
            <v>#REF!</v>
          </cell>
        </row>
        <row r="1698">
          <cell r="C1698" t="str">
            <v>RLS</v>
          </cell>
          <cell r="K1698" t="e">
            <v>#REF!</v>
          </cell>
        </row>
        <row r="1699">
          <cell r="C1699" t="str">
            <v>RLS</v>
          </cell>
          <cell r="K1699" t="e">
            <v>#REF!</v>
          </cell>
        </row>
        <row r="1700">
          <cell r="C1700" t="str">
            <v>RLS</v>
          </cell>
          <cell r="K1700" t="e">
            <v>#REF!</v>
          </cell>
        </row>
        <row r="1701">
          <cell r="C1701" t="str">
            <v>RLS</v>
          </cell>
          <cell r="K1701" t="e">
            <v>#REF!</v>
          </cell>
        </row>
        <row r="1702">
          <cell r="C1702" t="str">
            <v>RLS</v>
          </cell>
          <cell r="K1702" t="e">
            <v>#REF!</v>
          </cell>
        </row>
        <row r="1703">
          <cell r="C1703" t="str">
            <v>RLS</v>
          </cell>
          <cell r="K1703" t="e">
            <v>#REF!</v>
          </cell>
        </row>
        <row r="1704">
          <cell r="C1704" t="str">
            <v>RLS</v>
          </cell>
          <cell r="K1704" t="e">
            <v>#REF!</v>
          </cell>
        </row>
        <row r="1705">
          <cell r="C1705" t="str">
            <v>RLS</v>
          </cell>
          <cell r="K1705" t="e">
            <v>#REF!</v>
          </cell>
        </row>
        <row r="1706">
          <cell r="C1706" t="str">
            <v>RLS</v>
          </cell>
          <cell r="K1706" t="e">
            <v>#REF!</v>
          </cell>
        </row>
        <row r="1707">
          <cell r="C1707" t="str">
            <v>RLS</v>
          </cell>
          <cell r="K1707" t="e">
            <v>#REF!</v>
          </cell>
        </row>
        <row r="1708">
          <cell r="C1708" t="str">
            <v>RLS</v>
          </cell>
          <cell r="K1708" t="e">
            <v>#REF!</v>
          </cell>
        </row>
        <row r="1709">
          <cell r="C1709" t="str">
            <v>RLS</v>
          </cell>
          <cell r="K1709" t="e">
            <v>#REF!</v>
          </cell>
        </row>
        <row r="1710">
          <cell r="C1710" t="str">
            <v>RLS</v>
          </cell>
          <cell r="K1710" t="e">
            <v>#REF!</v>
          </cell>
        </row>
        <row r="1711">
          <cell r="C1711" t="str">
            <v>RLS</v>
          </cell>
          <cell r="K1711" t="e">
            <v>#REF!</v>
          </cell>
        </row>
        <row r="1712">
          <cell r="C1712" t="str">
            <v>RLS</v>
          </cell>
          <cell r="K1712" t="e">
            <v>#REF!</v>
          </cell>
        </row>
        <row r="1713">
          <cell r="C1713" t="str">
            <v>RLS</v>
          </cell>
          <cell r="K1713" t="e">
            <v>#REF!</v>
          </cell>
        </row>
        <row r="1714">
          <cell r="C1714" t="str">
            <v>RLS</v>
          </cell>
          <cell r="K1714" t="e">
            <v>#REF!</v>
          </cell>
        </row>
        <row r="1715">
          <cell r="C1715" t="str">
            <v>RLS</v>
          </cell>
          <cell r="K1715" t="e">
            <v>#REF!</v>
          </cell>
        </row>
        <row r="1716">
          <cell r="C1716" t="str">
            <v>RLS</v>
          </cell>
          <cell r="K1716" t="e">
            <v>#REF!</v>
          </cell>
        </row>
        <row r="1717">
          <cell r="C1717" t="str">
            <v>RLS</v>
          </cell>
          <cell r="K1717" t="e">
            <v>#REF!</v>
          </cell>
        </row>
        <row r="1718">
          <cell r="C1718" t="str">
            <v>RLS</v>
          </cell>
          <cell r="K1718" t="e">
            <v>#REF!</v>
          </cell>
        </row>
        <row r="1719">
          <cell r="C1719" t="str">
            <v>RLS</v>
          </cell>
          <cell r="K1719" t="e">
            <v>#REF!</v>
          </cell>
        </row>
        <row r="1720">
          <cell r="C1720" t="str">
            <v>RLS</v>
          </cell>
          <cell r="K1720" t="e">
            <v>#REF!</v>
          </cell>
        </row>
        <row r="1721">
          <cell r="C1721" t="str">
            <v>RLS</v>
          </cell>
          <cell r="K1721" t="e">
            <v>#REF!</v>
          </cell>
        </row>
        <row r="1722">
          <cell r="C1722" t="str">
            <v>RLS</v>
          </cell>
          <cell r="K1722" t="e">
            <v>#REF!</v>
          </cell>
        </row>
        <row r="1723">
          <cell r="C1723" t="str">
            <v>RLS</v>
          </cell>
          <cell r="K1723" t="e">
            <v>#REF!</v>
          </cell>
        </row>
        <row r="1724">
          <cell r="C1724" t="str">
            <v>RLS</v>
          </cell>
          <cell r="K1724" t="e">
            <v>#REF!</v>
          </cell>
        </row>
        <row r="1725">
          <cell r="C1725" t="str">
            <v>RLS</v>
          </cell>
          <cell r="K1725" t="e">
            <v>#REF!</v>
          </cell>
        </row>
        <row r="1726">
          <cell r="C1726" t="str">
            <v>RLS</v>
          </cell>
          <cell r="K1726" t="e">
            <v>#REF!</v>
          </cell>
        </row>
        <row r="1727">
          <cell r="C1727" t="str">
            <v>RLS</v>
          </cell>
          <cell r="K1727" t="e">
            <v>#REF!</v>
          </cell>
        </row>
        <row r="1728">
          <cell r="C1728" t="str">
            <v>RLS</v>
          </cell>
          <cell r="K1728" t="e">
            <v>#REF!</v>
          </cell>
        </row>
        <row r="1729">
          <cell r="C1729" t="str">
            <v>RLS</v>
          </cell>
          <cell r="K1729" t="e">
            <v>#REF!</v>
          </cell>
        </row>
        <row r="1730">
          <cell r="C1730" t="str">
            <v>RLS</v>
          </cell>
          <cell r="K1730" t="e">
            <v>#REF!</v>
          </cell>
        </row>
        <row r="1731">
          <cell r="C1731" t="str">
            <v>RLS</v>
          </cell>
          <cell r="K1731" t="e">
            <v>#REF!</v>
          </cell>
        </row>
        <row r="1732">
          <cell r="C1732" t="str">
            <v>RLS</v>
          </cell>
          <cell r="K1732" t="e">
            <v>#REF!</v>
          </cell>
        </row>
        <row r="1733">
          <cell r="C1733" t="str">
            <v>RLS</v>
          </cell>
          <cell r="K1733" t="e">
            <v>#REF!</v>
          </cell>
        </row>
        <row r="1734">
          <cell r="C1734" t="str">
            <v>RLS</v>
          </cell>
          <cell r="K1734" t="e">
            <v>#REF!</v>
          </cell>
        </row>
        <row r="1735">
          <cell r="C1735" t="str">
            <v>RLS</v>
          </cell>
          <cell r="K1735" t="e">
            <v>#REF!</v>
          </cell>
        </row>
        <row r="1736">
          <cell r="C1736" t="str">
            <v>RLS</v>
          </cell>
          <cell r="K1736" t="e">
            <v>#REF!</v>
          </cell>
        </row>
        <row r="1737">
          <cell r="C1737" t="str">
            <v>RLS</v>
          </cell>
          <cell r="K1737" t="e">
            <v>#REF!</v>
          </cell>
        </row>
        <row r="1738">
          <cell r="C1738" t="str">
            <v>RLS</v>
          </cell>
          <cell r="K1738" t="e">
            <v>#REF!</v>
          </cell>
        </row>
        <row r="1739">
          <cell r="C1739" t="str">
            <v>RLS</v>
          </cell>
          <cell r="K1739" t="e">
            <v>#REF!</v>
          </cell>
        </row>
        <row r="1740">
          <cell r="C1740" t="str">
            <v>RLS</v>
          </cell>
          <cell r="K1740" t="e">
            <v>#REF!</v>
          </cell>
        </row>
        <row r="1741">
          <cell r="C1741" t="str">
            <v>RLS</v>
          </cell>
          <cell r="K1741" t="e">
            <v>#REF!</v>
          </cell>
        </row>
        <row r="1742">
          <cell r="C1742" t="str">
            <v>RLS</v>
          </cell>
          <cell r="K1742" t="e">
            <v>#REF!</v>
          </cell>
        </row>
        <row r="1743">
          <cell r="C1743" t="str">
            <v>RLS</v>
          </cell>
          <cell r="K1743" t="e">
            <v>#REF!</v>
          </cell>
        </row>
        <row r="1744">
          <cell r="C1744" t="str">
            <v>RLS</v>
          </cell>
          <cell r="K1744" t="e">
            <v>#REF!</v>
          </cell>
        </row>
        <row r="1745">
          <cell r="C1745" t="str">
            <v>RLS</v>
          </cell>
          <cell r="K1745" t="e">
            <v>#REF!</v>
          </cell>
        </row>
        <row r="1746">
          <cell r="C1746" t="str">
            <v>RLS</v>
          </cell>
          <cell r="K1746" t="e">
            <v>#REF!</v>
          </cell>
        </row>
        <row r="1747">
          <cell r="C1747" t="str">
            <v>RLS</v>
          </cell>
          <cell r="K1747" t="e">
            <v>#REF!</v>
          </cell>
        </row>
        <row r="1748">
          <cell r="C1748" t="str">
            <v>RLS</v>
          </cell>
          <cell r="K1748" t="e">
            <v>#REF!</v>
          </cell>
        </row>
        <row r="1749">
          <cell r="C1749" t="str">
            <v>RLS</v>
          </cell>
          <cell r="K1749" t="e">
            <v>#REF!</v>
          </cell>
        </row>
        <row r="1750">
          <cell r="C1750" t="str">
            <v>RLS</v>
          </cell>
          <cell r="K1750" t="e">
            <v>#REF!</v>
          </cell>
        </row>
        <row r="1751">
          <cell r="C1751" t="str">
            <v>RLS</v>
          </cell>
          <cell r="K1751" t="e">
            <v>#REF!</v>
          </cell>
        </row>
        <row r="1752">
          <cell r="C1752" t="str">
            <v>DSK</v>
          </cell>
          <cell r="K1752" t="e">
            <v>#REF!</v>
          </cell>
        </row>
        <row r="1753">
          <cell r="C1753" t="str">
            <v>DSK</v>
          </cell>
          <cell r="K1753" t="e">
            <v>#REF!</v>
          </cell>
        </row>
        <row r="1754">
          <cell r="C1754" t="str">
            <v>LS</v>
          </cell>
          <cell r="K1754" t="e">
            <v>#REF!</v>
          </cell>
        </row>
        <row r="1755">
          <cell r="C1755" t="str">
            <v>LS</v>
          </cell>
          <cell r="K1755" t="e">
            <v>#REF!</v>
          </cell>
        </row>
        <row r="1756">
          <cell r="C1756" t="str">
            <v>LS</v>
          </cell>
          <cell r="K1756" t="e">
            <v>#REF!</v>
          </cell>
        </row>
        <row r="1757">
          <cell r="C1757" t="str">
            <v>LS</v>
          </cell>
          <cell r="K1757" t="e">
            <v>#REF!</v>
          </cell>
        </row>
        <row r="1758">
          <cell r="C1758" t="str">
            <v>LS</v>
          </cell>
          <cell r="K1758" t="e">
            <v>#REF!</v>
          </cell>
        </row>
        <row r="1759">
          <cell r="C1759" t="str">
            <v>LS</v>
          </cell>
          <cell r="K1759" t="e">
            <v>#REF!</v>
          </cell>
        </row>
        <row r="1760">
          <cell r="C1760" t="str">
            <v>LS</v>
          </cell>
          <cell r="K1760" t="e">
            <v>#REF!</v>
          </cell>
        </row>
        <row r="1761">
          <cell r="C1761" t="str">
            <v>LS</v>
          </cell>
          <cell r="K1761" t="e">
            <v>#REF!</v>
          </cell>
        </row>
        <row r="1762">
          <cell r="C1762" t="str">
            <v>LS</v>
          </cell>
          <cell r="K1762" t="e">
            <v>#REF!</v>
          </cell>
        </row>
        <row r="1763">
          <cell r="C1763" t="str">
            <v>LS</v>
          </cell>
          <cell r="K1763" t="e">
            <v>#REF!</v>
          </cell>
        </row>
        <row r="1764">
          <cell r="C1764" t="str">
            <v>LS</v>
          </cell>
          <cell r="K1764" t="e">
            <v>#REF!</v>
          </cell>
        </row>
        <row r="1765">
          <cell r="C1765" t="str">
            <v>LS</v>
          </cell>
          <cell r="K1765" t="e">
            <v>#REF!</v>
          </cell>
        </row>
        <row r="1766">
          <cell r="C1766" t="str">
            <v>LS</v>
          </cell>
          <cell r="K1766" t="e">
            <v>#REF!</v>
          </cell>
        </row>
        <row r="1767">
          <cell r="C1767" t="str">
            <v>LS</v>
          </cell>
          <cell r="K1767" t="e">
            <v>#REF!</v>
          </cell>
        </row>
        <row r="1768">
          <cell r="C1768" t="str">
            <v>LS</v>
          </cell>
          <cell r="K1768" t="e">
            <v>#REF!</v>
          </cell>
        </row>
        <row r="1769">
          <cell r="C1769" t="str">
            <v>LS</v>
          </cell>
          <cell r="K1769" t="e">
            <v>#REF!</v>
          </cell>
        </row>
        <row r="1770">
          <cell r="C1770" t="str">
            <v>LS</v>
          </cell>
          <cell r="K1770" t="e">
            <v>#REF!</v>
          </cell>
        </row>
        <row r="1771">
          <cell r="C1771" t="str">
            <v>LS</v>
          </cell>
          <cell r="K1771" t="e">
            <v>#REF!</v>
          </cell>
        </row>
        <row r="1772">
          <cell r="C1772" t="str">
            <v>LS</v>
          </cell>
          <cell r="K1772" t="e">
            <v>#REF!</v>
          </cell>
        </row>
        <row r="1773">
          <cell r="C1773" t="str">
            <v>LS</v>
          </cell>
          <cell r="K1773" t="e">
            <v>#REF!</v>
          </cell>
        </row>
        <row r="1774">
          <cell r="C1774" t="str">
            <v>LS</v>
          </cell>
          <cell r="K1774" t="e">
            <v>#REF!</v>
          </cell>
        </row>
        <row r="1775">
          <cell r="C1775" t="str">
            <v>LS</v>
          </cell>
          <cell r="K1775" t="e">
            <v>#REF!</v>
          </cell>
        </row>
        <row r="1776">
          <cell r="C1776" t="str">
            <v>LS</v>
          </cell>
          <cell r="K1776" t="e">
            <v>#REF!</v>
          </cell>
        </row>
        <row r="1777">
          <cell r="C1777" t="str">
            <v>LS</v>
          </cell>
          <cell r="K1777" t="e">
            <v>#REF!</v>
          </cell>
        </row>
        <row r="1778">
          <cell r="C1778" t="str">
            <v>LS</v>
          </cell>
          <cell r="K1778" t="e">
            <v>#REF!</v>
          </cell>
        </row>
        <row r="1779">
          <cell r="C1779" t="str">
            <v>LS</v>
          </cell>
          <cell r="K1779" t="e">
            <v>#REF!</v>
          </cell>
        </row>
        <row r="1780">
          <cell r="C1780" t="str">
            <v>LS</v>
          </cell>
          <cell r="K1780" t="e">
            <v>#REF!</v>
          </cell>
        </row>
        <row r="1781">
          <cell r="C1781" t="str">
            <v>LS</v>
          </cell>
          <cell r="K1781" t="e">
            <v>#REF!</v>
          </cell>
        </row>
        <row r="1782">
          <cell r="C1782" t="str">
            <v>LS</v>
          </cell>
          <cell r="K1782" t="e">
            <v>#REF!</v>
          </cell>
        </row>
        <row r="1783">
          <cell r="C1783" t="str">
            <v>LS</v>
          </cell>
          <cell r="K1783" t="e">
            <v>#REF!</v>
          </cell>
        </row>
        <row r="1784">
          <cell r="C1784" t="str">
            <v>LS</v>
          </cell>
          <cell r="K1784" t="e">
            <v>#REF!</v>
          </cell>
        </row>
        <row r="1785">
          <cell r="C1785" t="str">
            <v>LS</v>
          </cell>
          <cell r="K1785" t="e">
            <v>#REF!</v>
          </cell>
        </row>
        <row r="1786">
          <cell r="C1786" t="str">
            <v>LS</v>
          </cell>
          <cell r="K1786" t="e">
            <v>#REF!</v>
          </cell>
        </row>
        <row r="1787">
          <cell r="C1787" t="str">
            <v>LS</v>
          </cell>
          <cell r="K1787" t="e">
            <v>#REF!</v>
          </cell>
        </row>
        <row r="1788">
          <cell r="C1788" t="str">
            <v>LS</v>
          </cell>
          <cell r="K1788" t="e">
            <v>#REF!</v>
          </cell>
        </row>
        <row r="1789">
          <cell r="C1789" t="str">
            <v>LS</v>
          </cell>
          <cell r="K1789" t="e">
            <v>#REF!</v>
          </cell>
        </row>
        <row r="1790">
          <cell r="C1790" t="str">
            <v>LS</v>
          </cell>
          <cell r="K1790" t="e">
            <v>#REF!</v>
          </cell>
        </row>
        <row r="1791">
          <cell r="C1791" t="str">
            <v>LS</v>
          </cell>
          <cell r="K1791" t="e">
            <v>#REF!</v>
          </cell>
        </row>
        <row r="1792">
          <cell r="C1792" t="str">
            <v>LS</v>
          </cell>
          <cell r="K1792" t="e">
            <v>#REF!</v>
          </cell>
        </row>
        <row r="1793">
          <cell r="C1793" t="str">
            <v>LS</v>
          </cell>
          <cell r="K1793" t="e">
            <v>#REF!</v>
          </cell>
        </row>
        <row r="1794">
          <cell r="C1794" t="str">
            <v>LS</v>
          </cell>
          <cell r="K1794" t="e">
            <v>#REF!</v>
          </cell>
        </row>
        <row r="1795">
          <cell r="C1795" t="str">
            <v>LS</v>
          </cell>
          <cell r="K1795" t="e">
            <v>#REF!</v>
          </cell>
        </row>
        <row r="1796">
          <cell r="C1796" t="str">
            <v>LS</v>
          </cell>
          <cell r="K1796" t="e">
            <v>#REF!</v>
          </cell>
        </row>
        <row r="1797">
          <cell r="C1797" t="str">
            <v>LS</v>
          </cell>
          <cell r="K1797" t="e">
            <v>#REF!</v>
          </cell>
        </row>
        <row r="1798">
          <cell r="C1798" t="str">
            <v>LS</v>
          </cell>
          <cell r="K1798" t="e">
            <v>#REF!</v>
          </cell>
        </row>
        <row r="1799">
          <cell r="C1799" t="str">
            <v>LS</v>
          </cell>
          <cell r="K1799" t="e">
            <v>#REF!</v>
          </cell>
        </row>
        <row r="1800">
          <cell r="C1800" t="str">
            <v>LS</v>
          </cell>
          <cell r="K1800" t="e">
            <v>#REF!</v>
          </cell>
        </row>
        <row r="1801">
          <cell r="C1801" t="str">
            <v>LS</v>
          </cell>
          <cell r="K1801" t="e">
            <v>#REF!</v>
          </cell>
        </row>
        <row r="1802">
          <cell r="C1802" t="str">
            <v>LS</v>
          </cell>
          <cell r="K1802" t="e">
            <v>#REF!</v>
          </cell>
        </row>
        <row r="1803">
          <cell r="C1803" t="str">
            <v>LS</v>
          </cell>
          <cell r="K1803" t="e">
            <v>#REF!</v>
          </cell>
        </row>
        <row r="1804">
          <cell r="C1804" t="str">
            <v>LS</v>
          </cell>
          <cell r="K1804" t="e">
            <v>#REF!</v>
          </cell>
        </row>
        <row r="1805">
          <cell r="C1805" t="str">
            <v>LS</v>
          </cell>
          <cell r="K1805" t="e">
            <v>#REF!</v>
          </cell>
        </row>
        <row r="1806">
          <cell r="C1806" t="str">
            <v>LS</v>
          </cell>
          <cell r="K1806" t="e">
            <v>#REF!</v>
          </cell>
        </row>
        <row r="1807">
          <cell r="C1807" t="str">
            <v>LS</v>
          </cell>
          <cell r="K1807" t="e">
            <v>#REF!</v>
          </cell>
        </row>
        <row r="1808">
          <cell r="C1808" t="str">
            <v>LS</v>
          </cell>
          <cell r="K1808" t="e">
            <v>#REF!</v>
          </cell>
        </row>
        <row r="1809">
          <cell r="C1809" t="str">
            <v>LS</v>
          </cell>
          <cell r="K1809" t="e">
            <v>#REF!</v>
          </cell>
        </row>
        <row r="1810">
          <cell r="C1810" t="str">
            <v>RLS</v>
          </cell>
          <cell r="K1810" t="e">
            <v>#REF!</v>
          </cell>
        </row>
        <row r="1811">
          <cell r="C1811" t="str">
            <v>RLS</v>
          </cell>
          <cell r="K1811" t="e">
            <v>#REF!</v>
          </cell>
        </row>
        <row r="1812">
          <cell r="C1812" t="str">
            <v>RLS</v>
          </cell>
          <cell r="K1812" t="e">
            <v>#REF!</v>
          </cell>
        </row>
        <row r="1813">
          <cell r="C1813" t="str">
            <v>RLS</v>
          </cell>
          <cell r="K1813" t="e">
            <v>#REF!</v>
          </cell>
        </row>
        <row r="1814">
          <cell r="C1814" t="str">
            <v>RLS</v>
          </cell>
          <cell r="K1814" t="e">
            <v>#REF!</v>
          </cell>
        </row>
        <row r="1815">
          <cell r="C1815" t="str">
            <v>RLS</v>
          </cell>
          <cell r="K1815" t="e">
            <v>#REF!</v>
          </cell>
        </row>
        <row r="1816">
          <cell r="C1816" t="str">
            <v>RLS</v>
          </cell>
          <cell r="K1816" t="e">
            <v>#REF!</v>
          </cell>
        </row>
        <row r="1817">
          <cell r="C1817" t="str">
            <v>RLS</v>
          </cell>
          <cell r="K1817" t="e">
            <v>#REF!</v>
          </cell>
        </row>
        <row r="1818">
          <cell r="C1818" t="str">
            <v>RLS</v>
          </cell>
          <cell r="K1818" t="e">
            <v>#REF!</v>
          </cell>
        </row>
        <row r="1819">
          <cell r="C1819" t="str">
            <v>RLS</v>
          </cell>
          <cell r="K1819" t="e">
            <v>#REF!</v>
          </cell>
        </row>
        <row r="1820">
          <cell r="C1820" t="str">
            <v>RLS</v>
          </cell>
          <cell r="K1820" t="e">
            <v>#REF!</v>
          </cell>
        </row>
        <row r="1821">
          <cell r="C1821" t="str">
            <v>RLS</v>
          </cell>
          <cell r="K1821" t="e">
            <v>#REF!</v>
          </cell>
        </row>
        <row r="1822">
          <cell r="C1822" t="str">
            <v>RLS</v>
          </cell>
          <cell r="K1822" t="e">
            <v>#REF!</v>
          </cell>
        </row>
        <row r="1823">
          <cell r="C1823" t="str">
            <v>RLS</v>
          </cell>
          <cell r="K1823" t="e">
            <v>#REF!</v>
          </cell>
        </row>
        <row r="1824">
          <cell r="C1824" t="str">
            <v>RLS</v>
          </cell>
          <cell r="K1824" t="e">
            <v>#REF!</v>
          </cell>
        </row>
        <row r="1825">
          <cell r="C1825" t="str">
            <v>RLS</v>
          </cell>
          <cell r="K1825" t="e">
            <v>#REF!</v>
          </cell>
        </row>
        <row r="1826">
          <cell r="C1826" t="str">
            <v>RLS</v>
          </cell>
          <cell r="K1826" t="e">
            <v>#REF!</v>
          </cell>
        </row>
        <row r="1827">
          <cell r="C1827" t="str">
            <v>RLS</v>
          </cell>
          <cell r="K1827" t="e">
            <v>#REF!</v>
          </cell>
        </row>
        <row r="1828">
          <cell r="C1828" t="str">
            <v>RLS</v>
          </cell>
          <cell r="K1828" t="e">
            <v>#REF!</v>
          </cell>
        </row>
        <row r="1829">
          <cell r="C1829" t="str">
            <v>RLS</v>
          </cell>
          <cell r="K1829" t="e">
            <v>#REF!</v>
          </cell>
        </row>
        <row r="1830">
          <cell r="C1830" t="str">
            <v>RLS</v>
          </cell>
          <cell r="K1830" t="e">
            <v>#REF!</v>
          </cell>
        </row>
        <row r="1831">
          <cell r="C1831" t="str">
            <v>RLS</v>
          </cell>
          <cell r="K1831" t="e">
            <v>#REF!</v>
          </cell>
        </row>
        <row r="1832">
          <cell r="C1832" t="str">
            <v>RLS</v>
          </cell>
          <cell r="K1832" t="e">
            <v>#REF!</v>
          </cell>
        </row>
        <row r="1833">
          <cell r="C1833" t="str">
            <v>RLS</v>
          </cell>
          <cell r="K1833" t="e">
            <v>#REF!</v>
          </cell>
        </row>
        <row r="1834">
          <cell r="C1834" t="str">
            <v>RLS</v>
          </cell>
          <cell r="K1834" t="e">
            <v>#REF!</v>
          </cell>
        </row>
        <row r="1835">
          <cell r="C1835" t="str">
            <v>RLS</v>
          </cell>
          <cell r="K1835" t="e">
            <v>#REF!</v>
          </cell>
        </row>
        <row r="1836">
          <cell r="C1836" t="str">
            <v>RLS</v>
          </cell>
          <cell r="K1836" t="e">
            <v>#REF!</v>
          </cell>
        </row>
        <row r="1837">
          <cell r="C1837" t="str">
            <v>RLS</v>
          </cell>
          <cell r="K1837" t="e">
            <v>#REF!</v>
          </cell>
        </row>
        <row r="1838">
          <cell r="C1838" t="str">
            <v>RLS</v>
          </cell>
          <cell r="K1838" t="e">
            <v>#REF!</v>
          </cell>
        </row>
        <row r="1839">
          <cell r="C1839" t="str">
            <v>RLS</v>
          </cell>
          <cell r="K1839" t="e">
            <v>#REF!</v>
          </cell>
        </row>
        <row r="1840">
          <cell r="C1840" t="str">
            <v>RLS</v>
          </cell>
          <cell r="K1840" t="e">
            <v>#REF!</v>
          </cell>
        </row>
        <row r="1841">
          <cell r="C1841" t="str">
            <v>RLS</v>
          </cell>
          <cell r="K1841" t="e">
            <v>#REF!</v>
          </cell>
        </row>
        <row r="1842">
          <cell r="C1842" t="str">
            <v>RLS</v>
          </cell>
          <cell r="K1842" t="e">
            <v>#REF!</v>
          </cell>
        </row>
        <row r="1843">
          <cell r="C1843" t="str">
            <v>RLS</v>
          </cell>
          <cell r="K1843" t="e">
            <v>#REF!</v>
          </cell>
        </row>
        <row r="1844">
          <cell r="C1844" t="str">
            <v>RLS</v>
          </cell>
          <cell r="K1844" t="e">
            <v>#REF!</v>
          </cell>
        </row>
        <row r="1845">
          <cell r="C1845" t="str">
            <v>RLS</v>
          </cell>
          <cell r="K1845" t="e">
            <v>#REF!</v>
          </cell>
        </row>
        <row r="1846">
          <cell r="C1846" t="str">
            <v>RLS</v>
          </cell>
          <cell r="K1846" t="e">
            <v>#REF!</v>
          </cell>
        </row>
        <row r="1847">
          <cell r="C1847" t="str">
            <v>RLS</v>
          </cell>
          <cell r="K1847" t="e">
            <v>#REF!</v>
          </cell>
        </row>
        <row r="1848">
          <cell r="C1848" t="str">
            <v>RLS</v>
          </cell>
          <cell r="K1848" t="e">
            <v>#REF!</v>
          </cell>
        </row>
        <row r="1849">
          <cell r="C1849" t="str">
            <v>RLS</v>
          </cell>
          <cell r="K1849" t="e">
            <v>#REF!</v>
          </cell>
        </row>
        <row r="1850">
          <cell r="C1850" t="str">
            <v>RLS</v>
          </cell>
          <cell r="K1850" t="e">
            <v>#REF!</v>
          </cell>
        </row>
        <row r="1851">
          <cell r="C1851" t="str">
            <v>RLS</v>
          </cell>
          <cell r="K1851" t="e">
            <v>#REF!</v>
          </cell>
        </row>
        <row r="1852">
          <cell r="C1852" t="str">
            <v>RLS</v>
          </cell>
          <cell r="K1852" t="e">
            <v>#REF!</v>
          </cell>
        </row>
        <row r="1853">
          <cell r="C1853" t="str">
            <v>RLS</v>
          </cell>
          <cell r="K1853" t="e">
            <v>#REF!</v>
          </cell>
        </row>
        <row r="1854">
          <cell r="C1854" t="str">
            <v>RLS</v>
          </cell>
          <cell r="K1854" t="e">
            <v>#REF!</v>
          </cell>
        </row>
        <row r="1855">
          <cell r="C1855" t="str">
            <v>RLS</v>
          </cell>
          <cell r="K1855" t="e">
            <v>#REF!</v>
          </cell>
        </row>
        <row r="1856">
          <cell r="C1856" t="str">
            <v>RLS</v>
          </cell>
          <cell r="K1856" t="e">
            <v>#REF!</v>
          </cell>
        </row>
        <row r="1857">
          <cell r="C1857" t="str">
            <v>RLS</v>
          </cell>
          <cell r="K1857" t="e">
            <v>#REF!</v>
          </cell>
        </row>
        <row r="1858">
          <cell r="C1858" t="str">
            <v>RLS</v>
          </cell>
          <cell r="K1858" t="e">
            <v>#REF!</v>
          </cell>
        </row>
        <row r="1859">
          <cell r="C1859" t="str">
            <v>RLS</v>
          </cell>
          <cell r="K1859" t="e">
            <v>#REF!</v>
          </cell>
        </row>
        <row r="1860">
          <cell r="C1860" t="str">
            <v>RLS</v>
          </cell>
          <cell r="K1860" t="e">
            <v>#REF!</v>
          </cell>
        </row>
        <row r="1861">
          <cell r="C1861" t="str">
            <v>RLS</v>
          </cell>
          <cell r="K1861" t="e">
            <v>#REF!</v>
          </cell>
        </row>
        <row r="1862">
          <cell r="C1862" t="str">
            <v>RLS</v>
          </cell>
          <cell r="K1862" t="e">
            <v>#REF!</v>
          </cell>
        </row>
        <row r="1863">
          <cell r="C1863" t="str">
            <v>RLS</v>
          </cell>
          <cell r="K1863" t="e">
            <v>#REF!</v>
          </cell>
        </row>
        <row r="1864">
          <cell r="C1864" t="str">
            <v>RLS</v>
          </cell>
          <cell r="K1864" t="e">
            <v>#REF!</v>
          </cell>
        </row>
        <row r="1865">
          <cell r="C1865" t="str">
            <v>RLS</v>
          </cell>
          <cell r="K1865" t="e">
            <v>#REF!</v>
          </cell>
        </row>
        <row r="1866">
          <cell r="C1866" t="str">
            <v>RLS</v>
          </cell>
          <cell r="K1866" t="e">
            <v>#REF!</v>
          </cell>
        </row>
        <row r="1867">
          <cell r="C1867" t="str">
            <v>RLS</v>
          </cell>
          <cell r="K1867" t="e">
            <v>#REF!</v>
          </cell>
        </row>
        <row r="1868">
          <cell r="C1868" t="str">
            <v>RLS</v>
          </cell>
          <cell r="K1868" t="e">
            <v>#REF!</v>
          </cell>
        </row>
        <row r="1869">
          <cell r="C1869" t="str">
            <v>RLS</v>
          </cell>
          <cell r="K1869" t="e">
            <v>#REF!</v>
          </cell>
        </row>
        <row r="1870">
          <cell r="C1870" t="str">
            <v>RLS</v>
          </cell>
          <cell r="K1870" t="e">
            <v>#REF!</v>
          </cell>
        </row>
        <row r="1871">
          <cell r="C1871" t="str">
            <v>RLS</v>
          </cell>
          <cell r="K1871" t="e">
            <v>#REF!</v>
          </cell>
        </row>
        <row r="1872">
          <cell r="C1872" t="str">
            <v>RLS</v>
          </cell>
          <cell r="K1872" t="e">
            <v>#REF!</v>
          </cell>
        </row>
        <row r="1873">
          <cell r="C1873" t="str">
            <v>RLS</v>
          </cell>
          <cell r="K1873" t="e">
            <v>#REF!</v>
          </cell>
        </row>
        <row r="1874">
          <cell r="C1874" t="str">
            <v>RLS</v>
          </cell>
          <cell r="K1874" t="e">
            <v>#REF!</v>
          </cell>
        </row>
        <row r="1875">
          <cell r="C1875" t="str">
            <v>RLS</v>
          </cell>
          <cell r="K1875" t="e">
            <v>#REF!</v>
          </cell>
        </row>
        <row r="1876">
          <cell r="C1876" t="str">
            <v>RLS</v>
          </cell>
          <cell r="K1876" t="e">
            <v>#REF!</v>
          </cell>
        </row>
        <row r="1877">
          <cell r="C1877" t="str">
            <v>RLS</v>
          </cell>
          <cell r="K1877" t="e">
            <v>#REF!</v>
          </cell>
        </row>
        <row r="1878">
          <cell r="C1878" t="str">
            <v>RLS</v>
          </cell>
          <cell r="K1878" t="e">
            <v>#REF!</v>
          </cell>
        </row>
        <row r="1879">
          <cell r="C1879" t="str">
            <v>RLS</v>
          </cell>
          <cell r="K1879" t="e">
            <v>#REF!</v>
          </cell>
        </row>
        <row r="1880">
          <cell r="C1880" t="str">
            <v>RLS</v>
          </cell>
          <cell r="K1880" t="e">
            <v>#REF!</v>
          </cell>
        </row>
        <row r="1881">
          <cell r="C1881" t="str">
            <v>RLS</v>
          </cell>
          <cell r="K1881" t="e">
            <v>#REF!</v>
          </cell>
        </row>
        <row r="1882">
          <cell r="C1882" t="str">
            <v>RLS</v>
          </cell>
          <cell r="K1882" t="e">
            <v>#REF!</v>
          </cell>
        </row>
        <row r="1883">
          <cell r="C1883" t="str">
            <v>RLS</v>
          </cell>
          <cell r="K1883" t="e">
            <v>#REF!</v>
          </cell>
        </row>
        <row r="1884">
          <cell r="C1884" t="str">
            <v>RLS</v>
          </cell>
          <cell r="K1884" t="e">
            <v>#REF!</v>
          </cell>
        </row>
        <row r="1885">
          <cell r="C1885" t="str">
            <v>RLS</v>
          </cell>
          <cell r="K1885" t="e">
            <v>#REF!</v>
          </cell>
        </row>
        <row r="1886">
          <cell r="C1886" t="str">
            <v>RLS</v>
          </cell>
          <cell r="K1886" t="e">
            <v>#REF!</v>
          </cell>
        </row>
        <row r="1887">
          <cell r="C1887" t="str">
            <v>RLS</v>
          </cell>
          <cell r="K1887" t="e">
            <v>#REF!</v>
          </cell>
        </row>
        <row r="1888">
          <cell r="C1888" t="str">
            <v>RLS</v>
          </cell>
          <cell r="K1888" t="e">
            <v>#REF!</v>
          </cell>
        </row>
        <row r="1889">
          <cell r="C1889" t="str">
            <v>RLS</v>
          </cell>
          <cell r="K1889" t="e">
            <v>#REF!</v>
          </cell>
        </row>
        <row r="1890">
          <cell r="C1890" t="str">
            <v>RLS</v>
          </cell>
          <cell r="K1890" t="e">
            <v>#REF!</v>
          </cell>
        </row>
        <row r="1891">
          <cell r="C1891" t="str">
            <v>RLS</v>
          </cell>
          <cell r="K1891" t="e">
            <v>#REF!</v>
          </cell>
        </row>
        <row r="1892">
          <cell r="C1892" t="str">
            <v>RLS</v>
          </cell>
          <cell r="K1892" t="e">
            <v>#REF!</v>
          </cell>
        </row>
        <row r="1893">
          <cell r="C1893" t="str">
            <v>RLS</v>
          </cell>
          <cell r="K1893" t="e">
            <v>#REF!</v>
          </cell>
        </row>
        <row r="1894">
          <cell r="C1894" t="str">
            <v>RLS</v>
          </cell>
          <cell r="K1894" t="e">
            <v>#REF!</v>
          </cell>
        </row>
        <row r="1895">
          <cell r="C1895" t="str">
            <v>RLS</v>
          </cell>
          <cell r="K1895" t="e">
            <v>#REF!</v>
          </cell>
        </row>
        <row r="1896">
          <cell r="C1896" t="str">
            <v>RLS</v>
          </cell>
          <cell r="K1896" t="e">
            <v>#REF!</v>
          </cell>
        </row>
        <row r="1897">
          <cell r="C1897" t="str">
            <v>RLS</v>
          </cell>
          <cell r="K1897" t="e">
            <v>#REF!</v>
          </cell>
        </row>
        <row r="1898">
          <cell r="C1898" t="str">
            <v>RLS</v>
          </cell>
          <cell r="K1898" t="e">
            <v>#REF!</v>
          </cell>
        </row>
        <row r="1899">
          <cell r="C1899" t="str">
            <v>RLS</v>
          </cell>
          <cell r="K1899" t="e">
            <v>#REF!</v>
          </cell>
        </row>
        <row r="1900">
          <cell r="C1900" t="str">
            <v>RLS</v>
          </cell>
          <cell r="K1900" t="e">
            <v>#REF!</v>
          </cell>
        </row>
        <row r="1901">
          <cell r="C1901" t="str">
            <v>RLS</v>
          </cell>
          <cell r="K1901" t="e">
            <v>#REF!</v>
          </cell>
        </row>
        <row r="1902">
          <cell r="C1902" t="str">
            <v>RLS</v>
          </cell>
          <cell r="K1902" t="e">
            <v>#REF!</v>
          </cell>
        </row>
        <row r="1903">
          <cell r="C1903" t="str">
            <v>RLS</v>
          </cell>
          <cell r="K1903" t="e">
            <v>#REF!</v>
          </cell>
        </row>
        <row r="1904">
          <cell r="C1904" t="str">
            <v>RLS</v>
          </cell>
          <cell r="K1904" t="e">
            <v>#REF!</v>
          </cell>
        </row>
        <row r="1905">
          <cell r="C1905" t="str">
            <v>RLS</v>
          </cell>
          <cell r="K1905" t="e">
            <v>#REF!</v>
          </cell>
        </row>
        <row r="1906">
          <cell r="C1906" t="str">
            <v>RLS</v>
          </cell>
          <cell r="K1906" t="e">
            <v>#REF!</v>
          </cell>
        </row>
        <row r="1907">
          <cell r="C1907" t="str">
            <v>RLS</v>
          </cell>
          <cell r="K1907" t="e">
            <v>#REF!</v>
          </cell>
        </row>
        <row r="1908">
          <cell r="C1908" t="str">
            <v>RLS</v>
          </cell>
          <cell r="K1908" t="e">
            <v>#REF!</v>
          </cell>
        </row>
        <row r="1909">
          <cell r="C1909" t="str">
            <v>RLS</v>
          </cell>
          <cell r="K1909" t="e">
            <v>#REF!</v>
          </cell>
        </row>
        <row r="1910">
          <cell r="C1910" t="str">
            <v>RLS</v>
          </cell>
          <cell r="K1910" t="e">
            <v>#REF!</v>
          </cell>
        </row>
        <row r="1911">
          <cell r="C1911" t="str">
            <v>RLS</v>
          </cell>
          <cell r="K1911" t="e">
            <v>#REF!</v>
          </cell>
        </row>
        <row r="1912">
          <cell r="C1912" t="str">
            <v>RLS</v>
          </cell>
          <cell r="K1912" t="e">
            <v>#REF!</v>
          </cell>
        </row>
        <row r="1913">
          <cell r="C1913" t="str">
            <v>RLS</v>
          </cell>
          <cell r="K1913" t="e">
            <v>#REF!</v>
          </cell>
        </row>
        <row r="1914">
          <cell r="C1914" t="str">
            <v>RLS</v>
          </cell>
          <cell r="K1914" t="e">
            <v>#REF!</v>
          </cell>
        </row>
        <row r="1915">
          <cell r="C1915" t="str">
            <v>RLS</v>
          </cell>
          <cell r="K1915" t="e">
            <v>#REF!</v>
          </cell>
        </row>
        <row r="1916">
          <cell r="C1916" t="str">
            <v>RLS</v>
          </cell>
          <cell r="K1916" t="e">
            <v>#REF!</v>
          </cell>
        </row>
        <row r="1917">
          <cell r="C1917" t="str">
            <v>RLS</v>
          </cell>
          <cell r="K1917" t="e">
            <v>#REF!</v>
          </cell>
        </row>
        <row r="1918">
          <cell r="C1918" t="str">
            <v>RLS</v>
          </cell>
          <cell r="K1918" t="e">
            <v>#REF!</v>
          </cell>
        </row>
        <row r="1919">
          <cell r="C1919" t="str">
            <v>RLS</v>
          </cell>
          <cell r="K1919" t="e">
            <v>#REF!</v>
          </cell>
        </row>
        <row r="1920">
          <cell r="C1920" t="str">
            <v>RLS</v>
          </cell>
          <cell r="K1920" t="e">
            <v>#REF!</v>
          </cell>
        </row>
        <row r="1921">
          <cell r="C1921" t="str">
            <v>RLS</v>
          </cell>
          <cell r="K1921" t="e">
            <v>#REF!</v>
          </cell>
        </row>
        <row r="1922">
          <cell r="C1922" t="str">
            <v>RLS</v>
          </cell>
          <cell r="K1922" t="e">
            <v>#REF!</v>
          </cell>
        </row>
        <row r="1923">
          <cell r="C1923" t="str">
            <v>RLS</v>
          </cell>
          <cell r="K1923" t="e">
            <v>#REF!</v>
          </cell>
        </row>
        <row r="1924">
          <cell r="C1924" t="str">
            <v>RLS</v>
          </cell>
          <cell r="K1924" t="e">
            <v>#REF!</v>
          </cell>
        </row>
        <row r="1925">
          <cell r="C1925" t="str">
            <v>RLS</v>
          </cell>
          <cell r="K1925" t="e">
            <v>#REF!</v>
          </cell>
        </row>
        <row r="1926">
          <cell r="C1926" t="str">
            <v>RLS</v>
          </cell>
          <cell r="K1926" t="e">
            <v>#REF!</v>
          </cell>
        </row>
        <row r="1927">
          <cell r="C1927" t="str">
            <v>RLS</v>
          </cell>
          <cell r="K1927" t="e">
            <v>#REF!</v>
          </cell>
        </row>
        <row r="1928">
          <cell r="C1928" t="str">
            <v>RLS</v>
          </cell>
          <cell r="K1928" t="e">
            <v>#REF!</v>
          </cell>
        </row>
        <row r="1929">
          <cell r="C1929" t="str">
            <v>RLS</v>
          </cell>
          <cell r="K1929" t="e">
            <v>#REF!</v>
          </cell>
        </row>
        <row r="1930">
          <cell r="C1930" t="str">
            <v>RLS</v>
          </cell>
          <cell r="K1930" t="e">
            <v>#REF!</v>
          </cell>
        </row>
        <row r="1931">
          <cell r="C1931" t="str">
            <v>RLS</v>
          </cell>
          <cell r="K1931" t="e">
            <v>#REF!</v>
          </cell>
        </row>
        <row r="1932">
          <cell r="C1932" t="str">
            <v>RLS</v>
          </cell>
          <cell r="K1932" t="e">
            <v>#REF!</v>
          </cell>
        </row>
        <row r="1933">
          <cell r="C1933" t="str">
            <v>RLS</v>
          </cell>
          <cell r="K1933" t="e">
            <v>#REF!</v>
          </cell>
        </row>
        <row r="1934">
          <cell r="C1934" t="str">
            <v>RLS</v>
          </cell>
          <cell r="K1934" t="e">
            <v>#REF!</v>
          </cell>
        </row>
        <row r="1935">
          <cell r="C1935" t="str">
            <v>RLS</v>
          </cell>
          <cell r="K1935" t="e">
            <v>#REF!</v>
          </cell>
        </row>
        <row r="1936">
          <cell r="C1936" t="str">
            <v>RLS</v>
          </cell>
          <cell r="K1936" t="e">
            <v>#REF!</v>
          </cell>
        </row>
        <row r="1937">
          <cell r="C1937" t="str">
            <v>RLS</v>
          </cell>
          <cell r="K1937" t="e">
            <v>#REF!</v>
          </cell>
        </row>
        <row r="1938">
          <cell r="C1938" t="str">
            <v>RLS</v>
          </cell>
          <cell r="K1938" t="e">
            <v>#REF!</v>
          </cell>
        </row>
        <row r="1939">
          <cell r="C1939" t="str">
            <v>RLS</v>
          </cell>
          <cell r="K1939" t="e">
            <v>#REF!</v>
          </cell>
        </row>
        <row r="1940">
          <cell r="C1940" t="str">
            <v>RLS</v>
          </cell>
          <cell r="K1940" t="e">
            <v>#REF!</v>
          </cell>
        </row>
        <row r="1941">
          <cell r="C1941" t="str">
            <v>RLS</v>
          </cell>
          <cell r="K1941" t="e">
            <v>#REF!</v>
          </cell>
        </row>
        <row r="1942">
          <cell r="C1942" t="str">
            <v>RLS</v>
          </cell>
          <cell r="K1942" t="e">
            <v>#REF!</v>
          </cell>
        </row>
        <row r="1943">
          <cell r="C1943" t="str">
            <v>RLS</v>
          </cell>
          <cell r="K1943" t="e">
            <v>#REF!</v>
          </cell>
        </row>
        <row r="1944">
          <cell r="C1944" t="str">
            <v>RLS</v>
          </cell>
          <cell r="K1944" t="e">
            <v>#REF!</v>
          </cell>
        </row>
        <row r="1945">
          <cell r="C1945" t="str">
            <v>RLS</v>
          </cell>
          <cell r="K1945" t="e">
            <v>#REF!</v>
          </cell>
        </row>
        <row r="1946">
          <cell r="C1946" t="str">
            <v>RLS</v>
          </cell>
          <cell r="K1946" t="e">
            <v>#REF!</v>
          </cell>
        </row>
        <row r="1947">
          <cell r="C1947" t="str">
            <v>RLS</v>
          </cell>
          <cell r="K1947" t="e">
            <v>#REF!</v>
          </cell>
        </row>
        <row r="1948">
          <cell r="C1948" t="str">
            <v>RLS</v>
          </cell>
          <cell r="K1948" t="e">
            <v>#REF!</v>
          </cell>
        </row>
        <row r="1949">
          <cell r="C1949" t="str">
            <v>RLS</v>
          </cell>
          <cell r="K1949" t="e">
            <v>#REF!</v>
          </cell>
        </row>
        <row r="1950">
          <cell r="C1950" t="str">
            <v>RLS</v>
          </cell>
          <cell r="K1950" t="e">
            <v>#REF!</v>
          </cell>
        </row>
        <row r="1951">
          <cell r="C1951" t="str">
            <v>RLS</v>
          </cell>
          <cell r="K1951" t="e">
            <v>#REF!</v>
          </cell>
        </row>
        <row r="1952">
          <cell r="C1952" t="str">
            <v>RLS</v>
          </cell>
          <cell r="K1952" t="e">
            <v>#REF!</v>
          </cell>
        </row>
        <row r="1953">
          <cell r="C1953" t="str">
            <v>RLS</v>
          </cell>
          <cell r="K1953" t="e">
            <v>#REF!</v>
          </cell>
        </row>
        <row r="1954">
          <cell r="C1954" t="str">
            <v>RLS</v>
          </cell>
          <cell r="K1954" t="e">
            <v>#REF!</v>
          </cell>
        </row>
        <row r="1955">
          <cell r="C1955" t="str">
            <v>RLS</v>
          </cell>
          <cell r="K1955" t="e">
            <v>#REF!</v>
          </cell>
        </row>
        <row r="1956">
          <cell r="C1956" t="str">
            <v>RLS</v>
          </cell>
          <cell r="K1956" t="e">
            <v>#REF!</v>
          </cell>
        </row>
        <row r="1957">
          <cell r="C1957" t="str">
            <v>RLS</v>
          </cell>
          <cell r="K1957" t="e">
            <v>#REF!</v>
          </cell>
        </row>
        <row r="1958">
          <cell r="C1958" t="str">
            <v>RLS</v>
          </cell>
          <cell r="K1958" t="e">
            <v>#REF!</v>
          </cell>
        </row>
        <row r="1959">
          <cell r="C1959" t="str">
            <v>RLS</v>
          </cell>
          <cell r="K1959" t="e">
            <v>#REF!</v>
          </cell>
        </row>
        <row r="1960">
          <cell r="C1960" t="str">
            <v>RLS</v>
          </cell>
          <cell r="K1960" t="e">
            <v>#REF!</v>
          </cell>
        </row>
        <row r="1961">
          <cell r="C1961" t="str">
            <v>RLS</v>
          </cell>
          <cell r="K1961" t="e">
            <v>#REF!</v>
          </cell>
        </row>
        <row r="1962">
          <cell r="C1962" t="str">
            <v>RLS</v>
          </cell>
          <cell r="K1962" t="e">
            <v>#REF!</v>
          </cell>
        </row>
        <row r="1963">
          <cell r="C1963" t="str">
            <v>RLS</v>
          </cell>
          <cell r="K1963" t="e">
            <v>#REF!</v>
          </cell>
        </row>
        <row r="1964">
          <cell r="C1964" t="str">
            <v>RLS</v>
          </cell>
          <cell r="K1964" t="e">
            <v>#REF!</v>
          </cell>
        </row>
        <row r="1965">
          <cell r="C1965" t="str">
            <v>RLS</v>
          </cell>
          <cell r="K1965" t="e">
            <v>#REF!</v>
          </cell>
        </row>
        <row r="1966">
          <cell r="C1966" t="str">
            <v>RLS</v>
          </cell>
          <cell r="K1966" t="e">
            <v>#REF!</v>
          </cell>
        </row>
        <row r="1967">
          <cell r="C1967" t="str">
            <v>RLS</v>
          </cell>
          <cell r="K1967" t="e">
            <v>#REF!</v>
          </cell>
        </row>
        <row r="1968">
          <cell r="C1968" t="str">
            <v>RLS</v>
          </cell>
          <cell r="K1968" t="e">
            <v>#REF!</v>
          </cell>
        </row>
        <row r="1969">
          <cell r="C1969" t="str">
            <v>RLS</v>
          </cell>
          <cell r="K1969" t="e">
            <v>#REF!</v>
          </cell>
        </row>
        <row r="1970">
          <cell r="C1970" t="str">
            <v>RLS</v>
          </cell>
          <cell r="K1970" t="e">
            <v>#REF!</v>
          </cell>
        </row>
        <row r="1971">
          <cell r="C1971" t="str">
            <v>RLS</v>
          </cell>
          <cell r="K1971" t="e">
            <v>#REF!</v>
          </cell>
        </row>
        <row r="1972">
          <cell r="C1972" t="str">
            <v>RLS</v>
          </cell>
          <cell r="K1972" t="e">
            <v>#REF!</v>
          </cell>
        </row>
        <row r="1973">
          <cell r="C1973" t="str">
            <v>RLS</v>
          </cell>
          <cell r="K1973" t="e">
            <v>#REF!</v>
          </cell>
        </row>
        <row r="1974">
          <cell r="C1974" t="str">
            <v>RLS</v>
          </cell>
          <cell r="K1974" t="e">
            <v>#REF!</v>
          </cell>
        </row>
        <row r="1975">
          <cell r="C1975" t="str">
            <v>RLS</v>
          </cell>
          <cell r="K1975" t="e">
            <v>#REF!</v>
          </cell>
        </row>
        <row r="1976">
          <cell r="C1976" t="str">
            <v>RLS</v>
          </cell>
          <cell r="K1976" t="e">
            <v>#REF!</v>
          </cell>
        </row>
        <row r="1977">
          <cell r="C1977" t="str">
            <v>RLS</v>
          </cell>
          <cell r="K1977" t="e">
            <v>#REF!</v>
          </cell>
        </row>
        <row r="1978">
          <cell r="C1978" t="str">
            <v>RLS</v>
          </cell>
          <cell r="K1978" t="e">
            <v>#REF!</v>
          </cell>
        </row>
        <row r="1979">
          <cell r="C1979" t="str">
            <v>RLS</v>
          </cell>
          <cell r="K1979" t="e">
            <v>#REF!</v>
          </cell>
        </row>
        <row r="1980">
          <cell r="C1980" t="str">
            <v>RLS</v>
          </cell>
          <cell r="K1980" t="e">
            <v>#REF!</v>
          </cell>
        </row>
        <row r="1981">
          <cell r="C1981" t="str">
            <v>RLS</v>
          </cell>
          <cell r="K1981" t="e">
            <v>#REF!</v>
          </cell>
        </row>
        <row r="1982">
          <cell r="C1982" t="str">
            <v>RLS</v>
          </cell>
          <cell r="K1982" t="e">
            <v>#REF!</v>
          </cell>
        </row>
        <row r="1983">
          <cell r="C1983" t="str">
            <v>RLS</v>
          </cell>
          <cell r="K1983" t="e">
            <v>#REF!</v>
          </cell>
        </row>
        <row r="1984">
          <cell r="C1984" t="str">
            <v>RLS</v>
          </cell>
          <cell r="K1984" t="e">
            <v>#REF!</v>
          </cell>
        </row>
        <row r="1985">
          <cell r="C1985" t="str">
            <v>RLS</v>
          </cell>
          <cell r="K1985" t="e">
            <v>#REF!</v>
          </cell>
        </row>
        <row r="1986">
          <cell r="C1986" t="str">
            <v>RLS</v>
          </cell>
          <cell r="K1986" t="e">
            <v>#REF!</v>
          </cell>
        </row>
        <row r="1987">
          <cell r="C1987" t="str">
            <v>RLS</v>
          </cell>
          <cell r="K1987" t="e">
            <v>#REF!</v>
          </cell>
        </row>
        <row r="1988">
          <cell r="C1988" t="str">
            <v>RLS</v>
          </cell>
          <cell r="K1988" t="e">
            <v>#REF!</v>
          </cell>
        </row>
        <row r="1989">
          <cell r="C1989" t="str">
            <v>RLS</v>
          </cell>
          <cell r="K1989" t="e">
            <v>#REF!</v>
          </cell>
        </row>
        <row r="1990">
          <cell r="C1990" t="str">
            <v>RLS</v>
          </cell>
          <cell r="K1990" t="e">
            <v>#REF!</v>
          </cell>
        </row>
        <row r="1991">
          <cell r="C1991" t="str">
            <v>RLS</v>
          </cell>
          <cell r="K1991" t="e">
            <v>#REF!</v>
          </cell>
        </row>
        <row r="1992">
          <cell r="C1992" t="str">
            <v>RLS</v>
          </cell>
          <cell r="K1992" t="e">
            <v>#REF!</v>
          </cell>
        </row>
        <row r="1993">
          <cell r="C1993" t="str">
            <v>RLS</v>
          </cell>
          <cell r="K1993" t="e">
            <v>#REF!</v>
          </cell>
        </row>
        <row r="1994">
          <cell r="C1994" t="str">
            <v>RLS</v>
          </cell>
          <cell r="K1994" t="e">
            <v>#REF!</v>
          </cell>
        </row>
        <row r="1995">
          <cell r="C1995" t="str">
            <v>RLS</v>
          </cell>
          <cell r="K1995" t="e">
            <v>#REF!</v>
          </cell>
        </row>
        <row r="1996">
          <cell r="C1996" t="str">
            <v>RLS</v>
          </cell>
          <cell r="K1996" t="e">
            <v>#REF!</v>
          </cell>
        </row>
        <row r="1997">
          <cell r="C1997" t="str">
            <v>RLS</v>
          </cell>
          <cell r="K1997" t="e">
            <v>#REF!</v>
          </cell>
        </row>
        <row r="1998">
          <cell r="C1998" t="str">
            <v>RLS</v>
          </cell>
          <cell r="K1998" t="e">
            <v>#REF!</v>
          </cell>
        </row>
        <row r="1999">
          <cell r="C1999" t="str">
            <v>RLS</v>
          </cell>
          <cell r="K1999" t="e">
            <v>#REF!</v>
          </cell>
        </row>
        <row r="2000">
          <cell r="C2000" t="str">
            <v>RLS</v>
          </cell>
          <cell r="K2000" t="e">
            <v>#REF!</v>
          </cell>
        </row>
        <row r="2001">
          <cell r="C2001" t="str">
            <v>RLS</v>
          </cell>
          <cell r="K2001" t="e">
            <v>#REF!</v>
          </cell>
        </row>
        <row r="2002">
          <cell r="C2002" t="str">
            <v>RLS</v>
          </cell>
          <cell r="K2002" t="e">
            <v>#REF!</v>
          </cell>
        </row>
        <row r="2003">
          <cell r="C2003" t="str">
            <v>RLS</v>
          </cell>
          <cell r="K2003" t="e">
            <v>#REF!</v>
          </cell>
        </row>
        <row r="2004">
          <cell r="C2004" t="str">
            <v>RLS</v>
          </cell>
          <cell r="K2004" t="e">
            <v>#REF!</v>
          </cell>
        </row>
        <row r="2005">
          <cell r="C2005" t="str">
            <v>RLS</v>
          </cell>
          <cell r="K2005" t="e">
            <v>#REF!</v>
          </cell>
        </row>
        <row r="2006">
          <cell r="C2006" t="str">
            <v>RLS</v>
          </cell>
          <cell r="K2006" t="e">
            <v>#REF!</v>
          </cell>
        </row>
        <row r="2007">
          <cell r="C2007" t="str">
            <v>RLS</v>
          </cell>
          <cell r="K2007" t="e">
            <v>#REF!</v>
          </cell>
        </row>
        <row r="2008">
          <cell r="C2008" t="str">
            <v>RLS</v>
          </cell>
          <cell r="K2008" t="e">
            <v>#REF!</v>
          </cell>
        </row>
        <row r="2009">
          <cell r="C2009" t="str">
            <v>RLS</v>
          </cell>
          <cell r="K2009" t="e">
            <v>#REF!</v>
          </cell>
        </row>
        <row r="2010">
          <cell r="C2010" t="str">
            <v>DSK</v>
          </cell>
          <cell r="K2010" t="e">
            <v>#REF!</v>
          </cell>
        </row>
        <row r="2011">
          <cell r="C2011" t="str">
            <v>DSK</v>
          </cell>
          <cell r="K2011" t="e">
            <v>#REF!</v>
          </cell>
        </row>
        <row r="2012">
          <cell r="C2012" t="str">
            <v>LS</v>
          </cell>
          <cell r="K2012" t="e">
            <v>#REF!</v>
          </cell>
        </row>
        <row r="2013">
          <cell r="C2013" t="str">
            <v>LS</v>
          </cell>
          <cell r="K2013" t="e">
            <v>#REF!</v>
          </cell>
        </row>
        <row r="2014">
          <cell r="C2014" t="str">
            <v>LS</v>
          </cell>
          <cell r="K2014" t="e">
            <v>#REF!</v>
          </cell>
        </row>
        <row r="2015">
          <cell r="C2015" t="str">
            <v>LS</v>
          </cell>
          <cell r="K2015" t="e">
            <v>#REF!</v>
          </cell>
        </row>
        <row r="2016">
          <cell r="C2016" t="str">
            <v>LS</v>
          </cell>
          <cell r="K2016" t="e">
            <v>#REF!</v>
          </cell>
        </row>
        <row r="2017">
          <cell r="C2017" t="str">
            <v>LS</v>
          </cell>
          <cell r="K2017" t="e">
            <v>#REF!</v>
          </cell>
        </row>
        <row r="2018">
          <cell r="C2018" t="str">
            <v>LS</v>
          </cell>
          <cell r="K2018" t="e">
            <v>#REF!</v>
          </cell>
        </row>
        <row r="2019">
          <cell r="C2019" t="str">
            <v>LS</v>
          </cell>
          <cell r="K2019" t="e">
            <v>#REF!</v>
          </cell>
        </row>
        <row r="2020">
          <cell r="C2020" t="str">
            <v>LS</v>
          </cell>
          <cell r="K2020" t="e">
            <v>#REF!</v>
          </cell>
        </row>
        <row r="2021">
          <cell r="C2021" t="str">
            <v>LS</v>
          </cell>
          <cell r="K2021" t="e">
            <v>#REF!</v>
          </cell>
        </row>
        <row r="2022">
          <cell r="C2022" t="str">
            <v>LS</v>
          </cell>
          <cell r="K2022" t="e">
            <v>#REF!</v>
          </cell>
        </row>
        <row r="2023">
          <cell r="C2023" t="str">
            <v>LS</v>
          </cell>
          <cell r="K2023" t="e">
            <v>#REF!</v>
          </cell>
        </row>
        <row r="2024">
          <cell r="C2024" t="str">
            <v>LS</v>
          </cell>
          <cell r="K2024" t="e">
            <v>#REF!</v>
          </cell>
        </row>
        <row r="2025">
          <cell r="C2025" t="str">
            <v>LS</v>
          </cell>
          <cell r="K2025" t="e">
            <v>#REF!</v>
          </cell>
        </row>
        <row r="2026">
          <cell r="C2026" t="str">
            <v>LS</v>
          </cell>
          <cell r="K2026" t="e">
            <v>#REF!</v>
          </cell>
        </row>
        <row r="2027">
          <cell r="C2027" t="str">
            <v>LS</v>
          </cell>
          <cell r="K2027" t="e">
            <v>#REF!</v>
          </cell>
        </row>
        <row r="2028">
          <cell r="C2028" t="str">
            <v>LS</v>
          </cell>
          <cell r="K2028" t="e">
            <v>#REF!</v>
          </cell>
        </row>
        <row r="2029">
          <cell r="C2029" t="str">
            <v>LS</v>
          </cell>
          <cell r="K2029" t="e">
            <v>#REF!</v>
          </cell>
        </row>
        <row r="2030">
          <cell r="C2030" t="str">
            <v>LS</v>
          </cell>
          <cell r="K2030" t="e">
            <v>#REF!</v>
          </cell>
        </row>
        <row r="2031">
          <cell r="C2031" t="str">
            <v>LS</v>
          </cell>
          <cell r="K2031" t="e">
            <v>#REF!</v>
          </cell>
        </row>
        <row r="2032">
          <cell r="C2032" t="str">
            <v>LS</v>
          </cell>
          <cell r="K2032" t="e">
            <v>#REF!</v>
          </cell>
        </row>
        <row r="2033">
          <cell r="C2033" t="str">
            <v>LS</v>
          </cell>
          <cell r="K2033" t="e">
            <v>#REF!</v>
          </cell>
        </row>
        <row r="2034">
          <cell r="C2034" t="str">
            <v>LS</v>
          </cell>
          <cell r="K2034" t="e">
            <v>#REF!</v>
          </cell>
        </row>
        <row r="2035">
          <cell r="C2035" t="str">
            <v>LS</v>
          </cell>
          <cell r="K2035" t="e">
            <v>#REF!</v>
          </cell>
        </row>
        <row r="2036">
          <cell r="C2036" t="str">
            <v>LS</v>
          </cell>
          <cell r="K2036" t="e">
            <v>#REF!</v>
          </cell>
        </row>
        <row r="2037">
          <cell r="C2037" t="str">
            <v>LS</v>
          </cell>
          <cell r="K2037" t="e">
            <v>#REF!</v>
          </cell>
        </row>
        <row r="2038">
          <cell r="C2038" t="str">
            <v>LS</v>
          </cell>
          <cell r="K2038" t="e">
            <v>#REF!</v>
          </cell>
        </row>
        <row r="2039">
          <cell r="C2039" t="str">
            <v>LS</v>
          </cell>
          <cell r="K2039" t="e">
            <v>#REF!</v>
          </cell>
        </row>
        <row r="2040">
          <cell r="C2040" t="str">
            <v>LS</v>
          </cell>
          <cell r="K2040" t="e">
            <v>#REF!</v>
          </cell>
        </row>
        <row r="2041">
          <cell r="C2041" t="str">
            <v>LS</v>
          </cell>
          <cell r="K2041" t="e">
            <v>#REF!</v>
          </cell>
        </row>
        <row r="2042">
          <cell r="C2042" t="str">
            <v>LS</v>
          </cell>
          <cell r="K2042" t="e">
            <v>#REF!</v>
          </cell>
        </row>
        <row r="2043">
          <cell r="C2043" t="str">
            <v>LS</v>
          </cell>
          <cell r="K2043" t="e">
            <v>#REF!</v>
          </cell>
        </row>
        <row r="2044">
          <cell r="C2044" t="str">
            <v>LS</v>
          </cell>
          <cell r="K2044" t="e">
            <v>#REF!</v>
          </cell>
        </row>
        <row r="2045">
          <cell r="C2045" t="str">
            <v>LS</v>
          </cell>
          <cell r="K2045" t="e">
            <v>#REF!</v>
          </cell>
        </row>
        <row r="2046">
          <cell r="C2046" t="str">
            <v>LS</v>
          </cell>
          <cell r="K2046" t="e">
            <v>#REF!</v>
          </cell>
        </row>
        <row r="2047">
          <cell r="C2047" t="str">
            <v>LS</v>
          </cell>
          <cell r="K2047" t="e">
            <v>#REF!</v>
          </cell>
        </row>
        <row r="2048">
          <cell r="C2048" t="str">
            <v>LS</v>
          </cell>
          <cell r="K2048" t="e">
            <v>#REF!</v>
          </cell>
        </row>
        <row r="2049">
          <cell r="C2049" t="str">
            <v>LS</v>
          </cell>
          <cell r="K2049" t="e">
            <v>#REF!</v>
          </cell>
        </row>
        <row r="2050">
          <cell r="C2050" t="str">
            <v>LS</v>
          </cell>
          <cell r="K2050" t="e">
            <v>#REF!</v>
          </cell>
        </row>
        <row r="2051">
          <cell r="C2051" t="str">
            <v>LS</v>
          </cell>
          <cell r="K2051" t="e">
            <v>#REF!</v>
          </cell>
        </row>
        <row r="2052">
          <cell r="C2052" t="str">
            <v>LS</v>
          </cell>
          <cell r="K2052" t="e">
            <v>#REF!</v>
          </cell>
        </row>
        <row r="2053">
          <cell r="C2053" t="str">
            <v>LS</v>
          </cell>
          <cell r="K2053" t="e">
            <v>#REF!</v>
          </cell>
        </row>
        <row r="2054">
          <cell r="C2054" t="str">
            <v>LS</v>
          </cell>
          <cell r="K2054" t="e">
            <v>#REF!</v>
          </cell>
        </row>
        <row r="2055">
          <cell r="C2055" t="str">
            <v>LS</v>
          </cell>
          <cell r="K2055" t="e">
            <v>#REF!</v>
          </cell>
        </row>
        <row r="2056">
          <cell r="C2056" t="str">
            <v>LS</v>
          </cell>
          <cell r="K2056" t="e">
            <v>#REF!</v>
          </cell>
        </row>
        <row r="2057">
          <cell r="C2057" t="str">
            <v>LS</v>
          </cell>
          <cell r="K2057" t="e">
            <v>#REF!</v>
          </cell>
        </row>
        <row r="2058">
          <cell r="C2058" t="str">
            <v>LS</v>
          </cell>
          <cell r="K2058" t="e">
            <v>#REF!</v>
          </cell>
        </row>
        <row r="2059">
          <cell r="C2059" t="str">
            <v>LS</v>
          </cell>
          <cell r="K2059" t="e">
            <v>#REF!</v>
          </cell>
        </row>
        <row r="2060">
          <cell r="C2060" t="str">
            <v>LS</v>
          </cell>
          <cell r="K2060" t="e">
            <v>#REF!</v>
          </cell>
        </row>
        <row r="2061">
          <cell r="C2061" t="str">
            <v>LS</v>
          </cell>
          <cell r="K2061" t="e">
            <v>#REF!</v>
          </cell>
        </row>
        <row r="2062">
          <cell r="C2062" t="str">
            <v>LS</v>
          </cell>
          <cell r="K2062" t="e">
            <v>#REF!</v>
          </cell>
        </row>
        <row r="2063">
          <cell r="C2063" t="str">
            <v>LS</v>
          </cell>
          <cell r="K2063" t="e">
            <v>#REF!</v>
          </cell>
        </row>
        <row r="2064">
          <cell r="C2064" t="str">
            <v>LS</v>
          </cell>
          <cell r="K2064" t="e">
            <v>#REF!</v>
          </cell>
        </row>
        <row r="2065">
          <cell r="C2065" t="str">
            <v>LS</v>
          </cell>
          <cell r="K2065" t="e">
            <v>#REF!</v>
          </cell>
        </row>
        <row r="2066">
          <cell r="C2066" t="str">
            <v>LS</v>
          </cell>
          <cell r="K2066" t="e">
            <v>#REF!</v>
          </cell>
        </row>
        <row r="2067">
          <cell r="C2067" t="str">
            <v>LS</v>
          </cell>
          <cell r="K2067" t="e">
            <v>#REF!</v>
          </cell>
        </row>
        <row r="2068">
          <cell r="C2068" t="str">
            <v>RLS</v>
          </cell>
          <cell r="K2068" t="e">
            <v>#REF!</v>
          </cell>
        </row>
        <row r="2069">
          <cell r="C2069" t="str">
            <v>RLS</v>
          </cell>
          <cell r="K2069" t="e">
            <v>#REF!</v>
          </cell>
        </row>
        <row r="2070">
          <cell r="C2070" t="str">
            <v>RLS</v>
          </cell>
          <cell r="K2070" t="e">
            <v>#REF!</v>
          </cell>
        </row>
        <row r="2071">
          <cell r="C2071" t="str">
            <v>RLS</v>
          </cell>
          <cell r="K2071" t="e">
            <v>#REF!</v>
          </cell>
        </row>
        <row r="2072">
          <cell r="C2072" t="str">
            <v>RLS</v>
          </cell>
          <cell r="K2072" t="e">
            <v>#REF!</v>
          </cell>
        </row>
        <row r="2073">
          <cell r="C2073" t="str">
            <v>RLS</v>
          </cell>
          <cell r="K2073" t="e">
            <v>#REF!</v>
          </cell>
        </row>
        <row r="2074">
          <cell r="C2074" t="str">
            <v>RLS</v>
          </cell>
          <cell r="K2074" t="e">
            <v>#REF!</v>
          </cell>
        </row>
        <row r="2075">
          <cell r="C2075" t="str">
            <v>RLS</v>
          </cell>
          <cell r="K2075" t="e">
            <v>#REF!</v>
          </cell>
        </row>
        <row r="2076">
          <cell r="C2076" t="str">
            <v>RLS</v>
          </cell>
          <cell r="K2076" t="e">
            <v>#REF!</v>
          </cell>
        </row>
        <row r="2077">
          <cell r="C2077" t="str">
            <v>RLS</v>
          </cell>
          <cell r="K2077" t="e">
            <v>#REF!</v>
          </cell>
        </row>
        <row r="2078">
          <cell r="C2078" t="str">
            <v>RLS</v>
          </cell>
          <cell r="K2078" t="e">
            <v>#REF!</v>
          </cell>
        </row>
        <row r="2079">
          <cell r="C2079" t="str">
            <v>RLS</v>
          </cell>
          <cell r="K2079" t="e">
            <v>#REF!</v>
          </cell>
        </row>
        <row r="2080">
          <cell r="C2080" t="str">
            <v>RLS</v>
          </cell>
          <cell r="K2080" t="e">
            <v>#REF!</v>
          </cell>
        </row>
        <row r="2081">
          <cell r="C2081" t="str">
            <v>RLS</v>
          </cell>
          <cell r="K2081" t="e">
            <v>#REF!</v>
          </cell>
        </row>
        <row r="2082">
          <cell r="C2082" t="str">
            <v>RLS</v>
          </cell>
          <cell r="K2082" t="e">
            <v>#REF!</v>
          </cell>
        </row>
        <row r="2083">
          <cell r="C2083" t="str">
            <v>RLS</v>
          </cell>
          <cell r="K2083" t="e">
            <v>#REF!</v>
          </cell>
        </row>
        <row r="2084">
          <cell r="C2084" t="str">
            <v>RLS</v>
          </cell>
          <cell r="K2084" t="e">
            <v>#REF!</v>
          </cell>
        </row>
        <row r="2085">
          <cell r="C2085" t="str">
            <v>RLS</v>
          </cell>
          <cell r="K2085" t="e">
            <v>#REF!</v>
          </cell>
        </row>
        <row r="2086">
          <cell r="C2086" t="str">
            <v>RLS</v>
          </cell>
          <cell r="K2086" t="e">
            <v>#REF!</v>
          </cell>
        </row>
        <row r="2087">
          <cell r="C2087" t="str">
            <v>RLS</v>
          </cell>
          <cell r="K2087" t="e">
            <v>#REF!</v>
          </cell>
        </row>
        <row r="2088">
          <cell r="C2088" t="str">
            <v>RLS</v>
          </cell>
          <cell r="K2088" t="e">
            <v>#REF!</v>
          </cell>
        </row>
        <row r="2089">
          <cell r="C2089" t="str">
            <v>RLS</v>
          </cell>
          <cell r="K2089" t="e">
            <v>#REF!</v>
          </cell>
        </row>
        <row r="2090">
          <cell r="C2090" t="str">
            <v>RLS</v>
          </cell>
          <cell r="K2090" t="e">
            <v>#REF!</v>
          </cell>
        </row>
        <row r="2091">
          <cell r="C2091" t="str">
            <v>RLS</v>
          </cell>
          <cell r="K2091" t="e">
            <v>#REF!</v>
          </cell>
        </row>
        <row r="2092">
          <cell r="C2092" t="str">
            <v>RLS</v>
          </cell>
          <cell r="K2092" t="e">
            <v>#REF!</v>
          </cell>
        </row>
        <row r="2093">
          <cell r="C2093" t="str">
            <v>RLS</v>
          </cell>
          <cell r="K2093" t="e">
            <v>#REF!</v>
          </cell>
        </row>
        <row r="2094">
          <cell r="C2094" t="str">
            <v>RLS</v>
          </cell>
          <cell r="K2094" t="e">
            <v>#REF!</v>
          </cell>
        </row>
        <row r="2095">
          <cell r="C2095" t="str">
            <v>RLS</v>
          </cell>
          <cell r="K2095" t="e">
            <v>#REF!</v>
          </cell>
        </row>
        <row r="2096">
          <cell r="C2096" t="str">
            <v>RLS</v>
          </cell>
          <cell r="K2096" t="e">
            <v>#REF!</v>
          </cell>
        </row>
        <row r="2097">
          <cell r="C2097" t="str">
            <v>RLS</v>
          </cell>
          <cell r="K2097" t="e">
            <v>#REF!</v>
          </cell>
        </row>
        <row r="2098">
          <cell r="C2098" t="str">
            <v>RLS</v>
          </cell>
          <cell r="K2098" t="e">
            <v>#REF!</v>
          </cell>
        </row>
        <row r="2099">
          <cell r="C2099" t="str">
            <v>RLS</v>
          </cell>
          <cell r="K2099" t="e">
            <v>#REF!</v>
          </cell>
        </row>
        <row r="2100">
          <cell r="C2100" t="str">
            <v>RLS</v>
          </cell>
          <cell r="K2100" t="e">
            <v>#REF!</v>
          </cell>
        </row>
        <row r="2101">
          <cell r="C2101" t="str">
            <v>RLS</v>
          </cell>
          <cell r="K2101" t="e">
            <v>#REF!</v>
          </cell>
        </row>
        <row r="2102">
          <cell r="C2102" t="str">
            <v>RLS</v>
          </cell>
          <cell r="K2102" t="e">
            <v>#REF!</v>
          </cell>
        </row>
        <row r="2103">
          <cell r="C2103" t="str">
            <v>RLS</v>
          </cell>
          <cell r="K2103" t="e">
            <v>#REF!</v>
          </cell>
        </row>
        <row r="2104">
          <cell r="C2104" t="str">
            <v>RLS</v>
          </cell>
          <cell r="K2104" t="e">
            <v>#REF!</v>
          </cell>
        </row>
        <row r="2105">
          <cell r="C2105" t="str">
            <v>RLS</v>
          </cell>
          <cell r="K2105" t="e">
            <v>#REF!</v>
          </cell>
        </row>
        <row r="2106">
          <cell r="C2106" t="str">
            <v>RLS</v>
          </cell>
          <cell r="K2106" t="e">
            <v>#REF!</v>
          </cell>
        </row>
        <row r="2107">
          <cell r="C2107" t="str">
            <v>RLS</v>
          </cell>
          <cell r="K2107" t="e">
            <v>#REF!</v>
          </cell>
        </row>
        <row r="2108">
          <cell r="C2108" t="str">
            <v>RLS</v>
          </cell>
          <cell r="K2108" t="e">
            <v>#REF!</v>
          </cell>
        </row>
        <row r="2109">
          <cell r="C2109" t="str">
            <v>RLS</v>
          </cell>
          <cell r="K2109" t="e">
            <v>#REF!</v>
          </cell>
        </row>
        <row r="2110">
          <cell r="C2110" t="str">
            <v>RLS</v>
          </cell>
          <cell r="K2110" t="e">
            <v>#REF!</v>
          </cell>
        </row>
        <row r="2111">
          <cell r="C2111" t="str">
            <v>RLS</v>
          </cell>
          <cell r="K2111" t="e">
            <v>#REF!</v>
          </cell>
        </row>
        <row r="2112">
          <cell r="C2112" t="str">
            <v>RLS</v>
          </cell>
          <cell r="K2112" t="e">
            <v>#REF!</v>
          </cell>
        </row>
        <row r="2113">
          <cell r="C2113" t="str">
            <v>RLS</v>
          </cell>
          <cell r="K2113" t="e">
            <v>#REF!</v>
          </cell>
        </row>
        <row r="2114">
          <cell r="C2114" t="str">
            <v>RLS</v>
          </cell>
          <cell r="K2114" t="e">
            <v>#REF!</v>
          </cell>
        </row>
        <row r="2115">
          <cell r="C2115" t="str">
            <v>RLS</v>
          </cell>
          <cell r="K2115" t="e">
            <v>#REF!</v>
          </cell>
        </row>
        <row r="2116">
          <cell r="C2116" t="str">
            <v>RLS</v>
          </cell>
          <cell r="K2116" t="e">
            <v>#REF!</v>
          </cell>
        </row>
        <row r="2117">
          <cell r="C2117" t="str">
            <v>RLS</v>
          </cell>
          <cell r="K2117" t="e">
            <v>#REF!</v>
          </cell>
        </row>
        <row r="2118">
          <cell r="C2118" t="str">
            <v>RLS</v>
          </cell>
          <cell r="K2118" t="e">
            <v>#REF!</v>
          </cell>
        </row>
        <row r="2119">
          <cell r="C2119" t="str">
            <v>RLS</v>
          </cell>
          <cell r="K2119" t="e">
            <v>#REF!</v>
          </cell>
        </row>
        <row r="2120">
          <cell r="C2120" t="str">
            <v>RLS</v>
          </cell>
          <cell r="K2120" t="e">
            <v>#REF!</v>
          </cell>
        </row>
        <row r="2121">
          <cell r="C2121" t="str">
            <v>RLS</v>
          </cell>
          <cell r="K2121" t="e">
            <v>#REF!</v>
          </cell>
        </row>
        <row r="2122">
          <cell r="C2122" t="str">
            <v>RLS</v>
          </cell>
          <cell r="K2122" t="e">
            <v>#REF!</v>
          </cell>
        </row>
        <row r="2123">
          <cell r="C2123" t="str">
            <v>RLS</v>
          </cell>
          <cell r="K2123" t="e">
            <v>#REF!</v>
          </cell>
        </row>
        <row r="2124">
          <cell r="C2124" t="str">
            <v>RLS</v>
          </cell>
          <cell r="K2124" t="e">
            <v>#REF!</v>
          </cell>
        </row>
        <row r="2125">
          <cell r="C2125" t="str">
            <v>RLS</v>
          </cell>
          <cell r="K2125" t="e">
            <v>#REF!</v>
          </cell>
        </row>
        <row r="2126">
          <cell r="C2126" t="str">
            <v>RLS</v>
          </cell>
          <cell r="K2126" t="e">
            <v>#REF!</v>
          </cell>
        </row>
        <row r="2127">
          <cell r="C2127" t="str">
            <v>RLS</v>
          </cell>
          <cell r="K2127" t="e">
            <v>#REF!</v>
          </cell>
        </row>
        <row r="2128">
          <cell r="C2128" t="str">
            <v>RLS</v>
          </cell>
          <cell r="K2128" t="e">
            <v>#REF!</v>
          </cell>
        </row>
        <row r="2129">
          <cell r="C2129" t="str">
            <v>RLS</v>
          </cell>
          <cell r="K2129" t="e">
            <v>#REF!</v>
          </cell>
        </row>
        <row r="2130">
          <cell r="C2130" t="str">
            <v>RLS</v>
          </cell>
          <cell r="K2130" t="e">
            <v>#REF!</v>
          </cell>
        </row>
        <row r="2131">
          <cell r="C2131" t="str">
            <v>RLS</v>
          </cell>
          <cell r="K2131" t="e">
            <v>#REF!</v>
          </cell>
        </row>
        <row r="2132">
          <cell r="C2132" t="str">
            <v>RLS</v>
          </cell>
          <cell r="K2132" t="e">
            <v>#REF!</v>
          </cell>
        </row>
        <row r="2133">
          <cell r="C2133" t="str">
            <v>RLS</v>
          </cell>
          <cell r="K2133" t="e">
            <v>#REF!</v>
          </cell>
        </row>
        <row r="2134">
          <cell r="C2134" t="str">
            <v>RLS</v>
          </cell>
          <cell r="K2134" t="e">
            <v>#REF!</v>
          </cell>
        </row>
        <row r="2135">
          <cell r="C2135" t="str">
            <v>RLS</v>
          </cell>
          <cell r="K2135" t="e">
            <v>#REF!</v>
          </cell>
        </row>
        <row r="2136">
          <cell r="C2136" t="str">
            <v>RLS</v>
          </cell>
          <cell r="K2136" t="e">
            <v>#REF!</v>
          </cell>
        </row>
        <row r="2137">
          <cell r="C2137" t="str">
            <v>RLS</v>
          </cell>
          <cell r="K2137" t="e">
            <v>#REF!</v>
          </cell>
        </row>
        <row r="2138">
          <cell r="C2138" t="str">
            <v>RLS</v>
          </cell>
          <cell r="K2138" t="e">
            <v>#REF!</v>
          </cell>
        </row>
        <row r="2139">
          <cell r="C2139" t="str">
            <v>RLS</v>
          </cell>
          <cell r="K2139" t="e">
            <v>#REF!</v>
          </cell>
        </row>
        <row r="2140">
          <cell r="C2140" t="str">
            <v>RLS</v>
          </cell>
          <cell r="K2140" t="e">
            <v>#REF!</v>
          </cell>
        </row>
        <row r="2141">
          <cell r="C2141" t="str">
            <v>RLS</v>
          </cell>
          <cell r="K2141" t="e">
            <v>#REF!</v>
          </cell>
        </row>
        <row r="2142">
          <cell r="C2142" t="str">
            <v>RLS</v>
          </cell>
          <cell r="K2142" t="e">
            <v>#REF!</v>
          </cell>
        </row>
        <row r="2143">
          <cell r="C2143" t="str">
            <v>RLS</v>
          </cell>
          <cell r="K2143" t="e">
            <v>#REF!</v>
          </cell>
        </row>
        <row r="2144">
          <cell r="C2144" t="str">
            <v>RLS</v>
          </cell>
          <cell r="K2144" t="e">
            <v>#REF!</v>
          </cell>
        </row>
        <row r="2145">
          <cell r="C2145" t="str">
            <v>RLS</v>
          </cell>
          <cell r="K2145" t="e">
            <v>#REF!</v>
          </cell>
        </row>
        <row r="2146">
          <cell r="C2146" t="str">
            <v>RLS</v>
          </cell>
          <cell r="K2146" t="e">
            <v>#REF!</v>
          </cell>
        </row>
        <row r="2147">
          <cell r="C2147" t="str">
            <v>RLS</v>
          </cell>
          <cell r="K2147" t="e">
            <v>#REF!</v>
          </cell>
        </row>
        <row r="2148">
          <cell r="C2148" t="str">
            <v>RLS</v>
          </cell>
          <cell r="K2148" t="e">
            <v>#REF!</v>
          </cell>
        </row>
        <row r="2149">
          <cell r="C2149" t="str">
            <v>RLS</v>
          </cell>
          <cell r="K2149" t="e">
            <v>#REF!</v>
          </cell>
        </row>
        <row r="2150">
          <cell r="C2150" t="str">
            <v>RLS</v>
          </cell>
          <cell r="K2150" t="e">
            <v>#REF!</v>
          </cell>
        </row>
        <row r="2151">
          <cell r="C2151" t="str">
            <v>RLS</v>
          </cell>
          <cell r="K2151" t="e">
            <v>#REF!</v>
          </cell>
        </row>
        <row r="2152">
          <cell r="C2152" t="str">
            <v>RLS</v>
          </cell>
          <cell r="K2152" t="e">
            <v>#REF!</v>
          </cell>
        </row>
        <row r="2153">
          <cell r="C2153" t="str">
            <v>RLS</v>
          </cell>
          <cell r="K2153" t="e">
            <v>#REF!</v>
          </cell>
        </row>
        <row r="2154">
          <cell r="C2154" t="str">
            <v>RLS</v>
          </cell>
          <cell r="K2154" t="e">
            <v>#REF!</v>
          </cell>
        </row>
        <row r="2155">
          <cell r="C2155" t="str">
            <v>RLS</v>
          </cell>
          <cell r="K2155" t="e">
            <v>#REF!</v>
          </cell>
        </row>
        <row r="2156">
          <cell r="C2156" t="str">
            <v>RLS</v>
          </cell>
          <cell r="K2156" t="e">
            <v>#REF!</v>
          </cell>
        </row>
        <row r="2157">
          <cell r="C2157" t="str">
            <v>RLS</v>
          </cell>
          <cell r="K2157" t="e">
            <v>#REF!</v>
          </cell>
        </row>
        <row r="2158">
          <cell r="C2158" t="str">
            <v>RLS</v>
          </cell>
          <cell r="K2158" t="e">
            <v>#REF!</v>
          </cell>
        </row>
        <row r="2159">
          <cell r="C2159" t="str">
            <v>RLS</v>
          </cell>
          <cell r="K2159" t="e">
            <v>#REF!</v>
          </cell>
        </row>
        <row r="2160">
          <cell r="C2160" t="str">
            <v>RLS</v>
          </cell>
          <cell r="K2160" t="e">
            <v>#REF!</v>
          </cell>
        </row>
        <row r="2161">
          <cell r="C2161" t="str">
            <v>RLS</v>
          </cell>
          <cell r="K2161" t="e">
            <v>#REF!</v>
          </cell>
        </row>
        <row r="2162">
          <cell r="C2162" t="str">
            <v>RLS</v>
          </cell>
          <cell r="K2162" t="e">
            <v>#REF!</v>
          </cell>
        </row>
        <row r="2163">
          <cell r="C2163" t="str">
            <v>RLS</v>
          </cell>
          <cell r="K2163" t="e">
            <v>#REF!</v>
          </cell>
        </row>
        <row r="2164">
          <cell r="C2164" t="str">
            <v>RLS</v>
          </cell>
          <cell r="K2164" t="e">
            <v>#REF!</v>
          </cell>
        </row>
        <row r="2165">
          <cell r="C2165" t="str">
            <v>RLS</v>
          </cell>
          <cell r="K2165" t="e">
            <v>#REF!</v>
          </cell>
        </row>
        <row r="2166">
          <cell r="C2166" t="str">
            <v>RLS</v>
          </cell>
          <cell r="K2166" t="e">
            <v>#REF!</v>
          </cell>
        </row>
        <row r="2167">
          <cell r="C2167" t="str">
            <v>RLS</v>
          </cell>
          <cell r="K2167" t="e">
            <v>#REF!</v>
          </cell>
        </row>
        <row r="2168">
          <cell r="C2168" t="str">
            <v>RLS</v>
          </cell>
          <cell r="K2168" t="e">
            <v>#REF!</v>
          </cell>
        </row>
        <row r="2169">
          <cell r="C2169" t="str">
            <v>RLS</v>
          </cell>
          <cell r="K2169" t="e">
            <v>#REF!</v>
          </cell>
        </row>
        <row r="2170">
          <cell r="C2170" t="str">
            <v>RLS</v>
          </cell>
          <cell r="K2170" t="e">
            <v>#REF!</v>
          </cell>
        </row>
        <row r="2171">
          <cell r="C2171" t="str">
            <v>RLS</v>
          </cell>
          <cell r="K2171" t="e">
            <v>#REF!</v>
          </cell>
        </row>
        <row r="2172">
          <cell r="C2172" t="str">
            <v>RLS</v>
          </cell>
          <cell r="K2172" t="e">
            <v>#REF!</v>
          </cell>
        </row>
        <row r="2173">
          <cell r="C2173" t="str">
            <v>RLS</v>
          </cell>
          <cell r="K2173" t="e">
            <v>#REF!</v>
          </cell>
        </row>
        <row r="2174">
          <cell r="C2174" t="str">
            <v>RLS</v>
          </cell>
          <cell r="K2174" t="e">
            <v>#REF!</v>
          </cell>
        </row>
        <row r="2175">
          <cell r="C2175" t="str">
            <v>RLS</v>
          </cell>
          <cell r="K2175" t="e">
            <v>#REF!</v>
          </cell>
        </row>
        <row r="2176">
          <cell r="C2176" t="str">
            <v>RLS</v>
          </cell>
          <cell r="K2176" t="e">
            <v>#REF!</v>
          </cell>
        </row>
        <row r="2177">
          <cell r="C2177" t="str">
            <v>RLS</v>
          </cell>
          <cell r="K2177" t="e">
            <v>#REF!</v>
          </cell>
        </row>
        <row r="2178">
          <cell r="C2178" t="str">
            <v>RLS</v>
          </cell>
          <cell r="K2178" t="e">
            <v>#REF!</v>
          </cell>
        </row>
        <row r="2179">
          <cell r="C2179" t="str">
            <v>RLS</v>
          </cell>
          <cell r="K2179" t="e">
            <v>#REF!</v>
          </cell>
        </row>
        <row r="2180">
          <cell r="C2180" t="str">
            <v>RLS</v>
          </cell>
          <cell r="K2180" t="e">
            <v>#REF!</v>
          </cell>
        </row>
        <row r="2181">
          <cell r="C2181" t="str">
            <v>RLS</v>
          </cell>
          <cell r="K2181" t="e">
            <v>#REF!</v>
          </cell>
        </row>
        <row r="2182">
          <cell r="C2182" t="str">
            <v>RLS</v>
          </cell>
          <cell r="K2182" t="e">
            <v>#REF!</v>
          </cell>
        </row>
        <row r="2183">
          <cell r="C2183" t="str">
            <v>RLS</v>
          </cell>
          <cell r="K2183" t="e">
            <v>#REF!</v>
          </cell>
        </row>
        <row r="2184">
          <cell r="C2184" t="str">
            <v>RLS</v>
          </cell>
          <cell r="K2184" t="e">
            <v>#REF!</v>
          </cell>
        </row>
        <row r="2185">
          <cell r="C2185" t="str">
            <v>RLS</v>
          </cell>
          <cell r="K2185" t="e">
            <v>#REF!</v>
          </cell>
        </row>
        <row r="2186">
          <cell r="C2186" t="str">
            <v>RLS</v>
          </cell>
          <cell r="K2186" t="e">
            <v>#REF!</v>
          </cell>
        </row>
        <row r="2187">
          <cell r="C2187" t="str">
            <v>RLS</v>
          </cell>
          <cell r="K2187" t="e">
            <v>#REF!</v>
          </cell>
        </row>
        <row r="2188">
          <cell r="C2188" t="str">
            <v>RLS</v>
          </cell>
          <cell r="K2188" t="e">
            <v>#REF!</v>
          </cell>
        </row>
        <row r="2189">
          <cell r="C2189" t="str">
            <v>RLS</v>
          </cell>
          <cell r="K2189" t="e">
            <v>#REF!</v>
          </cell>
        </row>
        <row r="2190">
          <cell r="C2190" t="str">
            <v>RLS</v>
          </cell>
          <cell r="K2190" t="e">
            <v>#REF!</v>
          </cell>
        </row>
        <row r="2191">
          <cell r="C2191" t="str">
            <v>RLS</v>
          </cell>
          <cell r="K2191" t="e">
            <v>#REF!</v>
          </cell>
        </row>
        <row r="2192">
          <cell r="C2192" t="str">
            <v>RLS</v>
          </cell>
          <cell r="K2192" t="e">
            <v>#REF!</v>
          </cell>
        </row>
        <row r="2193">
          <cell r="C2193" t="str">
            <v>RLS</v>
          </cell>
          <cell r="K2193" t="e">
            <v>#REF!</v>
          </cell>
        </row>
        <row r="2194">
          <cell r="C2194" t="str">
            <v>RLS</v>
          </cell>
          <cell r="K2194" t="e">
            <v>#REF!</v>
          </cell>
        </row>
        <row r="2195">
          <cell r="C2195" t="str">
            <v>RLS</v>
          </cell>
          <cell r="K2195" t="e">
            <v>#REF!</v>
          </cell>
        </row>
        <row r="2196">
          <cell r="C2196" t="str">
            <v>RLS</v>
          </cell>
          <cell r="K2196" t="e">
            <v>#REF!</v>
          </cell>
        </row>
        <row r="2197">
          <cell r="C2197" t="str">
            <v>RLS</v>
          </cell>
          <cell r="K2197" t="e">
            <v>#REF!</v>
          </cell>
        </row>
        <row r="2198">
          <cell r="C2198" t="str">
            <v>RLS</v>
          </cell>
          <cell r="K2198" t="e">
            <v>#REF!</v>
          </cell>
        </row>
        <row r="2199">
          <cell r="C2199" t="str">
            <v>RLS</v>
          </cell>
          <cell r="K2199" t="e">
            <v>#REF!</v>
          </cell>
        </row>
        <row r="2200">
          <cell r="C2200" t="str">
            <v>RLS</v>
          </cell>
          <cell r="K2200" t="e">
            <v>#REF!</v>
          </cell>
        </row>
        <row r="2201">
          <cell r="C2201" t="str">
            <v>RLS</v>
          </cell>
          <cell r="K2201" t="e">
            <v>#REF!</v>
          </cell>
        </row>
        <row r="2202">
          <cell r="C2202" t="str">
            <v>RLS</v>
          </cell>
          <cell r="K2202" t="e">
            <v>#REF!</v>
          </cell>
        </row>
        <row r="2203">
          <cell r="C2203" t="str">
            <v>RLS</v>
          </cell>
          <cell r="K2203" t="e">
            <v>#REF!</v>
          </cell>
        </row>
        <row r="2204">
          <cell r="C2204" t="str">
            <v>RLS</v>
          </cell>
          <cell r="K2204" t="e">
            <v>#REF!</v>
          </cell>
        </row>
        <row r="2205">
          <cell r="C2205" t="str">
            <v>RLS</v>
          </cell>
          <cell r="K2205" t="e">
            <v>#REF!</v>
          </cell>
        </row>
        <row r="2206">
          <cell r="C2206" t="str">
            <v>RLS</v>
          </cell>
          <cell r="K2206" t="e">
            <v>#REF!</v>
          </cell>
        </row>
        <row r="2207">
          <cell r="C2207" t="str">
            <v>RLS</v>
          </cell>
          <cell r="K2207" t="e">
            <v>#REF!</v>
          </cell>
        </row>
        <row r="2208">
          <cell r="C2208" t="str">
            <v>RLS</v>
          </cell>
          <cell r="K2208" t="e">
            <v>#REF!</v>
          </cell>
        </row>
        <row r="2209">
          <cell r="C2209" t="str">
            <v>RLS</v>
          </cell>
          <cell r="K2209" t="e">
            <v>#REF!</v>
          </cell>
        </row>
        <row r="2210">
          <cell r="C2210" t="str">
            <v>RLS</v>
          </cell>
          <cell r="K2210" t="e">
            <v>#REF!</v>
          </cell>
        </row>
        <row r="2211">
          <cell r="C2211" t="str">
            <v>RLS</v>
          </cell>
          <cell r="K2211" t="e">
            <v>#REF!</v>
          </cell>
        </row>
        <row r="2212">
          <cell r="C2212" t="str">
            <v>RLS</v>
          </cell>
          <cell r="K2212" t="e">
            <v>#REF!</v>
          </cell>
        </row>
        <row r="2213">
          <cell r="C2213" t="str">
            <v>RLS</v>
          </cell>
          <cell r="K2213" t="e">
            <v>#REF!</v>
          </cell>
        </row>
        <row r="2214">
          <cell r="C2214" t="str">
            <v>RLS</v>
          </cell>
          <cell r="K2214" t="e">
            <v>#REF!</v>
          </cell>
        </row>
        <row r="2215">
          <cell r="C2215" t="str">
            <v>RLS</v>
          </cell>
          <cell r="K2215" t="e">
            <v>#REF!</v>
          </cell>
        </row>
        <row r="2216">
          <cell r="C2216" t="str">
            <v>RLS</v>
          </cell>
          <cell r="K2216" t="e">
            <v>#REF!</v>
          </cell>
        </row>
        <row r="2217">
          <cell r="C2217" t="str">
            <v>RLS</v>
          </cell>
          <cell r="K2217" t="e">
            <v>#REF!</v>
          </cell>
        </row>
        <row r="2218">
          <cell r="C2218" t="str">
            <v>RLS</v>
          </cell>
          <cell r="K2218" t="e">
            <v>#REF!</v>
          </cell>
        </row>
        <row r="2219">
          <cell r="C2219" t="str">
            <v>RLS</v>
          </cell>
          <cell r="K2219" t="e">
            <v>#REF!</v>
          </cell>
        </row>
        <row r="2220">
          <cell r="C2220" t="str">
            <v>RLS</v>
          </cell>
          <cell r="K2220" t="e">
            <v>#REF!</v>
          </cell>
        </row>
        <row r="2221">
          <cell r="C2221" t="str">
            <v>RLS</v>
          </cell>
          <cell r="K2221" t="e">
            <v>#REF!</v>
          </cell>
        </row>
        <row r="2222">
          <cell r="C2222" t="str">
            <v>RLS</v>
          </cell>
          <cell r="K2222" t="e">
            <v>#REF!</v>
          </cell>
        </row>
        <row r="2223">
          <cell r="C2223" t="str">
            <v>RLS</v>
          </cell>
          <cell r="K2223" t="e">
            <v>#REF!</v>
          </cell>
        </row>
        <row r="2224">
          <cell r="C2224" t="str">
            <v>RLS</v>
          </cell>
          <cell r="K2224" t="e">
            <v>#REF!</v>
          </cell>
        </row>
        <row r="2225">
          <cell r="C2225" t="str">
            <v>RLS</v>
          </cell>
          <cell r="K2225" t="e">
            <v>#REF!</v>
          </cell>
        </row>
        <row r="2226">
          <cell r="C2226" t="str">
            <v>RLS</v>
          </cell>
          <cell r="K2226" t="e">
            <v>#REF!</v>
          </cell>
        </row>
        <row r="2227">
          <cell r="C2227" t="str">
            <v>RLS</v>
          </cell>
          <cell r="K2227" t="e">
            <v>#REF!</v>
          </cell>
        </row>
        <row r="2228">
          <cell r="C2228" t="str">
            <v>RLS</v>
          </cell>
          <cell r="K2228" t="e">
            <v>#REF!</v>
          </cell>
        </row>
        <row r="2229">
          <cell r="C2229" t="str">
            <v>RLS</v>
          </cell>
          <cell r="K2229" t="e">
            <v>#REF!</v>
          </cell>
        </row>
        <row r="2230">
          <cell r="C2230" t="str">
            <v>RLS</v>
          </cell>
          <cell r="K2230" t="e">
            <v>#REF!</v>
          </cell>
        </row>
        <row r="2231">
          <cell r="C2231" t="str">
            <v>RLS</v>
          </cell>
          <cell r="K2231" t="e">
            <v>#REF!</v>
          </cell>
        </row>
        <row r="2232">
          <cell r="C2232" t="str">
            <v>RLS</v>
          </cell>
          <cell r="K2232" t="e">
            <v>#REF!</v>
          </cell>
        </row>
        <row r="2233">
          <cell r="C2233" t="str">
            <v>RLS</v>
          </cell>
          <cell r="K2233" t="e">
            <v>#REF!</v>
          </cell>
        </row>
        <row r="2234">
          <cell r="C2234" t="str">
            <v>RLS</v>
          </cell>
          <cell r="K2234" t="e">
            <v>#REF!</v>
          </cell>
        </row>
        <row r="2235">
          <cell r="C2235" t="str">
            <v>RLS</v>
          </cell>
          <cell r="K2235" t="e">
            <v>#REF!</v>
          </cell>
        </row>
        <row r="2236">
          <cell r="C2236" t="str">
            <v>RLS</v>
          </cell>
          <cell r="K2236" t="e">
            <v>#REF!</v>
          </cell>
        </row>
        <row r="2237">
          <cell r="C2237" t="str">
            <v>RLS</v>
          </cell>
          <cell r="K2237" t="e">
            <v>#REF!</v>
          </cell>
        </row>
        <row r="2238">
          <cell r="C2238" t="str">
            <v>RLS</v>
          </cell>
          <cell r="K2238" t="e">
            <v>#REF!</v>
          </cell>
        </row>
        <row r="2239">
          <cell r="C2239" t="str">
            <v>RLS</v>
          </cell>
          <cell r="K2239" t="e">
            <v>#REF!</v>
          </cell>
        </row>
        <row r="2240">
          <cell r="C2240" t="str">
            <v>RLS</v>
          </cell>
          <cell r="K2240" t="e">
            <v>#REF!</v>
          </cell>
        </row>
        <row r="2241">
          <cell r="C2241" t="str">
            <v>RLS</v>
          </cell>
          <cell r="K2241" t="e">
            <v>#REF!</v>
          </cell>
        </row>
        <row r="2242">
          <cell r="C2242" t="str">
            <v>RLS</v>
          </cell>
          <cell r="K2242" t="e">
            <v>#REF!</v>
          </cell>
        </row>
        <row r="2243">
          <cell r="C2243" t="str">
            <v>RLS</v>
          </cell>
          <cell r="K2243" t="e">
            <v>#REF!</v>
          </cell>
        </row>
        <row r="2244">
          <cell r="C2244" t="str">
            <v>RLS</v>
          </cell>
          <cell r="K2244" t="e">
            <v>#REF!</v>
          </cell>
        </row>
        <row r="2245">
          <cell r="C2245" t="str">
            <v>RLS</v>
          </cell>
          <cell r="K2245" t="e">
            <v>#REF!</v>
          </cell>
        </row>
        <row r="2246">
          <cell r="C2246" t="str">
            <v>RLS</v>
          </cell>
          <cell r="K2246" t="e">
            <v>#REF!</v>
          </cell>
        </row>
        <row r="2247">
          <cell r="C2247" t="str">
            <v>RLS</v>
          </cell>
          <cell r="K2247" t="e">
            <v>#REF!</v>
          </cell>
        </row>
        <row r="2248">
          <cell r="C2248" t="str">
            <v>RLS</v>
          </cell>
          <cell r="K2248" t="e">
            <v>#REF!</v>
          </cell>
        </row>
        <row r="2249">
          <cell r="C2249" t="str">
            <v>RLS</v>
          </cell>
          <cell r="K2249" t="e">
            <v>#REF!</v>
          </cell>
        </row>
        <row r="2250">
          <cell r="C2250" t="str">
            <v>RLS</v>
          </cell>
          <cell r="K2250" t="e">
            <v>#REF!</v>
          </cell>
        </row>
        <row r="2251">
          <cell r="C2251" t="str">
            <v>RLS</v>
          </cell>
          <cell r="K2251" t="e">
            <v>#REF!</v>
          </cell>
        </row>
        <row r="2252">
          <cell r="C2252" t="str">
            <v>RLS</v>
          </cell>
          <cell r="K2252" t="e">
            <v>#REF!</v>
          </cell>
        </row>
        <row r="2253">
          <cell r="C2253" t="str">
            <v>RLS</v>
          </cell>
          <cell r="K2253" t="e">
            <v>#REF!</v>
          </cell>
        </row>
        <row r="2254">
          <cell r="C2254" t="str">
            <v>RLS</v>
          </cell>
          <cell r="K2254" t="e">
            <v>#REF!</v>
          </cell>
        </row>
        <row r="2255">
          <cell r="C2255" t="str">
            <v>RLS</v>
          </cell>
          <cell r="K2255" t="e">
            <v>#REF!</v>
          </cell>
        </row>
        <row r="2256">
          <cell r="C2256" t="str">
            <v>RLS</v>
          </cell>
          <cell r="K2256" t="e">
            <v>#REF!</v>
          </cell>
        </row>
        <row r="2257">
          <cell r="C2257" t="str">
            <v>RLS</v>
          </cell>
          <cell r="K2257" t="e">
            <v>#REF!</v>
          </cell>
        </row>
        <row r="2258">
          <cell r="C2258" t="str">
            <v>RLS</v>
          </cell>
          <cell r="K2258" t="e">
            <v>#REF!</v>
          </cell>
        </row>
        <row r="2259">
          <cell r="C2259" t="str">
            <v>RLS</v>
          </cell>
          <cell r="K2259" t="e">
            <v>#REF!</v>
          </cell>
        </row>
        <row r="2260">
          <cell r="C2260" t="str">
            <v>RLS</v>
          </cell>
          <cell r="K2260" t="e">
            <v>#REF!</v>
          </cell>
        </row>
        <row r="2261">
          <cell r="C2261" t="str">
            <v>RLS</v>
          </cell>
          <cell r="K2261" t="e">
            <v>#REF!</v>
          </cell>
        </row>
        <row r="2262">
          <cell r="C2262" t="str">
            <v>RLS</v>
          </cell>
          <cell r="K2262" t="e">
            <v>#REF!</v>
          </cell>
        </row>
        <row r="2263">
          <cell r="C2263" t="str">
            <v>RLS</v>
          </cell>
          <cell r="K2263" t="e">
            <v>#REF!</v>
          </cell>
        </row>
        <row r="2264">
          <cell r="C2264" t="str">
            <v>RLS</v>
          </cell>
          <cell r="K2264" t="e">
            <v>#REF!</v>
          </cell>
        </row>
        <row r="2265">
          <cell r="C2265" t="str">
            <v>RLS</v>
          </cell>
          <cell r="K2265" t="e">
            <v>#REF!</v>
          </cell>
        </row>
        <row r="2266">
          <cell r="C2266" t="str">
            <v>RLS</v>
          </cell>
          <cell r="K2266" t="e">
            <v>#REF!</v>
          </cell>
        </row>
        <row r="2267">
          <cell r="C2267" t="str">
            <v>RLS</v>
          </cell>
          <cell r="K2267" t="e">
            <v>#REF!</v>
          </cell>
        </row>
        <row r="2268">
          <cell r="C2268" t="str">
            <v>DSK</v>
          </cell>
          <cell r="K2268" t="e">
            <v>#REF!</v>
          </cell>
        </row>
        <row r="2269">
          <cell r="C2269" t="str">
            <v>DSK</v>
          </cell>
          <cell r="K2269" t="e">
            <v>#REF!</v>
          </cell>
        </row>
        <row r="2270">
          <cell r="C2270" t="str">
            <v>LS</v>
          </cell>
          <cell r="K2270" t="e">
            <v>#REF!</v>
          </cell>
        </row>
        <row r="2271">
          <cell r="C2271" t="str">
            <v>LS</v>
          </cell>
          <cell r="K2271" t="e">
            <v>#REF!</v>
          </cell>
        </row>
        <row r="2272">
          <cell r="C2272" t="str">
            <v>LS</v>
          </cell>
          <cell r="K2272" t="e">
            <v>#REF!</v>
          </cell>
        </row>
        <row r="2273">
          <cell r="C2273" t="str">
            <v>LS</v>
          </cell>
          <cell r="K2273" t="e">
            <v>#REF!</v>
          </cell>
        </row>
        <row r="2274">
          <cell r="C2274" t="str">
            <v>LS</v>
          </cell>
          <cell r="K2274" t="e">
            <v>#REF!</v>
          </cell>
        </row>
        <row r="2275">
          <cell r="C2275" t="str">
            <v>LS</v>
          </cell>
          <cell r="K2275" t="e">
            <v>#REF!</v>
          </cell>
        </row>
        <row r="2276">
          <cell r="C2276" t="str">
            <v>LS</v>
          </cell>
          <cell r="K2276" t="e">
            <v>#REF!</v>
          </cell>
        </row>
        <row r="2277">
          <cell r="C2277" t="str">
            <v>LS</v>
          </cell>
          <cell r="K2277" t="e">
            <v>#REF!</v>
          </cell>
        </row>
        <row r="2278">
          <cell r="C2278" t="str">
            <v>LS</v>
          </cell>
          <cell r="K2278" t="e">
            <v>#REF!</v>
          </cell>
        </row>
        <row r="2279">
          <cell r="C2279" t="str">
            <v>LS</v>
          </cell>
          <cell r="K2279" t="e">
            <v>#REF!</v>
          </cell>
        </row>
        <row r="2280">
          <cell r="C2280" t="str">
            <v>LS</v>
          </cell>
          <cell r="K2280" t="e">
            <v>#REF!</v>
          </cell>
        </row>
        <row r="2281">
          <cell r="C2281" t="str">
            <v>LS</v>
          </cell>
          <cell r="K2281" t="e">
            <v>#REF!</v>
          </cell>
        </row>
        <row r="2282">
          <cell r="C2282" t="str">
            <v>LS</v>
          </cell>
          <cell r="K2282" t="e">
            <v>#REF!</v>
          </cell>
        </row>
        <row r="2283">
          <cell r="C2283" t="str">
            <v>LS</v>
          </cell>
          <cell r="K2283" t="e">
            <v>#REF!</v>
          </cell>
        </row>
        <row r="2284">
          <cell r="C2284" t="str">
            <v>LS</v>
          </cell>
          <cell r="K2284" t="e">
            <v>#REF!</v>
          </cell>
        </row>
        <row r="2285">
          <cell r="C2285" t="str">
            <v>LS</v>
          </cell>
          <cell r="K2285" t="e">
            <v>#REF!</v>
          </cell>
        </row>
        <row r="2286">
          <cell r="C2286" t="str">
            <v>LS</v>
          </cell>
          <cell r="K2286" t="e">
            <v>#REF!</v>
          </cell>
        </row>
        <row r="2287">
          <cell r="C2287" t="str">
            <v>LS</v>
          </cell>
          <cell r="K2287" t="e">
            <v>#REF!</v>
          </cell>
        </row>
        <row r="2288">
          <cell r="C2288" t="str">
            <v>LS</v>
          </cell>
          <cell r="K2288" t="e">
            <v>#REF!</v>
          </cell>
        </row>
        <row r="2289">
          <cell r="C2289" t="str">
            <v>LS</v>
          </cell>
          <cell r="K2289" t="e">
            <v>#REF!</v>
          </cell>
        </row>
        <row r="2290">
          <cell r="C2290" t="str">
            <v>LS</v>
          </cell>
          <cell r="K2290" t="e">
            <v>#REF!</v>
          </cell>
        </row>
        <row r="2291">
          <cell r="C2291" t="str">
            <v>LS</v>
          </cell>
          <cell r="K2291" t="e">
            <v>#REF!</v>
          </cell>
        </row>
        <row r="2292">
          <cell r="C2292" t="str">
            <v>LS</v>
          </cell>
          <cell r="K2292" t="e">
            <v>#REF!</v>
          </cell>
        </row>
        <row r="2293">
          <cell r="C2293" t="str">
            <v>LS</v>
          </cell>
          <cell r="K2293" t="e">
            <v>#REF!</v>
          </cell>
        </row>
        <row r="2294">
          <cell r="C2294" t="str">
            <v>LS</v>
          </cell>
          <cell r="K2294" t="e">
            <v>#REF!</v>
          </cell>
        </row>
        <row r="2295">
          <cell r="C2295" t="str">
            <v>LS</v>
          </cell>
          <cell r="K2295" t="e">
            <v>#REF!</v>
          </cell>
        </row>
        <row r="2296">
          <cell r="C2296" t="str">
            <v>LS</v>
          </cell>
          <cell r="K2296" t="e">
            <v>#REF!</v>
          </cell>
        </row>
        <row r="2297">
          <cell r="C2297" t="str">
            <v>LS</v>
          </cell>
          <cell r="K2297" t="e">
            <v>#REF!</v>
          </cell>
        </row>
        <row r="2298">
          <cell r="C2298" t="str">
            <v>LS</v>
          </cell>
          <cell r="K2298" t="e">
            <v>#REF!</v>
          </cell>
        </row>
        <row r="2299">
          <cell r="C2299" t="str">
            <v>LS</v>
          </cell>
          <cell r="K2299" t="e">
            <v>#REF!</v>
          </cell>
        </row>
        <row r="2300">
          <cell r="C2300" t="str">
            <v>LS</v>
          </cell>
          <cell r="K2300" t="e">
            <v>#REF!</v>
          </cell>
        </row>
        <row r="2301">
          <cell r="C2301" t="str">
            <v>LS</v>
          </cell>
          <cell r="K2301" t="e">
            <v>#REF!</v>
          </cell>
        </row>
        <row r="2302">
          <cell r="C2302" t="str">
            <v>LS</v>
          </cell>
          <cell r="K2302" t="e">
            <v>#REF!</v>
          </cell>
        </row>
        <row r="2303">
          <cell r="C2303" t="str">
            <v>LS</v>
          </cell>
          <cell r="K2303" t="e">
            <v>#REF!</v>
          </cell>
        </row>
        <row r="2304">
          <cell r="C2304" t="str">
            <v>LS</v>
          </cell>
          <cell r="K2304" t="e">
            <v>#REF!</v>
          </cell>
        </row>
        <row r="2305">
          <cell r="C2305" t="str">
            <v>LS</v>
          </cell>
          <cell r="K2305" t="e">
            <v>#REF!</v>
          </cell>
        </row>
        <row r="2306">
          <cell r="C2306" t="str">
            <v>LS</v>
          </cell>
          <cell r="K2306" t="e">
            <v>#REF!</v>
          </cell>
        </row>
        <row r="2307">
          <cell r="C2307" t="str">
            <v>LS</v>
          </cell>
          <cell r="K2307" t="e">
            <v>#REF!</v>
          </cell>
        </row>
        <row r="2308">
          <cell r="C2308" t="str">
            <v>LS</v>
          </cell>
          <cell r="K2308" t="e">
            <v>#REF!</v>
          </cell>
        </row>
        <row r="2309">
          <cell r="C2309" t="str">
            <v>LS</v>
          </cell>
          <cell r="K2309" t="e">
            <v>#REF!</v>
          </cell>
        </row>
        <row r="2310">
          <cell r="C2310" t="str">
            <v>LS</v>
          </cell>
          <cell r="K2310" t="e">
            <v>#REF!</v>
          </cell>
        </row>
        <row r="2311">
          <cell r="C2311" t="str">
            <v>LS</v>
          </cell>
          <cell r="K2311" t="e">
            <v>#REF!</v>
          </cell>
        </row>
        <row r="2312">
          <cell r="C2312" t="str">
            <v>LS</v>
          </cell>
          <cell r="K2312" t="e">
            <v>#REF!</v>
          </cell>
        </row>
        <row r="2313">
          <cell r="C2313" t="str">
            <v>LS</v>
          </cell>
          <cell r="K2313" t="e">
            <v>#REF!</v>
          </cell>
        </row>
        <row r="2314">
          <cell r="C2314" t="str">
            <v>LS</v>
          </cell>
          <cell r="K2314" t="e">
            <v>#REF!</v>
          </cell>
        </row>
        <row r="2315">
          <cell r="C2315" t="str">
            <v>LS</v>
          </cell>
          <cell r="K2315" t="e">
            <v>#REF!</v>
          </cell>
        </row>
        <row r="2316">
          <cell r="C2316" t="str">
            <v>LS</v>
          </cell>
          <cell r="K2316" t="e">
            <v>#REF!</v>
          </cell>
        </row>
        <row r="2317">
          <cell r="C2317" t="str">
            <v>LS</v>
          </cell>
          <cell r="K2317" t="e">
            <v>#REF!</v>
          </cell>
        </row>
        <row r="2318">
          <cell r="C2318" t="str">
            <v>LS</v>
          </cell>
          <cell r="K2318" t="e">
            <v>#REF!</v>
          </cell>
        </row>
        <row r="2319">
          <cell r="C2319" t="str">
            <v>LS</v>
          </cell>
          <cell r="K2319" t="e">
            <v>#REF!</v>
          </cell>
        </row>
        <row r="2320">
          <cell r="C2320" t="str">
            <v>LS</v>
          </cell>
          <cell r="K2320" t="e">
            <v>#REF!</v>
          </cell>
        </row>
        <row r="2321">
          <cell r="C2321" t="str">
            <v>LS</v>
          </cell>
          <cell r="K2321" t="e">
            <v>#REF!</v>
          </cell>
        </row>
        <row r="2322">
          <cell r="C2322" t="str">
            <v>LS</v>
          </cell>
          <cell r="K2322" t="e">
            <v>#REF!</v>
          </cell>
        </row>
        <row r="2323">
          <cell r="C2323" t="str">
            <v>LS</v>
          </cell>
          <cell r="K2323" t="e">
            <v>#REF!</v>
          </cell>
        </row>
        <row r="2324">
          <cell r="C2324" t="str">
            <v>LS</v>
          </cell>
          <cell r="K2324" t="e">
            <v>#REF!</v>
          </cell>
        </row>
        <row r="2325">
          <cell r="C2325" t="str">
            <v>LS</v>
          </cell>
          <cell r="K2325" t="e">
            <v>#REF!</v>
          </cell>
        </row>
        <row r="2326">
          <cell r="C2326" t="str">
            <v>RLS</v>
          </cell>
          <cell r="K2326" t="e">
            <v>#REF!</v>
          </cell>
        </row>
        <row r="2327">
          <cell r="C2327" t="str">
            <v>RLS</v>
          </cell>
          <cell r="K2327" t="e">
            <v>#REF!</v>
          </cell>
        </row>
        <row r="2328">
          <cell r="C2328" t="str">
            <v>RLS</v>
          </cell>
          <cell r="K2328" t="e">
            <v>#REF!</v>
          </cell>
        </row>
        <row r="2329">
          <cell r="C2329" t="str">
            <v>RLS</v>
          </cell>
          <cell r="K2329" t="e">
            <v>#REF!</v>
          </cell>
        </row>
        <row r="2330">
          <cell r="C2330" t="str">
            <v>RLS</v>
          </cell>
          <cell r="K2330" t="e">
            <v>#REF!</v>
          </cell>
        </row>
        <row r="2331">
          <cell r="C2331" t="str">
            <v>RLS</v>
          </cell>
          <cell r="K2331" t="e">
            <v>#REF!</v>
          </cell>
        </row>
        <row r="2332">
          <cell r="C2332" t="str">
            <v>RLS</v>
          </cell>
          <cell r="K2332" t="e">
            <v>#REF!</v>
          </cell>
        </row>
        <row r="2333">
          <cell r="C2333" t="str">
            <v>RLS</v>
          </cell>
          <cell r="K2333" t="e">
            <v>#REF!</v>
          </cell>
        </row>
        <row r="2334">
          <cell r="C2334" t="str">
            <v>RLS</v>
          </cell>
          <cell r="K2334" t="e">
            <v>#REF!</v>
          </cell>
        </row>
        <row r="2335">
          <cell r="C2335" t="str">
            <v>RLS</v>
          </cell>
          <cell r="K2335" t="e">
            <v>#REF!</v>
          </cell>
        </row>
        <row r="2336">
          <cell r="C2336" t="str">
            <v>RLS</v>
          </cell>
          <cell r="K2336" t="e">
            <v>#REF!</v>
          </cell>
        </row>
        <row r="2337">
          <cell r="C2337" t="str">
            <v>RLS</v>
          </cell>
          <cell r="K2337" t="e">
            <v>#REF!</v>
          </cell>
        </row>
        <row r="2338">
          <cell r="C2338" t="str">
            <v>RLS</v>
          </cell>
          <cell r="K2338" t="e">
            <v>#REF!</v>
          </cell>
        </row>
        <row r="2339">
          <cell r="C2339" t="str">
            <v>RLS</v>
          </cell>
          <cell r="K2339" t="e">
            <v>#REF!</v>
          </cell>
        </row>
        <row r="2340">
          <cell r="C2340" t="str">
            <v>RLS</v>
          </cell>
          <cell r="K2340" t="e">
            <v>#REF!</v>
          </cell>
        </row>
        <row r="2341">
          <cell r="C2341" t="str">
            <v>RLS</v>
          </cell>
          <cell r="K2341" t="e">
            <v>#REF!</v>
          </cell>
        </row>
        <row r="2342">
          <cell r="C2342" t="str">
            <v>RLS</v>
          </cell>
          <cell r="K2342" t="e">
            <v>#REF!</v>
          </cell>
        </row>
        <row r="2343">
          <cell r="C2343" t="str">
            <v>RLS</v>
          </cell>
          <cell r="K2343" t="e">
            <v>#REF!</v>
          </cell>
        </row>
        <row r="2344">
          <cell r="C2344" t="str">
            <v>RLS</v>
          </cell>
          <cell r="K2344" t="e">
            <v>#REF!</v>
          </cell>
        </row>
        <row r="2345">
          <cell r="C2345" t="str">
            <v>RLS</v>
          </cell>
          <cell r="K2345" t="e">
            <v>#REF!</v>
          </cell>
        </row>
        <row r="2346">
          <cell r="C2346" t="str">
            <v>RLS</v>
          </cell>
          <cell r="K2346" t="e">
            <v>#REF!</v>
          </cell>
        </row>
        <row r="2347">
          <cell r="C2347" t="str">
            <v>RLS</v>
          </cell>
          <cell r="K2347" t="e">
            <v>#REF!</v>
          </cell>
        </row>
        <row r="2348">
          <cell r="C2348" t="str">
            <v>RLS</v>
          </cell>
          <cell r="K2348" t="e">
            <v>#REF!</v>
          </cell>
        </row>
        <row r="2349">
          <cell r="C2349" t="str">
            <v>RLS</v>
          </cell>
          <cell r="K2349" t="e">
            <v>#REF!</v>
          </cell>
        </row>
        <row r="2350">
          <cell r="C2350" t="str">
            <v>RLS</v>
          </cell>
          <cell r="K2350" t="e">
            <v>#REF!</v>
          </cell>
        </row>
        <row r="2351">
          <cell r="C2351" t="str">
            <v>RLS</v>
          </cell>
          <cell r="K2351" t="e">
            <v>#REF!</v>
          </cell>
        </row>
        <row r="2352">
          <cell r="C2352" t="str">
            <v>RLS</v>
          </cell>
          <cell r="K2352" t="e">
            <v>#REF!</v>
          </cell>
        </row>
        <row r="2353">
          <cell r="C2353" t="str">
            <v>RLS</v>
          </cell>
          <cell r="K2353" t="e">
            <v>#REF!</v>
          </cell>
        </row>
        <row r="2354">
          <cell r="C2354" t="str">
            <v>RLS</v>
          </cell>
          <cell r="K2354" t="e">
            <v>#REF!</v>
          </cell>
        </row>
        <row r="2355">
          <cell r="C2355" t="str">
            <v>RLS</v>
          </cell>
          <cell r="K2355" t="e">
            <v>#REF!</v>
          </cell>
        </row>
        <row r="2356">
          <cell r="C2356" t="str">
            <v>RLS</v>
          </cell>
          <cell r="K2356" t="e">
            <v>#REF!</v>
          </cell>
        </row>
        <row r="2357">
          <cell r="C2357" t="str">
            <v>RLS</v>
          </cell>
          <cell r="K2357" t="e">
            <v>#REF!</v>
          </cell>
        </row>
        <row r="2358">
          <cell r="C2358" t="str">
            <v>RLS</v>
          </cell>
          <cell r="K2358" t="e">
            <v>#REF!</v>
          </cell>
        </row>
        <row r="2359">
          <cell r="C2359" t="str">
            <v>RLS</v>
          </cell>
          <cell r="K2359" t="e">
            <v>#REF!</v>
          </cell>
        </row>
        <row r="2360">
          <cell r="C2360" t="str">
            <v>RLS</v>
          </cell>
          <cell r="K2360" t="e">
            <v>#REF!</v>
          </cell>
        </row>
        <row r="2361">
          <cell r="C2361" t="str">
            <v>RLS</v>
          </cell>
          <cell r="K2361" t="e">
            <v>#REF!</v>
          </cell>
        </row>
        <row r="2362">
          <cell r="C2362" t="str">
            <v>RLS</v>
          </cell>
          <cell r="K2362" t="e">
            <v>#REF!</v>
          </cell>
        </row>
        <row r="2363">
          <cell r="C2363" t="str">
            <v>RLS</v>
          </cell>
          <cell r="K2363" t="e">
            <v>#REF!</v>
          </cell>
        </row>
        <row r="2364">
          <cell r="C2364" t="str">
            <v>RLS</v>
          </cell>
          <cell r="K2364" t="e">
            <v>#REF!</v>
          </cell>
        </row>
        <row r="2365">
          <cell r="C2365" t="str">
            <v>RLS</v>
          </cell>
          <cell r="K2365" t="e">
            <v>#REF!</v>
          </cell>
        </row>
        <row r="2366">
          <cell r="C2366" t="str">
            <v>RLS</v>
          </cell>
          <cell r="K2366" t="e">
            <v>#REF!</v>
          </cell>
        </row>
        <row r="2367">
          <cell r="C2367" t="str">
            <v>RLS</v>
          </cell>
          <cell r="K2367" t="e">
            <v>#REF!</v>
          </cell>
        </row>
        <row r="2368">
          <cell r="C2368" t="str">
            <v>RLS</v>
          </cell>
          <cell r="K2368" t="e">
            <v>#REF!</v>
          </cell>
        </row>
        <row r="2369">
          <cell r="C2369" t="str">
            <v>RLS</v>
          </cell>
          <cell r="K2369" t="e">
            <v>#REF!</v>
          </cell>
        </row>
        <row r="2370">
          <cell r="C2370" t="str">
            <v>RLS</v>
          </cell>
          <cell r="K2370" t="e">
            <v>#REF!</v>
          </cell>
        </row>
        <row r="2371">
          <cell r="C2371" t="str">
            <v>RLS</v>
          </cell>
          <cell r="K2371" t="e">
            <v>#REF!</v>
          </cell>
        </row>
        <row r="2372">
          <cell r="C2372" t="str">
            <v>RLS</v>
          </cell>
          <cell r="K2372" t="e">
            <v>#REF!</v>
          </cell>
        </row>
        <row r="2373">
          <cell r="C2373" t="str">
            <v>RLS</v>
          </cell>
          <cell r="K2373" t="e">
            <v>#REF!</v>
          </cell>
        </row>
        <row r="2374">
          <cell r="C2374" t="str">
            <v>RLS</v>
          </cell>
          <cell r="K2374" t="e">
            <v>#REF!</v>
          </cell>
        </row>
        <row r="2375">
          <cell r="C2375" t="str">
            <v>RLS</v>
          </cell>
          <cell r="K2375" t="e">
            <v>#REF!</v>
          </cell>
        </row>
        <row r="2376">
          <cell r="C2376" t="str">
            <v>RLS</v>
          </cell>
          <cell r="K2376" t="e">
            <v>#REF!</v>
          </cell>
        </row>
        <row r="2377">
          <cell r="C2377" t="str">
            <v>RLS</v>
          </cell>
          <cell r="K2377" t="e">
            <v>#REF!</v>
          </cell>
        </row>
        <row r="2378">
          <cell r="C2378" t="str">
            <v>RLS</v>
          </cell>
          <cell r="K2378" t="e">
            <v>#REF!</v>
          </cell>
        </row>
        <row r="2379">
          <cell r="C2379" t="str">
            <v>RLS</v>
          </cell>
          <cell r="K2379" t="e">
            <v>#REF!</v>
          </cell>
        </row>
        <row r="2380">
          <cell r="C2380" t="str">
            <v>RLS</v>
          </cell>
          <cell r="K2380" t="e">
            <v>#REF!</v>
          </cell>
        </row>
        <row r="2381">
          <cell r="C2381" t="str">
            <v>RLS</v>
          </cell>
          <cell r="K2381" t="e">
            <v>#REF!</v>
          </cell>
        </row>
        <row r="2382">
          <cell r="C2382" t="str">
            <v>RLS</v>
          </cell>
          <cell r="K2382" t="e">
            <v>#REF!</v>
          </cell>
        </row>
        <row r="2383">
          <cell r="C2383" t="str">
            <v>RLS</v>
          </cell>
          <cell r="K2383" t="e">
            <v>#REF!</v>
          </cell>
        </row>
        <row r="2384">
          <cell r="C2384" t="str">
            <v>RLS</v>
          </cell>
          <cell r="K2384" t="e">
            <v>#REF!</v>
          </cell>
        </row>
        <row r="2385">
          <cell r="C2385" t="str">
            <v>RLS</v>
          </cell>
          <cell r="K2385" t="e">
            <v>#REF!</v>
          </cell>
        </row>
        <row r="2386">
          <cell r="C2386" t="str">
            <v>RLS</v>
          </cell>
          <cell r="K2386" t="e">
            <v>#REF!</v>
          </cell>
        </row>
        <row r="2387">
          <cell r="C2387" t="str">
            <v>RLS</v>
          </cell>
          <cell r="K2387" t="e">
            <v>#REF!</v>
          </cell>
        </row>
        <row r="2388">
          <cell r="C2388" t="str">
            <v>RLS</v>
          </cell>
          <cell r="K2388" t="e">
            <v>#REF!</v>
          </cell>
        </row>
        <row r="2389">
          <cell r="C2389" t="str">
            <v>RLS</v>
          </cell>
          <cell r="K2389" t="e">
            <v>#REF!</v>
          </cell>
        </row>
        <row r="2390">
          <cell r="C2390" t="str">
            <v>RLS</v>
          </cell>
          <cell r="K2390" t="e">
            <v>#REF!</v>
          </cell>
        </row>
        <row r="2391">
          <cell r="C2391" t="str">
            <v>RLS</v>
          </cell>
          <cell r="K2391" t="e">
            <v>#REF!</v>
          </cell>
        </row>
        <row r="2392">
          <cell r="C2392" t="str">
            <v>RLS</v>
          </cell>
          <cell r="K2392" t="e">
            <v>#REF!</v>
          </cell>
        </row>
        <row r="2393">
          <cell r="C2393" t="str">
            <v>RLS</v>
          </cell>
          <cell r="K2393" t="e">
            <v>#REF!</v>
          </cell>
        </row>
        <row r="2394">
          <cell r="C2394" t="str">
            <v>RLS</v>
          </cell>
          <cell r="K2394" t="e">
            <v>#REF!</v>
          </cell>
        </row>
        <row r="2395">
          <cell r="C2395" t="str">
            <v>RLS</v>
          </cell>
          <cell r="K2395" t="e">
            <v>#REF!</v>
          </cell>
        </row>
        <row r="2396">
          <cell r="C2396" t="str">
            <v>RLS</v>
          </cell>
          <cell r="K2396" t="e">
            <v>#REF!</v>
          </cell>
        </row>
        <row r="2397">
          <cell r="C2397" t="str">
            <v>RLS</v>
          </cell>
          <cell r="K2397" t="e">
            <v>#REF!</v>
          </cell>
        </row>
        <row r="2398">
          <cell r="C2398" t="str">
            <v>RLS</v>
          </cell>
          <cell r="K2398" t="e">
            <v>#REF!</v>
          </cell>
        </row>
        <row r="2399">
          <cell r="C2399" t="str">
            <v>RLS</v>
          </cell>
          <cell r="K2399" t="e">
            <v>#REF!</v>
          </cell>
        </row>
        <row r="2400">
          <cell r="C2400" t="str">
            <v>RLS</v>
          </cell>
          <cell r="K2400" t="e">
            <v>#REF!</v>
          </cell>
        </row>
        <row r="2401">
          <cell r="C2401" t="str">
            <v>RLS</v>
          </cell>
          <cell r="K2401" t="e">
            <v>#REF!</v>
          </cell>
        </row>
        <row r="2402">
          <cell r="C2402" t="str">
            <v>RLS</v>
          </cell>
          <cell r="K2402" t="e">
            <v>#REF!</v>
          </cell>
        </row>
        <row r="2403">
          <cell r="C2403" t="str">
            <v>RLS</v>
          </cell>
          <cell r="K2403" t="e">
            <v>#REF!</v>
          </cell>
        </row>
        <row r="2404">
          <cell r="C2404" t="str">
            <v>RLS</v>
          </cell>
          <cell r="K2404" t="e">
            <v>#REF!</v>
          </cell>
        </row>
        <row r="2405">
          <cell r="C2405" t="str">
            <v>RLS</v>
          </cell>
          <cell r="K2405" t="e">
            <v>#REF!</v>
          </cell>
        </row>
        <row r="2406">
          <cell r="C2406" t="str">
            <v>RLS</v>
          </cell>
          <cell r="K2406" t="e">
            <v>#REF!</v>
          </cell>
        </row>
        <row r="2407">
          <cell r="C2407" t="str">
            <v>RLS</v>
          </cell>
          <cell r="K2407" t="e">
            <v>#REF!</v>
          </cell>
        </row>
        <row r="2408">
          <cell r="C2408" t="str">
            <v>RLS</v>
          </cell>
          <cell r="K2408" t="e">
            <v>#REF!</v>
          </cell>
        </row>
        <row r="2409">
          <cell r="C2409" t="str">
            <v>RLS</v>
          </cell>
          <cell r="K2409" t="e">
            <v>#REF!</v>
          </cell>
        </row>
        <row r="2410">
          <cell r="C2410" t="str">
            <v>RLS</v>
          </cell>
          <cell r="K2410" t="e">
            <v>#REF!</v>
          </cell>
        </row>
        <row r="2411">
          <cell r="C2411" t="str">
            <v>RLS</v>
          </cell>
          <cell r="K2411" t="e">
            <v>#REF!</v>
          </cell>
        </row>
        <row r="2412">
          <cell r="C2412" t="str">
            <v>RLS</v>
          </cell>
          <cell r="K2412" t="e">
            <v>#REF!</v>
          </cell>
        </row>
        <row r="2413">
          <cell r="C2413" t="str">
            <v>RLS</v>
          </cell>
          <cell r="K2413" t="e">
            <v>#REF!</v>
          </cell>
        </row>
        <row r="2414">
          <cell r="C2414" t="str">
            <v>RLS</v>
          </cell>
          <cell r="K2414" t="e">
            <v>#REF!</v>
          </cell>
        </row>
        <row r="2415">
          <cell r="C2415" t="str">
            <v>RLS</v>
          </cell>
          <cell r="K2415" t="e">
            <v>#REF!</v>
          </cell>
        </row>
        <row r="2416">
          <cell r="C2416" t="str">
            <v>RLS</v>
          </cell>
          <cell r="K2416" t="e">
            <v>#REF!</v>
          </cell>
        </row>
        <row r="2417">
          <cell r="C2417" t="str">
            <v>RLS</v>
          </cell>
          <cell r="K2417" t="e">
            <v>#REF!</v>
          </cell>
        </row>
        <row r="2418">
          <cell r="C2418" t="str">
            <v>RLS</v>
          </cell>
          <cell r="K2418" t="e">
            <v>#REF!</v>
          </cell>
        </row>
        <row r="2419">
          <cell r="C2419" t="str">
            <v>RLS</v>
          </cell>
          <cell r="K2419" t="e">
            <v>#REF!</v>
          </cell>
        </row>
        <row r="2420">
          <cell r="C2420" t="str">
            <v>RLS</v>
          </cell>
          <cell r="K2420" t="e">
            <v>#REF!</v>
          </cell>
        </row>
        <row r="2421">
          <cell r="C2421" t="str">
            <v>RLS</v>
          </cell>
          <cell r="K2421" t="e">
            <v>#REF!</v>
          </cell>
        </row>
        <row r="2422">
          <cell r="C2422" t="str">
            <v>RLS</v>
          </cell>
          <cell r="K2422" t="e">
            <v>#REF!</v>
          </cell>
        </row>
        <row r="2423">
          <cell r="C2423" t="str">
            <v>RLS</v>
          </cell>
          <cell r="K2423" t="e">
            <v>#REF!</v>
          </cell>
        </row>
        <row r="2424">
          <cell r="C2424" t="str">
            <v>RLS</v>
          </cell>
          <cell r="K2424" t="e">
            <v>#REF!</v>
          </cell>
        </row>
        <row r="2425">
          <cell r="C2425" t="str">
            <v>RLS</v>
          </cell>
          <cell r="K2425" t="e">
            <v>#REF!</v>
          </cell>
        </row>
        <row r="2426">
          <cell r="C2426" t="str">
            <v>RLS</v>
          </cell>
          <cell r="K2426" t="e">
            <v>#REF!</v>
          </cell>
        </row>
        <row r="2427">
          <cell r="C2427" t="str">
            <v>RLS</v>
          </cell>
          <cell r="K2427" t="e">
            <v>#REF!</v>
          </cell>
        </row>
        <row r="2428">
          <cell r="C2428" t="str">
            <v>RLS</v>
          </cell>
          <cell r="K2428" t="e">
            <v>#REF!</v>
          </cell>
        </row>
        <row r="2429">
          <cell r="C2429" t="str">
            <v>RLS</v>
          </cell>
          <cell r="K2429" t="e">
            <v>#REF!</v>
          </cell>
        </row>
        <row r="2430">
          <cell r="C2430" t="str">
            <v>RLS</v>
          </cell>
          <cell r="K2430" t="e">
            <v>#REF!</v>
          </cell>
        </row>
        <row r="2431">
          <cell r="C2431" t="str">
            <v>RLS</v>
          </cell>
          <cell r="K2431" t="e">
            <v>#REF!</v>
          </cell>
        </row>
        <row r="2432">
          <cell r="C2432" t="str">
            <v>RLS</v>
          </cell>
          <cell r="K2432" t="e">
            <v>#REF!</v>
          </cell>
        </row>
        <row r="2433">
          <cell r="C2433" t="str">
            <v>RLS</v>
          </cell>
          <cell r="K2433" t="e">
            <v>#REF!</v>
          </cell>
        </row>
        <row r="2434">
          <cell r="C2434" t="str">
            <v>RLS</v>
          </cell>
          <cell r="K2434" t="e">
            <v>#REF!</v>
          </cell>
        </row>
        <row r="2435">
          <cell r="C2435" t="str">
            <v>RLS</v>
          </cell>
          <cell r="K2435" t="e">
            <v>#REF!</v>
          </cell>
        </row>
        <row r="2436">
          <cell r="C2436" t="str">
            <v>RLS</v>
          </cell>
          <cell r="K2436" t="e">
            <v>#REF!</v>
          </cell>
        </row>
        <row r="2437">
          <cell r="C2437" t="str">
            <v>RLS</v>
          </cell>
          <cell r="K2437" t="e">
            <v>#REF!</v>
          </cell>
        </row>
        <row r="2438">
          <cell r="C2438" t="str">
            <v>RLS</v>
          </cell>
          <cell r="K2438" t="e">
            <v>#REF!</v>
          </cell>
        </row>
        <row r="2439">
          <cell r="C2439" t="str">
            <v>RLS</v>
          </cell>
          <cell r="K2439" t="e">
            <v>#REF!</v>
          </cell>
        </row>
        <row r="2440">
          <cell r="C2440" t="str">
            <v>RLS</v>
          </cell>
          <cell r="K2440" t="e">
            <v>#REF!</v>
          </cell>
        </row>
        <row r="2441">
          <cell r="C2441" t="str">
            <v>RLS</v>
          </cell>
          <cell r="K2441" t="e">
            <v>#REF!</v>
          </cell>
        </row>
        <row r="2442">
          <cell r="C2442" t="str">
            <v>RLS</v>
          </cell>
          <cell r="K2442" t="e">
            <v>#REF!</v>
          </cell>
        </row>
        <row r="2443">
          <cell r="C2443" t="str">
            <v>RLS</v>
          </cell>
          <cell r="K2443" t="e">
            <v>#REF!</v>
          </cell>
        </row>
        <row r="2444">
          <cell r="C2444" t="str">
            <v>RLS</v>
          </cell>
          <cell r="K2444" t="e">
            <v>#REF!</v>
          </cell>
        </row>
        <row r="2445">
          <cell r="C2445" t="str">
            <v>RLS</v>
          </cell>
          <cell r="K2445" t="e">
            <v>#REF!</v>
          </cell>
        </row>
        <row r="2446">
          <cell r="C2446" t="str">
            <v>RLS</v>
          </cell>
          <cell r="K2446" t="e">
            <v>#REF!</v>
          </cell>
        </row>
        <row r="2447">
          <cell r="C2447" t="str">
            <v>RLS</v>
          </cell>
          <cell r="K2447" t="e">
            <v>#REF!</v>
          </cell>
        </row>
        <row r="2448">
          <cell r="C2448" t="str">
            <v>RLS</v>
          </cell>
          <cell r="K2448" t="e">
            <v>#REF!</v>
          </cell>
        </row>
        <row r="2449">
          <cell r="C2449" t="str">
            <v>RLS</v>
          </cell>
          <cell r="K2449" t="e">
            <v>#REF!</v>
          </cell>
        </row>
        <row r="2450">
          <cell r="C2450" t="str">
            <v>RLS</v>
          </cell>
          <cell r="K2450" t="e">
            <v>#REF!</v>
          </cell>
        </row>
        <row r="2451">
          <cell r="C2451" t="str">
            <v>RLS</v>
          </cell>
          <cell r="K2451" t="e">
            <v>#REF!</v>
          </cell>
        </row>
        <row r="2452">
          <cell r="C2452" t="str">
            <v>RLS</v>
          </cell>
          <cell r="K2452" t="e">
            <v>#REF!</v>
          </cell>
        </row>
        <row r="2453">
          <cell r="C2453" t="str">
            <v>RLS</v>
          </cell>
          <cell r="K2453" t="e">
            <v>#REF!</v>
          </cell>
        </row>
        <row r="2454">
          <cell r="C2454" t="str">
            <v>RLS</v>
          </cell>
          <cell r="K2454" t="e">
            <v>#REF!</v>
          </cell>
        </row>
        <row r="2455">
          <cell r="C2455" t="str">
            <v>RLS</v>
          </cell>
          <cell r="K2455" t="e">
            <v>#REF!</v>
          </cell>
        </row>
        <row r="2456">
          <cell r="C2456" t="str">
            <v>RLS</v>
          </cell>
          <cell r="K2456" t="e">
            <v>#REF!</v>
          </cell>
        </row>
        <row r="2457">
          <cell r="C2457" t="str">
            <v>RLS</v>
          </cell>
          <cell r="K2457" t="e">
            <v>#REF!</v>
          </cell>
        </row>
        <row r="2458">
          <cell r="C2458" t="str">
            <v>RLS</v>
          </cell>
          <cell r="K2458" t="e">
            <v>#REF!</v>
          </cell>
        </row>
        <row r="2459">
          <cell r="C2459" t="str">
            <v>RLS</v>
          </cell>
          <cell r="K2459" t="e">
            <v>#REF!</v>
          </cell>
        </row>
        <row r="2460">
          <cell r="C2460" t="str">
            <v>RLS</v>
          </cell>
          <cell r="K2460" t="e">
            <v>#REF!</v>
          </cell>
        </row>
        <row r="2461">
          <cell r="C2461" t="str">
            <v>RLS</v>
          </cell>
          <cell r="K2461" t="e">
            <v>#REF!</v>
          </cell>
        </row>
        <row r="2462">
          <cell r="C2462" t="str">
            <v>RLS</v>
          </cell>
          <cell r="K2462" t="e">
            <v>#REF!</v>
          </cell>
        </row>
        <row r="2463">
          <cell r="C2463" t="str">
            <v>RLS</v>
          </cell>
          <cell r="K2463" t="e">
            <v>#REF!</v>
          </cell>
        </row>
        <row r="2464">
          <cell r="C2464" t="str">
            <v>RLS</v>
          </cell>
          <cell r="K2464" t="e">
            <v>#REF!</v>
          </cell>
        </row>
        <row r="2465">
          <cell r="C2465" t="str">
            <v>RLS</v>
          </cell>
          <cell r="K2465" t="e">
            <v>#REF!</v>
          </cell>
        </row>
        <row r="2466">
          <cell r="C2466" t="str">
            <v>RLS</v>
          </cell>
          <cell r="K2466" t="e">
            <v>#REF!</v>
          </cell>
        </row>
        <row r="2467">
          <cell r="C2467" t="str">
            <v>RLS</v>
          </cell>
          <cell r="K2467" t="e">
            <v>#REF!</v>
          </cell>
        </row>
        <row r="2468">
          <cell r="C2468" t="str">
            <v>RLS</v>
          </cell>
          <cell r="K2468" t="e">
            <v>#REF!</v>
          </cell>
        </row>
        <row r="2469">
          <cell r="C2469" t="str">
            <v>RLS</v>
          </cell>
          <cell r="K2469" t="e">
            <v>#REF!</v>
          </cell>
        </row>
        <row r="2470">
          <cell r="C2470" t="str">
            <v>RLS</v>
          </cell>
          <cell r="K2470" t="e">
            <v>#REF!</v>
          </cell>
        </row>
        <row r="2471">
          <cell r="C2471" t="str">
            <v>RLS</v>
          </cell>
          <cell r="K2471" t="e">
            <v>#REF!</v>
          </cell>
        </row>
        <row r="2472">
          <cell r="C2472" t="str">
            <v>RLS</v>
          </cell>
          <cell r="K2472" t="e">
            <v>#REF!</v>
          </cell>
        </row>
        <row r="2473">
          <cell r="C2473" t="str">
            <v>RLS</v>
          </cell>
          <cell r="K2473" t="e">
            <v>#REF!</v>
          </cell>
        </row>
        <row r="2474">
          <cell r="C2474" t="str">
            <v>RLS</v>
          </cell>
          <cell r="K2474" t="e">
            <v>#REF!</v>
          </cell>
        </row>
        <row r="2475">
          <cell r="C2475" t="str">
            <v>RLS</v>
          </cell>
          <cell r="K2475" t="e">
            <v>#REF!</v>
          </cell>
        </row>
        <row r="2476">
          <cell r="C2476" t="str">
            <v>RLS</v>
          </cell>
          <cell r="K2476" t="e">
            <v>#REF!</v>
          </cell>
        </row>
        <row r="2477">
          <cell r="C2477" t="str">
            <v>RLS</v>
          </cell>
          <cell r="K2477" t="e">
            <v>#REF!</v>
          </cell>
        </row>
        <row r="2478">
          <cell r="C2478" t="str">
            <v>RLS</v>
          </cell>
          <cell r="K2478" t="e">
            <v>#REF!</v>
          </cell>
        </row>
        <row r="2479">
          <cell r="C2479" t="str">
            <v>RLS</v>
          </cell>
          <cell r="K2479" t="e">
            <v>#REF!</v>
          </cell>
        </row>
        <row r="2480">
          <cell r="C2480" t="str">
            <v>RLS</v>
          </cell>
          <cell r="K2480" t="e">
            <v>#REF!</v>
          </cell>
        </row>
        <row r="2481">
          <cell r="C2481" t="str">
            <v>RLS</v>
          </cell>
          <cell r="K2481" t="e">
            <v>#REF!</v>
          </cell>
        </row>
        <row r="2482">
          <cell r="C2482" t="str">
            <v>RLS</v>
          </cell>
          <cell r="K2482" t="e">
            <v>#REF!</v>
          </cell>
        </row>
        <row r="2483">
          <cell r="C2483" t="str">
            <v>RLS</v>
          </cell>
          <cell r="K2483" t="e">
            <v>#REF!</v>
          </cell>
        </row>
        <row r="2484">
          <cell r="C2484" t="str">
            <v>RLS</v>
          </cell>
          <cell r="K2484" t="e">
            <v>#REF!</v>
          </cell>
        </row>
        <row r="2485">
          <cell r="C2485" t="str">
            <v>RLS</v>
          </cell>
          <cell r="K2485" t="e">
            <v>#REF!</v>
          </cell>
        </row>
        <row r="2486">
          <cell r="C2486" t="str">
            <v>RLS</v>
          </cell>
          <cell r="K2486" t="e">
            <v>#REF!</v>
          </cell>
        </row>
        <row r="2487">
          <cell r="C2487" t="str">
            <v>RLS</v>
          </cell>
          <cell r="K2487" t="e">
            <v>#REF!</v>
          </cell>
        </row>
        <row r="2488">
          <cell r="C2488" t="str">
            <v>RLS</v>
          </cell>
          <cell r="K2488" t="e">
            <v>#REF!</v>
          </cell>
        </row>
        <row r="2489">
          <cell r="C2489" t="str">
            <v>RLS</v>
          </cell>
          <cell r="K2489" t="e">
            <v>#REF!</v>
          </cell>
        </row>
        <row r="2490">
          <cell r="C2490" t="str">
            <v>RLS</v>
          </cell>
          <cell r="K2490" t="e">
            <v>#REF!</v>
          </cell>
        </row>
        <row r="2491">
          <cell r="C2491" t="str">
            <v>RLS</v>
          </cell>
          <cell r="K2491" t="e">
            <v>#REF!</v>
          </cell>
        </row>
        <row r="2492">
          <cell r="C2492" t="str">
            <v>RLS</v>
          </cell>
          <cell r="K2492" t="e">
            <v>#REF!</v>
          </cell>
        </row>
        <row r="2493">
          <cell r="C2493" t="str">
            <v>RLS</v>
          </cell>
          <cell r="K2493" t="e">
            <v>#REF!</v>
          </cell>
        </row>
        <row r="2494">
          <cell r="C2494" t="str">
            <v>RLS</v>
          </cell>
          <cell r="K2494" t="e">
            <v>#REF!</v>
          </cell>
        </row>
        <row r="2495">
          <cell r="C2495" t="str">
            <v>RLS</v>
          </cell>
          <cell r="K2495" t="e">
            <v>#REF!</v>
          </cell>
        </row>
        <row r="2496">
          <cell r="C2496" t="str">
            <v>RLS</v>
          </cell>
          <cell r="K2496" t="e">
            <v>#REF!</v>
          </cell>
        </row>
        <row r="2497">
          <cell r="C2497" t="str">
            <v>RLS</v>
          </cell>
          <cell r="K2497" t="e">
            <v>#REF!</v>
          </cell>
        </row>
        <row r="2498">
          <cell r="C2498" t="str">
            <v>RLS</v>
          </cell>
          <cell r="K2498" t="e">
            <v>#REF!</v>
          </cell>
        </row>
        <row r="2499">
          <cell r="C2499" t="str">
            <v>RLS</v>
          </cell>
          <cell r="K2499" t="e">
            <v>#REF!</v>
          </cell>
        </row>
        <row r="2500">
          <cell r="C2500" t="str">
            <v>RLS</v>
          </cell>
          <cell r="K2500" t="e">
            <v>#REF!</v>
          </cell>
        </row>
        <row r="2501">
          <cell r="C2501" t="str">
            <v>RLS</v>
          </cell>
          <cell r="K2501" t="e">
            <v>#REF!</v>
          </cell>
        </row>
        <row r="2502">
          <cell r="C2502" t="str">
            <v>RLS</v>
          </cell>
          <cell r="K2502" t="e">
            <v>#REF!</v>
          </cell>
        </row>
        <row r="2503">
          <cell r="C2503" t="str">
            <v>RLS</v>
          </cell>
          <cell r="K2503" t="e">
            <v>#REF!</v>
          </cell>
        </row>
        <row r="2504">
          <cell r="C2504" t="str">
            <v>RLS</v>
          </cell>
          <cell r="K2504" t="e">
            <v>#REF!</v>
          </cell>
        </row>
        <row r="2505">
          <cell r="C2505" t="str">
            <v>RLS</v>
          </cell>
          <cell r="K2505" t="e">
            <v>#REF!</v>
          </cell>
        </row>
        <row r="2506">
          <cell r="C2506" t="str">
            <v>RLS</v>
          </cell>
          <cell r="K2506" t="e">
            <v>#REF!</v>
          </cell>
        </row>
        <row r="2507">
          <cell r="C2507" t="str">
            <v>RLS</v>
          </cell>
          <cell r="K2507" t="e">
            <v>#REF!</v>
          </cell>
        </row>
        <row r="2508">
          <cell r="C2508" t="str">
            <v>RLS</v>
          </cell>
          <cell r="K2508" t="e">
            <v>#REF!</v>
          </cell>
        </row>
        <row r="2509">
          <cell r="C2509" t="str">
            <v>RLS</v>
          </cell>
          <cell r="K2509" t="e">
            <v>#REF!</v>
          </cell>
        </row>
        <row r="2510">
          <cell r="C2510" t="str">
            <v>RLS</v>
          </cell>
          <cell r="K2510" t="e">
            <v>#REF!</v>
          </cell>
        </row>
        <row r="2511">
          <cell r="C2511" t="str">
            <v>RLS</v>
          </cell>
          <cell r="K2511" t="e">
            <v>#REF!</v>
          </cell>
        </row>
        <row r="2512">
          <cell r="C2512" t="str">
            <v>RLS</v>
          </cell>
          <cell r="K2512" t="e">
            <v>#REF!</v>
          </cell>
        </row>
        <row r="2513">
          <cell r="C2513" t="str">
            <v>RLS</v>
          </cell>
          <cell r="K2513" t="e">
            <v>#REF!</v>
          </cell>
        </row>
        <row r="2514">
          <cell r="C2514" t="str">
            <v>RLS</v>
          </cell>
          <cell r="K2514" t="e">
            <v>#REF!</v>
          </cell>
        </row>
        <row r="2515">
          <cell r="C2515" t="str">
            <v>RLS</v>
          </cell>
          <cell r="K2515" t="e">
            <v>#REF!</v>
          </cell>
        </row>
        <row r="2516">
          <cell r="C2516" t="str">
            <v>RLS</v>
          </cell>
          <cell r="K2516" t="e">
            <v>#REF!</v>
          </cell>
        </row>
        <row r="2517">
          <cell r="C2517" t="str">
            <v>RLS</v>
          </cell>
          <cell r="K2517" t="e">
            <v>#REF!</v>
          </cell>
        </row>
        <row r="2518">
          <cell r="C2518" t="str">
            <v>RLS</v>
          </cell>
          <cell r="K2518" t="e">
            <v>#REF!</v>
          </cell>
        </row>
        <row r="2519">
          <cell r="C2519" t="str">
            <v>RLS</v>
          </cell>
          <cell r="K2519" t="e">
            <v>#REF!</v>
          </cell>
        </row>
        <row r="2520">
          <cell r="C2520" t="str">
            <v>RLS</v>
          </cell>
          <cell r="K2520" t="e">
            <v>#REF!</v>
          </cell>
        </row>
        <row r="2521">
          <cell r="C2521" t="str">
            <v>RLS</v>
          </cell>
          <cell r="K2521" t="e">
            <v>#REF!</v>
          </cell>
        </row>
        <row r="2522">
          <cell r="C2522" t="str">
            <v>RLS</v>
          </cell>
          <cell r="K2522" t="e">
            <v>#REF!</v>
          </cell>
        </row>
        <row r="2523">
          <cell r="C2523" t="str">
            <v>RLS</v>
          </cell>
          <cell r="K2523" t="e">
            <v>#REF!</v>
          </cell>
        </row>
        <row r="2524">
          <cell r="C2524" t="str">
            <v>RLS</v>
          </cell>
          <cell r="K2524" t="e">
            <v>#REF!</v>
          </cell>
        </row>
        <row r="2525">
          <cell r="C2525" t="str">
            <v>RLS</v>
          </cell>
          <cell r="K2525" t="e">
            <v>#REF!</v>
          </cell>
        </row>
        <row r="2526">
          <cell r="C2526" t="str">
            <v>DSK</v>
          </cell>
          <cell r="K2526" t="e">
            <v>#REF!</v>
          </cell>
        </row>
        <row r="2527">
          <cell r="C2527" t="str">
            <v>DSK</v>
          </cell>
          <cell r="K2527" t="e">
            <v>#REF!</v>
          </cell>
        </row>
        <row r="2528">
          <cell r="C2528" t="str">
            <v>LS</v>
          </cell>
          <cell r="K2528" t="e">
            <v>#REF!</v>
          </cell>
        </row>
        <row r="2529">
          <cell r="C2529" t="str">
            <v>LS</v>
          </cell>
          <cell r="K2529" t="e">
            <v>#REF!</v>
          </cell>
        </row>
        <row r="2530">
          <cell r="C2530" t="str">
            <v>LS</v>
          </cell>
          <cell r="K2530" t="e">
            <v>#REF!</v>
          </cell>
        </row>
        <row r="2531">
          <cell r="C2531" t="str">
            <v>LS</v>
          </cell>
          <cell r="K2531" t="e">
            <v>#REF!</v>
          </cell>
        </row>
        <row r="2532">
          <cell r="C2532" t="str">
            <v>LS</v>
          </cell>
          <cell r="K2532" t="e">
            <v>#REF!</v>
          </cell>
        </row>
        <row r="2533">
          <cell r="C2533" t="str">
            <v>LS</v>
          </cell>
          <cell r="K2533" t="e">
            <v>#REF!</v>
          </cell>
        </row>
        <row r="2534">
          <cell r="C2534" t="str">
            <v>LS</v>
          </cell>
          <cell r="K2534" t="e">
            <v>#REF!</v>
          </cell>
        </row>
        <row r="2535">
          <cell r="C2535" t="str">
            <v>LS</v>
          </cell>
          <cell r="K2535" t="e">
            <v>#REF!</v>
          </cell>
        </row>
        <row r="2536">
          <cell r="C2536" t="str">
            <v>LS</v>
          </cell>
          <cell r="K2536" t="e">
            <v>#REF!</v>
          </cell>
        </row>
        <row r="2537">
          <cell r="C2537" t="str">
            <v>LS</v>
          </cell>
          <cell r="K2537" t="e">
            <v>#REF!</v>
          </cell>
        </row>
        <row r="2538">
          <cell r="C2538" t="str">
            <v>LS</v>
          </cell>
          <cell r="K2538" t="e">
            <v>#REF!</v>
          </cell>
        </row>
        <row r="2539">
          <cell r="C2539" t="str">
            <v>LS</v>
          </cell>
          <cell r="K2539" t="e">
            <v>#REF!</v>
          </cell>
        </row>
        <row r="2540">
          <cell r="C2540" t="str">
            <v>LS</v>
          </cell>
          <cell r="K2540" t="e">
            <v>#REF!</v>
          </cell>
        </row>
        <row r="2541">
          <cell r="C2541" t="str">
            <v>LS</v>
          </cell>
          <cell r="K2541" t="e">
            <v>#REF!</v>
          </cell>
        </row>
        <row r="2542">
          <cell r="C2542" t="str">
            <v>LS</v>
          </cell>
          <cell r="K2542" t="e">
            <v>#REF!</v>
          </cell>
        </row>
        <row r="2543">
          <cell r="C2543" t="str">
            <v>LS</v>
          </cell>
          <cell r="K2543" t="e">
            <v>#REF!</v>
          </cell>
        </row>
        <row r="2544">
          <cell r="C2544" t="str">
            <v>LS</v>
          </cell>
          <cell r="K2544" t="e">
            <v>#REF!</v>
          </cell>
        </row>
        <row r="2545">
          <cell r="C2545" t="str">
            <v>LS</v>
          </cell>
          <cell r="K2545" t="e">
            <v>#REF!</v>
          </cell>
        </row>
        <row r="2546">
          <cell r="C2546" t="str">
            <v>LS</v>
          </cell>
          <cell r="K2546" t="e">
            <v>#REF!</v>
          </cell>
        </row>
        <row r="2547">
          <cell r="C2547" t="str">
            <v>LS</v>
          </cell>
          <cell r="K2547" t="e">
            <v>#REF!</v>
          </cell>
        </row>
        <row r="2548">
          <cell r="C2548" t="str">
            <v>LS</v>
          </cell>
          <cell r="K2548" t="e">
            <v>#REF!</v>
          </cell>
        </row>
        <row r="2549">
          <cell r="C2549" t="str">
            <v>LS</v>
          </cell>
          <cell r="K2549" t="e">
            <v>#REF!</v>
          </cell>
        </row>
        <row r="2550">
          <cell r="C2550" t="str">
            <v>LS</v>
          </cell>
          <cell r="K2550" t="e">
            <v>#REF!</v>
          </cell>
        </row>
        <row r="2551">
          <cell r="C2551" t="str">
            <v>LS</v>
          </cell>
          <cell r="K2551" t="e">
            <v>#REF!</v>
          </cell>
        </row>
        <row r="2552">
          <cell r="C2552" t="str">
            <v>LS</v>
          </cell>
          <cell r="K2552" t="e">
            <v>#REF!</v>
          </cell>
        </row>
        <row r="2553">
          <cell r="C2553" t="str">
            <v>LS</v>
          </cell>
          <cell r="K2553" t="e">
            <v>#REF!</v>
          </cell>
        </row>
        <row r="2554">
          <cell r="C2554" t="str">
            <v>LS</v>
          </cell>
          <cell r="K2554" t="e">
            <v>#REF!</v>
          </cell>
        </row>
        <row r="2555">
          <cell r="C2555" t="str">
            <v>LS</v>
          </cell>
          <cell r="K2555" t="e">
            <v>#REF!</v>
          </cell>
        </row>
        <row r="2556">
          <cell r="C2556" t="str">
            <v>LS</v>
          </cell>
          <cell r="K2556" t="e">
            <v>#REF!</v>
          </cell>
        </row>
        <row r="2557">
          <cell r="C2557" t="str">
            <v>LS</v>
          </cell>
          <cell r="K2557" t="e">
            <v>#REF!</v>
          </cell>
        </row>
        <row r="2558">
          <cell r="C2558" t="str">
            <v>LS</v>
          </cell>
          <cell r="K2558" t="e">
            <v>#REF!</v>
          </cell>
        </row>
        <row r="2559">
          <cell r="C2559" t="str">
            <v>LS</v>
          </cell>
          <cell r="K2559" t="e">
            <v>#REF!</v>
          </cell>
        </row>
        <row r="2560">
          <cell r="C2560" t="str">
            <v>LS</v>
          </cell>
          <cell r="K2560" t="e">
            <v>#REF!</v>
          </cell>
        </row>
        <row r="2561">
          <cell r="C2561" t="str">
            <v>LS</v>
          </cell>
          <cell r="K2561" t="e">
            <v>#REF!</v>
          </cell>
        </row>
        <row r="2562">
          <cell r="C2562" t="str">
            <v>LS</v>
          </cell>
          <cell r="K2562" t="e">
            <v>#REF!</v>
          </cell>
        </row>
        <row r="2563">
          <cell r="C2563" t="str">
            <v>LS</v>
          </cell>
          <cell r="K2563" t="e">
            <v>#REF!</v>
          </cell>
        </row>
        <row r="2564">
          <cell r="C2564" t="str">
            <v>LS</v>
          </cell>
          <cell r="K2564" t="e">
            <v>#REF!</v>
          </cell>
        </row>
        <row r="2565">
          <cell r="C2565" t="str">
            <v>LS</v>
          </cell>
          <cell r="K2565" t="e">
            <v>#REF!</v>
          </cell>
        </row>
        <row r="2566">
          <cell r="C2566" t="str">
            <v>LS</v>
          </cell>
          <cell r="K2566" t="e">
            <v>#REF!</v>
          </cell>
        </row>
        <row r="2567">
          <cell r="C2567" t="str">
            <v>LS</v>
          </cell>
          <cell r="K2567" t="e">
            <v>#REF!</v>
          </cell>
        </row>
        <row r="2568">
          <cell r="C2568" t="str">
            <v>LS</v>
          </cell>
          <cell r="K2568" t="e">
            <v>#REF!</v>
          </cell>
        </row>
        <row r="2569">
          <cell r="C2569" t="str">
            <v>LS</v>
          </cell>
          <cell r="K2569" t="e">
            <v>#REF!</v>
          </cell>
        </row>
        <row r="2570">
          <cell r="C2570" t="str">
            <v>LS</v>
          </cell>
          <cell r="K2570" t="e">
            <v>#REF!</v>
          </cell>
        </row>
        <row r="2571">
          <cell r="C2571" t="str">
            <v>LS</v>
          </cell>
          <cell r="K2571" t="e">
            <v>#REF!</v>
          </cell>
        </row>
        <row r="2572">
          <cell r="C2572" t="str">
            <v>LS</v>
          </cell>
          <cell r="K2572" t="e">
            <v>#REF!</v>
          </cell>
        </row>
        <row r="2573">
          <cell r="C2573" t="str">
            <v>LS</v>
          </cell>
          <cell r="K2573" t="e">
            <v>#REF!</v>
          </cell>
        </row>
        <row r="2574">
          <cell r="C2574" t="str">
            <v>LS</v>
          </cell>
          <cell r="K2574" t="e">
            <v>#REF!</v>
          </cell>
        </row>
        <row r="2575">
          <cell r="C2575" t="str">
            <v>LS</v>
          </cell>
          <cell r="K2575" t="e">
            <v>#REF!</v>
          </cell>
        </row>
        <row r="2576">
          <cell r="C2576" t="str">
            <v>LS</v>
          </cell>
          <cell r="K2576" t="e">
            <v>#REF!</v>
          </cell>
        </row>
        <row r="2577">
          <cell r="C2577" t="str">
            <v>LS</v>
          </cell>
          <cell r="K2577" t="e">
            <v>#REF!</v>
          </cell>
        </row>
        <row r="2578">
          <cell r="C2578" t="str">
            <v>LS</v>
          </cell>
          <cell r="K2578" t="e">
            <v>#REF!</v>
          </cell>
        </row>
        <row r="2579">
          <cell r="C2579" t="str">
            <v>LS</v>
          </cell>
          <cell r="K2579" t="e">
            <v>#REF!</v>
          </cell>
        </row>
        <row r="2580">
          <cell r="C2580" t="str">
            <v>LS</v>
          </cell>
          <cell r="K2580" t="e">
            <v>#REF!</v>
          </cell>
        </row>
        <row r="2581">
          <cell r="C2581" t="str">
            <v>LS</v>
          </cell>
          <cell r="K2581" t="e">
            <v>#REF!</v>
          </cell>
        </row>
        <row r="2582">
          <cell r="C2582" t="str">
            <v>LS</v>
          </cell>
          <cell r="K2582" t="e">
            <v>#REF!</v>
          </cell>
        </row>
        <row r="2583">
          <cell r="C2583" t="str">
            <v>LS</v>
          </cell>
          <cell r="K2583" t="e">
            <v>#REF!</v>
          </cell>
        </row>
        <row r="2584">
          <cell r="C2584" t="str">
            <v>RLS</v>
          </cell>
          <cell r="K2584" t="e">
            <v>#REF!</v>
          </cell>
        </row>
        <row r="2585">
          <cell r="C2585" t="str">
            <v>RLS</v>
          </cell>
          <cell r="K2585" t="e">
            <v>#REF!</v>
          </cell>
        </row>
        <row r="2586">
          <cell r="C2586" t="str">
            <v>RLS</v>
          </cell>
          <cell r="K2586" t="e">
            <v>#REF!</v>
          </cell>
        </row>
        <row r="2587">
          <cell r="C2587" t="str">
            <v>RLS</v>
          </cell>
          <cell r="K2587" t="e">
            <v>#REF!</v>
          </cell>
        </row>
        <row r="2588">
          <cell r="C2588" t="str">
            <v>RLS</v>
          </cell>
          <cell r="K2588" t="e">
            <v>#REF!</v>
          </cell>
        </row>
        <row r="2589">
          <cell r="C2589" t="str">
            <v>RLS</v>
          </cell>
          <cell r="K2589" t="e">
            <v>#REF!</v>
          </cell>
        </row>
        <row r="2590">
          <cell r="C2590" t="str">
            <v>RLS</v>
          </cell>
          <cell r="K2590" t="e">
            <v>#REF!</v>
          </cell>
        </row>
        <row r="2591">
          <cell r="C2591" t="str">
            <v>RLS</v>
          </cell>
          <cell r="K2591" t="e">
            <v>#REF!</v>
          </cell>
        </row>
        <row r="2592">
          <cell r="C2592" t="str">
            <v>RLS</v>
          </cell>
          <cell r="K2592" t="e">
            <v>#REF!</v>
          </cell>
        </row>
        <row r="2593">
          <cell r="C2593" t="str">
            <v>RLS</v>
          </cell>
          <cell r="K2593" t="e">
            <v>#REF!</v>
          </cell>
        </row>
        <row r="2594">
          <cell r="C2594" t="str">
            <v>RLS</v>
          </cell>
          <cell r="K2594" t="e">
            <v>#REF!</v>
          </cell>
        </row>
        <row r="2595">
          <cell r="C2595" t="str">
            <v>RLS</v>
          </cell>
          <cell r="K2595" t="e">
            <v>#REF!</v>
          </cell>
        </row>
        <row r="2596">
          <cell r="C2596" t="str">
            <v>RLS</v>
          </cell>
          <cell r="K2596" t="e">
            <v>#REF!</v>
          </cell>
        </row>
        <row r="2597">
          <cell r="C2597" t="str">
            <v>RLS</v>
          </cell>
          <cell r="K2597" t="e">
            <v>#REF!</v>
          </cell>
        </row>
        <row r="2598">
          <cell r="C2598" t="str">
            <v>RLS</v>
          </cell>
          <cell r="K2598" t="e">
            <v>#REF!</v>
          </cell>
        </row>
        <row r="2599">
          <cell r="C2599" t="str">
            <v>RLS</v>
          </cell>
          <cell r="K2599" t="e">
            <v>#REF!</v>
          </cell>
        </row>
        <row r="2600">
          <cell r="C2600" t="str">
            <v>RLS</v>
          </cell>
          <cell r="K2600" t="e">
            <v>#REF!</v>
          </cell>
        </row>
        <row r="2601">
          <cell r="C2601" t="str">
            <v>RLS</v>
          </cell>
          <cell r="K2601" t="e">
            <v>#REF!</v>
          </cell>
        </row>
        <row r="2602">
          <cell r="C2602" t="str">
            <v>RLS</v>
          </cell>
          <cell r="K2602" t="e">
            <v>#REF!</v>
          </cell>
        </row>
        <row r="2603">
          <cell r="C2603" t="str">
            <v>RLS</v>
          </cell>
          <cell r="K2603" t="e">
            <v>#REF!</v>
          </cell>
        </row>
        <row r="2604">
          <cell r="C2604" t="str">
            <v>RLS</v>
          </cell>
          <cell r="K2604" t="e">
            <v>#REF!</v>
          </cell>
        </row>
        <row r="2605">
          <cell r="C2605" t="str">
            <v>RLS</v>
          </cell>
          <cell r="K2605" t="e">
            <v>#REF!</v>
          </cell>
        </row>
        <row r="2606">
          <cell r="C2606" t="str">
            <v>RLS</v>
          </cell>
          <cell r="K2606" t="e">
            <v>#REF!</v>
          </cell>
        </row>
        <row r="2607">
          <cell r="C2607" t="str">
            <v>RLS</v>
          </cell>
          <cell r="K2607" t="e">
            <v>#REF!</v>
          </cell>
        </row>
        <row r="2608">
          <cell r="C2608" t="str">
            <v>RLS</v>
          </cell>
          <cell r="K2608" t="e">
            <v>#REF!</v>
          </cell>
        </row>
        <row r="2609">
          <cell r="C2609" t="str">
            <v>RLS</v>
          </cell>
          <cell r="K2609" t="e">
            <v>#REF!</v>
          </cell>
        </row>
        <row r="2610">
          <cell r="C2610" t="str">
            <v>RLS</v>
          </cell>
          <cell r="K2610" t="e">
            <v>#REF!</v>
          </cell>
        </row>
        <row r="2611">
          <cell r="C2611" t="str">
            <v>RLS</v>
          </cell>
          <cell r="K2611" t="e">
            <v>#REF!</v>
          </cell>
        </row>
        <row r="2612">
          <cell r="C2612" t="str">
            <v>RLS</v>
          </cell>
          <cell r="K2612" t="e">
            <v>#REF!</v>
          </cell>
        </row>
        <row r="2613">
          <cell r="C2613" t="str">
            <v>RLS</v>
          </cell>
          <cell r="K2613" t="e">
            <v>#REF!</v>
          </cell>
        </row>
        <row r="2614">
          <cell r="C2614" t="str">
            <v>RLS</v>
          </cell>
          <cell r="K2614" t="e">
            <v>#REF!</v>
          </cell>
        </row>
        <row r="2615">
          <cell r="C2615" t="str">
            <v>RLS</v>
          </cell>
          <cell r="K2615" t="e">
            <v>#REF!</v>
          </cell>
        </row>
        <row r="2616">
          <cell r="C2616" t="str">
            <v>RLS</v>
          </cell>
          <cell r="K2616" t="e">
            <v>#REF!</v>
          </cell>
        </row>
        <row r="2617">
          <cell r="C2617" t="str">
            <v>RLS</v>
          </cell>
          <cell r="K2617" t="e">
            <v>#REF!</v>
          </cell>
        </row>
        <row r="2618">
          <cell r="C2618" t="str">
            <v>RLS</v>
          </cell>
          <cell r="K2618" t="e">
            <v>#REF!</v>
          </cell>
        </row>
        <row r="2619">
          <cell r="C2619" t="str">
            <v>RLS</v>
          </cell>
          <cell r="K2619" t="e">
            <v>#REF!</v>
          </cell>
        </row>
        <row r="2620">
          <cell r="C2620" t="str">
            <v>RLS</v>
          </cell>
          <cell r="K2620" t="e">
            <v>#REF!</v>
          </cell>
        </row>
        <row r="2621">
          <cell r="C2621" t="str">
            <v>RLS</v>
          </cell>
          <cell r="K2621" t="e">
            <v>#REF!</v>
          </cell>
        </row>
        <row r="2622">
          <cell r="C2622" t="str">
            <v>RLS</v>
          </cell>
          <cell r="K2622" t="e">
            <v>#REF!</v>
          </cell>
        </row>
        <row r="2623">
          <cell r="C2623" t="str">
            <v>RLS</v>
          </cell>
          <cell r="K2623" t="e">
            <v>#REF!</v>
          </cell>
        </row>
        <row r="2624">
          <cell r="C2624" t="str">
            <v>RLS</v>
          </cell>
          <cell r="K2624" t="e">
            <v>#REF!</v>
          </cell>
        </row>
        <row r="2625">
          <cell r="C2625" t="str">
            <v>RLS</v>
          </cell>
          <cell r="K2625" t="e">
            <v>#REF!</v>
          </cell>
        </row>
        <row r="2626">
          <cell r="C2626" t="str">
            <v>RLS</v>
          </cell>
          <cell r="K2626" t="e">
            <v>#REF!</v>
          </cell>
        </row>
        <row r="2627">
          <cell r="C2627" t="str">
            <v>RLS</v>
          </cell>
          <cell r="K2627" t="e">
            <v>#REF!</v>
          </cell>
        </row>
        <row r="2628">
          <cell r="C2628" t="str">
            <v>RLS</v>
          </cell>
          <cell r="K2628" t="e">
            <v>#REF!</v>
          </cell>
        </row>
        <row r="2629">
          <cell r="C2629" t="str">
            <v>RLS</v>
          </cell>
          <cell r="K2629" t="e">
            <v>#REF!</v>
          </cell>
        </row>
        <row r="2630">
          <cell r="C2630" t="str">
            <v>RLS</v>
          </cell>
          <cell r="K2630" t="e">
            <v>#REF!</v>
          </cell>
        </row>
        <row r="2631">
          <cell r="C2631" t="str">
            <v>RLS</v>
          </cell>
          <cell r="K2631" t="e">
            <v>#REF!</v>
          </cell>
        </row>
        <row r="2632">
          <cell r="C2632" t="str">
            <v>RLS</v>
          </cell>
          <cell r="K2632" t="e">
            <v>#REF!</v>
          </cell>
        </row>
        <row r="2633">
          <cell r="C2633" t="str">
            <v>RLS</v>
          </cell>
          <cell r="K2633" t="e">
            <v>#REF!</v>
          </cell>
        </row>
        <row r="2634">
          <cell r="C2634" t="str">
            <v>RLS</v>
          </cell>
          <cell r="K2634" t="e">
            <v>#REF!</v>
          </cell>
        </row>
        <row r="2635">
          <cell r="C2635" t="str">
            <v>RLS</v>
          </cell>
          <cell r="K2635" t="e">
            <v>#REF!</v>
          </cell>
        </row>
        <row r="2636">
          <cell r="C2636" t="str">
            <v>RLS</v>
          </cell>
          <cell r="K2636" t="e">
            <v>#REF!</v>
          </cell>
        </row>
        <row r="2637">
          <cell r="C2637" t="str">
            <v>RLS</v>
          </cell>
          <cell r="K2637" t="e">
            <v>#REF!</v>
          </cell>
        </row>
        <row r="2638">
          <cell r="C2638" t="str">
            <v>RLS</v>
          </cell>
          <cell r="K2638" t="e">
            <v>#REF!</v>
          </cell>
        </row>
        <row r="2639">
          <cell r="C2639" t="str">
            <v>RLS</v>
          </cell>
          <cell r="K2639" t="e">
            <v>#REF!</v>
          </cell>
        </row>
        <row r="2640">
          <cell r="C2640" t="str">
            <v>RLS</v>
          </cell>
          <cell r="K2640" t="e">
            <v>#REF!</v>
          </cell>
        </row>
        <row r="2641">
          <cell r="C2641" t="str">
            <v>RLS</v>
          </cell>
          <cell r="K2641" t="e">
            <v>#REF!</v>
          </cell>
        </row>
        <row r="2642">
          <cell r="C2642" t="str">
            <v>RLS</v>
          </cell>
          <cell r="K2642" t="e">
            <v>#REF!</v>
          </cell>
        </row>
        <row r="2643">
          <cell r="C2643" t="str">
            <v>RLS</v>
          </cell>
          <cell r="K2643" t="e">
            <v>#REF!</v>
          </cell>
        </row>
        <row r="2644">
          <cell r="C2644" t="str">
            <v>RLS</v>
          </cell>
          <cell r="K2644" t="e">
            <v>#REF!</v>
          </cell>
        </row>
        <row r="2645">
          <cell r="C2645" t="str">
            <v>RLS</v>
          </cell>
          <cell r="K2645" t="e">
            <v>#REF!</v>
          </cell>
        </row>
        <row r="2646">
          <cell r="C2646" t="str">
            <v>RLS</v>
          </cell>
          <cell r="K2646" t="e">
            <v>#REF!</v>
          </cell>
        </row>
        <row r="2647">
          <cell r="C2647" t="str">
            <v>RLS</v>
          </cell>
          <cell r="K2647" t="e">
            <v>#REF!</v>
          </cell>
        </row>
        <row r="2648">
          <cell r="C2648" t="str">
            <v>RLS</v>
          </cell>
          <cell r="K2648" t="e">
            <v>#REF!</v>
          </cell>
        </row>
        <row r="2649">
          <cell r="C2649" t="str">
            <v>RLS</v>
          </cell>
          <cell r="K2649" t="e">
            <v>#REF!</v>
          </cell>
        </row>
        <row r="2650">
          <cell r="C2650" t="str">
            <v>RLS</v>
          </cell>
          <cell r="K2650" t="e">
            <v>#REF!</v>
          </cell>
        </row>
        <row r="2651">
          <cell r="C2651" t="str">
            <v>RLS</v>
          </cell>
          <cell r="K2651" t="e">
            <v>#REF!</v>
          </cell>
        </row>
        <row r="2652">
          <cell r="C2652" t="str">
            <v>RLS</v>
          </cell>
          <cell r="K2652" t="e">
            <v>#REF!</v>
          </cell>
        </row>
        <row r="2653">
          <cell r="C2653" t="str">
            <v>RLS</v>
          </cell>
          <cell r="K2653" t="e">
            <v>#REF!</v>
          </cell>
        </row>
        <row r="2654">
          <cell r="C2654" t="str">
            <v>RLS</v>
          </cell>
          <cell r="K2654" t="e">
            <v>#REF!</v>
          </cell>
        </row>
        <row r="2655">
          <cell r="C2655" t="str">
            <v>RLS</v>
          </cell>
          <cell r="K2655" t="e">
            <v>#REF!</v>
          </cell>
        </row>
        <row r="2656">
          <cell r="C2656" t="str">
            <v>RLS</v>
          </cell>
          <cell r="K2656" t="e">
            <v>#REF!</v>
          </cell>
        </row>
        <row r="2657">
          <cell r="C2657" t="str">
            <v>RLS</v>
          </cell>
          <cell r="K2657" t="e">
            <v>#REF!</v>
          </cell>
        </row>
        <row r="2658">
          <cell r="C2658" t="str">
            <v>RLS</v>
          </cell>
          <cell r="K2658" t="e">
            <v>#REF!</v>
          </cell>
        </row>
        <row r="2659">
          <cell r="C2659" t="str">
            <v>RLS</v>
          </cell>
          <cell r="K2659" t="e">
            <v>#REF!</v>
          </cell>
        </row>
        <row r="2660">
          <cell r="C2660" t="str">
            <v>RLS</v>
          </cell>
          <cell r="K2660" t="e">
            <v>#REF!</v>
          </cell>
        </row>
        <row r="2661">
          <cell r="C2661" t="str">
            <v>RLS</v>
          </cell>
          <cell r="K2661" t="e">
            <v>#REF!</v>
          </cell>
        </row>
        <row r="2662">
          <cell r="C2662" t="str">
            <v>RLS</v>
          </cell>
          <cell r="K2662" t="e">
            <v>#REF!</v>
          </cell>
        </row>
        <row r="2663">
          <cell r="C2663" t="str">
            <v>RLS</v>
          </cell>
          <cell r="K2663" t="e">
            <v>#REF!</v>
          </cell>
        </row>
        <row r="2664">
          <cell r="C2664" t="str">
            <v>RLS</v>
          </cell>
          <cell r="K2664" t="e">
            <v>#REF!</v>
          </cell>
        </row>
        <row r="2665">
          <cell r="C2665" t="str">
            <v>RLS</v>
          </cell>
          <cell r="K2665" t="e">
            <v>#REF!</v>
          </cell>
        </row>
        <row r="2666">
          <cell r="C2666" t="str">
            <v>RLS</v>
          </cell>
          <cell r="K2666" t="e">
            <v>#REF!</v>
          </cell>
        </row>
        <row r="2667">
          <cell r="C2667" t="str">
            <v>RLS</v>
          </cell>
          <cell r="K2667" t="e">
            <v>#REF!</v>
          </cell>
        </row>
        <row r="2668">
          <cell r="C2668" t="str">
            <v>RLS</v>
          </cell>
          <cell r="K2668" t="e">
            <v>#REF!</v>
          </cell>
        </row>
        <row r="2669">
          <cell r="C2669" t="str">
            <v>RLS</v>
          </cell>
          <cell r="K2669" t="e">
            <v>#REF!</v>
          </cell>
        </row>
        <row r="2670">
          <cell r="C2670" t="str">
            <v>RLS</v>
          </cell>
          <cell r="K2670" t="e">
            <v>#REF!</v>
          </cell>
        </row>
        <row r="2671">
          <cell r="C2671" t="str">
            <v>RLS</v>
          </cell>
          <cell r="K2671" t="e">
            <v>#REF!</v>
          </cell>
        </row>
        <row r="2672">
          <cell r="C2672" t="str">
            <v>RLS</v>
          </cell>
          <cell r="K2672" t="e">
            <v>#REF!</v>
          </cell>
        </row>
        <row r="2673">
          <cell r="C2673" t="str">
            <v>RLS</v>
          </cell>
          <cell r="K2673" t="e">
            <v>#REF!</v>
          </cell>
        </row>
        <row r="2674">
          <cell r="C2674" t="str">
            <v>RLS</v>
          </cell>
          <cell r="K2674" t="e">
            <v>#REF!</v>
          </cell>
        </row>
        <row r="2675">
          <cell r="C2675" t="str">
            <v>RLS</v>
          </cell>
          <cell r="K2675" t="e">
            <v>#REF!</v>
          </cell>
        </row>
        <row r="2676">
          <cell r="C2676" t="str">
            <v>RLS</v>
          </cell>
          <cell r="K2676" t="e">
            <v>#REF!</v>
          </cell>
        </row>
        <row r="2677">
          <cell r="C2677" t="str">
            <v>RLS</v>
          </cell>
          <cell r="K2677" t="e">
            <v>#REF!</v>
          </cell>
        </row>
        <row r="2678">
          <cell r="C2678" t="str">
            <v>RLS</v>
          </cell>
          <cell r="K2678" t="e">
            <v>#REF!</v>
          </cell>
        </row>
        <row r="2679">
          <cell r="C2679" t="str">
            <v>RLS</v>
          </cell>
          <cell r="K2679" t="e">
            <v>#REF!</v>
          </cell>
        </row>
        <row r="2680">
          <cell r="C2680" t="str">
            <v>RLS</v>
          </cell>
          <cell r="K2680" t="e">
            <v>#REF!</v>
          </cell>
        </row>
        <row r="2681">
          <cell r="C2681" t="str">
            <v>RLS</v>
          </cell>
          <cell r="K2681" t="e">
            <v>#REF!</v>
          </cell>
        </row>
        <row r="2682">
          <cell r="C2682" t="str">
            <v>RLS</v>
          </cell>
          <cell r="K2682" t="e">
            <v>#REF!</v>
          </cell>
        </row>
        <row r="2683">
          <cell r="C2683" t="str">
            <v>RLS</v>
          </cell>
          <cell r="K2683" t="e">
            <v>#REF!</v>
          </cell>
        </row>
        <row r="2684">
          <cell r="C2684" t="str">
            <v>RLS</v>
          </cell>
          <cell r="K2684" t="e">
            <v>#REF!</v>
          </cell>
        </row>
        <row r="2685">
          <cell r="C2685" t="str">
            <v>RLS</v>
          </cell>
          <cell r="K2685" t="e">
            <v>#REF!</v>
          </cell>
        </row>
        <row r="2686">
          <cell r="C2686" t="str">
            <v>RLS</v>
          </cell>
          <cell r="K2686" t="e">
            <v>#REF!</v>
          </cell>
        </row>
        <row r="2687">
          <cell r="C2687" t="str">
            <v>RLS</v>
          </cell>
          <cell r="K2687" t="e">
            <v>#REF!</v>
          </cell>
        </row>
        <row r="2688">
          <cell r="C2688" t="str">
            <v>RLS</v>
          </cell>
          <cell r="K2688" t="e">
            <v>#REF!</v>
          </cell>
        </row>
        <row r="2689">
          <cell r="C2689" t="str">
            <v>RLS</v>
          </cell>
          <cell r="K2689" t="e">
            <v>#REF!</v>
          </cell>
        </row>
        <row r="2690">
          <cell r="C2690" t="str">
            <v>RLS</v>
          </cell>
          <cell r="K2690" t="e">
            <v>#REF!</v>
          </cell>
        </row>
        <row r="2691">
          <cell r="C2691" t="str">
            <v>RLS</v>
          </cell>
          <cell r="K2691" t="e">
            <v>#REF!</v>
          </cell>
        </row>
        <row r="2692">
          <cell r="C2692" t="str">
            <v>RLS</v>
          </cell>
          <cell r="K2692" t="e">
            <v>#REF!</v>
          </cell>
        </row>
        <row r="2693">
          <cell r="C2693" t="str">
            <v>RLS</v>
          </cell>
          <cell r="K2693" t="e">
            <v>#REF!</v>
          </cell>
        </row>
        <row r="2694">
          <cell r="C2694" t="str">
            <v>RLS</v>
          </cell>
          <cell r="K2694" t="e">
            <v>#REF!</v>
          </cell>
        </row>
        <row r="2695">
          <cell r="C2695" t="str">
            <v>RLS</v>
          </cell>
          <cell r="K2695" t="e">
            <v>#REF!</v>
          </cell>
        </row>
        <row r="2696">
          <cell r="C2696" t="str">
            <v>RLS</v>
          </cell>
          <cell r="K2696" t="e">
            <v>#REF!</v>
          </cell>
        </row>
        <row r="2697">
          <cell r="C2697" t="str">
            <v>RLS</v>
          </cell>
          <cell r="K2697" t="e">
            <v>#REF!</v>
          </cell>
        </row>
        <row r="2698">
          <cell r="C2698" t="str">
            <v>RLS</v>
          </cell>
          <cell r="K2698" t="e">
            <v>#REF!</v>
          </cell>
        </row>
        <row r="2699">
          <cell r="C2699" t="str">
            <v>RLS</v>
          </cell>
          <cell r="K2699" t="e">
            <v>#REF!</v>
          </cell>
        </row>
        <row r="2700">
          <cell r="C2700" t="str">
            <v>RLS</v>
          </cell>
          <cell r="K2700" t="e">
            <v>#REF!</v>
          </cell>
        </row>
        <row r="2701">
          <cell r="C2701" t="str">
            <v>RLS</v>
          </cell>
          <cell r="K2701" t="e">
            <v>#REF!</v>
          </cell>
        </row>
        <row r="2702">
          <cell r="C2702" t="str">
            <v>RLS</v>
          </cell>
          <cell r="K2702" t="e">
            <v>#REF!</v>
          </cell>
        </row>
        <row r="2703">
          <cell r="C2703" t="str">
            <v>RLS</v>
          </cell>
          <cell r="K2703" t="e">
            <v>#REF!</v>
          </cell>
        </row>
        <row r="2704">
          <cell r="C2704" t="str">
            <v>RLS</v>
          </cell>
          <cell r="K2704" t="e">
            <v>#REF!</v>
          </cell>
        </row>
        <row r="2705">
          <cell r="C2705" t="str">
            <v>RLS</v>
          </cell>
          <cell r="K2705" t="e">
            <v>#REF!</v>
          </cell>
        </row>
        <row r="2706">
          <cell r="C2706" t="str">
            <v>RLS</v>
          </cell>
          <cell r="K2706" t="e">
            <v>#REF!</v>
          </cell>
        </row>
        <row r="2707">
          <cell r="C2707" t="str">
            <v>RLS</v>
          </cell>
          <cell r="K2707" t="e">
            <v>#REF!</v>
          </cell>
        </row>
        <row r="2708">
          <cell r="C2708" t="str">
            <v>RLS</v>
          </cell>
          <cell r="K2708" t="e">
            <v>#REF!</v>
          </cell>
        </row>
        <row r="2709">
          <cell r="C2709" t="str">
            <v>RLS</v>
          </cell>
          <cell r="K2709" t="e">
            <v>#REF!</v>
          </cell>
        </row>
        <row r="2710">
          <cell r="C2710" t="str">
            <v>RLS</v>
          </cell>
          <cell r="K2710" t="e">
            <v>#REF!</v>
          </cell>
        </row>
        <row r="2711">
          <cell r="C2711" t="str">
            <v>RLS</v>
          </cell>
          <cell r="K2711" t="e">
            <v>#REF!</v>
          </cell>
        </row>
        <row r="2712">
          <cell r="C2712" t="str">
            <v>RLS</v>
          </cell>
          <cell r="K2712" t="e">
            <v>#REF!</v>
          </cell>
        </row>
        <row r="2713">
          <cell r="C2713" t="str">
            <v>RLS</v>
          </cell>
          <cell r="K2713" t="e">
            <v>#REF!</v>
          </cell>
        </row>
        <row r="2714">
          <cell r="C2714" t="str">
            <v>RLS</v>
          </cell>
          <cell r="K2714" t="e">
            <v>#REF!</v>
          </cell>
        </row>
        <row r="2715">
          <cell r="C2715" t="str">
            <v>RLS</v>
          </cell>
          <cell r="K2715" t="e">
            <v>#REF!</v>
          </cell>
        </row>
        <row r="2716">
          <cell r="C2716" t="str">
            <v>RLS</v>
          </cell>
          <cell r="K2716" t="e">
            <v>#REF!</v>
          </cell>
        </row>
        <row r="2717">
          <cell r="C2717" t="str">
            <v>RLS</v>
          </cell>
          <cell r="K2717" t="e">
            <v>#REF!</v>
          </cell>
        </row>
        <row r="2718">
          <cell r="C2718" t="str">
            <v>RLS</v>
          </cell>
          <cell r="K2718" t="e">
            <v>#REF!</v>
          </cell>
        </row>
        <row r="2719">
          <cell r="C2719" t="str">
            <v>RLS</v>
          </cell>
          <cell r="K2719" t="e">
            <v>#REF!</v>
          </cell>
        </row>
        <row r="2720">
          <cell r="C2720" t="str">
            <v>RLS</v>
          </cell>
          <cell r="K2720" t="e">
            <v>#REF!</v>
          </cell>
        </row>
        <row r="2721">
          <cell r="C2721" t="str">
            <v>RLS</v>
          </cell>
          <cell r="K2721" t="e">
            <v>#REF!</v>
          </cell>
        </row>
        <row r="2722">
          <cell r="C2722" t="str">
            <v>RLS</v>
          </cell>
          <cell r="K2722" t="e">
            <v>#REF!</v>
          </cell>
        </row>
        <row r="2723">
          <cell r="C2723" t="str">
            <v>RLS</v>
          </cell>
          <cell r="K2723" t="e">
            <v>#REF!</v>
          </cell>
        </row>
        <row r="2724">
          <cell r="C2724" t="str">
            <v>RLS</v>
          </cell>
          <cell r="K2724" t="e">
            <v>#REF!</v>
          </cell>
        </row>
        <row r="2725">
          <cell r="C2725" t="str">
            <v>RLS</v>
          </cell>
          <cell r="K2725" t="e">
            <v>#REF!</v>
          </cell>
        </row>
        <row r="2726">
          <cell r="C2726" t="str">
            <v>RLS</v>
          </cell>
          <cell r="K2726" t="e">
            <v>#REF!</v>
          </cell>
        </row>
        <row r="2727">
          <cell r="C2727" t="str">
            <v>RLS</v>
          </cell>
          <cell r="K2727" t="e">
            <v>#REF!</v>
          </cell>
        </row>
        <row r="2728">
          <cell r="C2728" t="str">
            <v>RLS</v>
          </cell>
          <cell r="K2728" t="e">
            <v>#REF!</v>
          </cell>
        </row>
        <row r="2729">
          <cell r="C2729" t="str">
            <v>RLS</v>
          </cell>
          <cell r="K2729" t="e">
            <v>#REF!</v>
          </cell>
        </row>
        <row r="2730">
          <cell r="C2730" t="str">
            <v>RLS</v>
          </cell>
          <cell r="K2730" t="e">
            <v>#REF!</v>
          </cell>
        </row>
        <row r="2731">
          <cell r="C2731" t="str">
            <v>RLS</v>
          </cell>
          <cell r="K2731" t="e">
            <v>#REF!</v>
          </cell>
        </row>
        <row r="2732">
          <cell r="C2732" t="str">
            <v>RLS</v>
          </cell>
          <cell r="K2732" t="e">
            <v>#REF!</v>
          </cell>
        </row>
        <row r="2733">
          <cell r="C2733" t="str">
            <v>RLS</v>
          </cell>
          <cell r="K2733" t="e">
            <v>#REF!</v>
          </cell>
        </row>
        <row r="2734">
          <cell r="C2734" t="str">
            <v>RLS</v>
          </cell>
          <cell r="K2734" t="e">
            <v>#REF!</v>
          </cell>
        </row>
        <row r="2735">
          <cell r="C2735" t="str">
            <v>RLS</v>
          </cell>
          <cell r="K2735" t="e">
            <v>#REF!</v>
          </cell>
        </row>
        <row r="2736">
          <cell r="C2736" t="str">
            <v>RLS</v>
          </cell>
          <cell r="K2736" t="e">
            <v>#REF!</v>
          </cell>
        </row>
        <row r="2737">
          <cell r="C2737" t="str">
            <v>RLS</v>
          </cell>
          <cell r="K2737" t="e">
            <v>#REF!</v>
          </cell>
        </row>
        <row r="2738">
          <cell r="C2738" t="str">
            <v>RLS</v>
          </cell>
          <cell r="K2738" t="e">
            <v>#REF!</v>
          </cell>
        </row>
        <row r="2739">
          <cell r="C2739" t="str">
            <v>RLS</v>
          </cell>
          <cell r="K2739" t="e">
            <v>#REF!</v>
          </cell>
        </row>
        <row r="2740">
          <cell r="C2740" t="str">
            <v>RLS</v>
          </cell>
          <cell r="K2740" t="e">
            <v>#REF!</v>
          </cell>
        </row>
        <row r="2741">
          <cell r="C2741" t="str">
            <v>RLS</v>
          </cell>
          <cell r="K2741" t="e">
            <v>#REF!</v>
          </cell>
        </row>
        <row r="2742">
          <cell r="C2742" t="str">
            <v>RLS</v>
          </cell>
          <cell r="K2742" t="e">
            <v>#REF!</v>
          </cell>
        </row>
        <row r="2743">
          <cell r="C2743" t="str">
            <v>RLS</v>
          </cell>
          <cell r="K2743" t="e">
            <v>#REF!</v>
          </cell>
        </row>
        <row r="2744">
          <cell r="C2744" t="str">
            <v>RLS</v>
          </cell>
          <cell r="K2744" t="e">
            <v>#REF!</v>
          </cell>
        </row>
        <row r="2745">
          <cell r="C2745" t="str">
            <v>RLS</v>
          </cell>
          <cell r="K2745" t="e">
            <v>#REF!</v>
          </cell>
        </row>
        <row r="2746">
          <cell r="C2746" t="str">
            <v>RLS</v>
          </cell>
          <cell r="K2746" t="e">
            <v>#REF!</v>
          </cell>
        </row>
        <row r="2747">
          <cell r="C2747" t="str">
            <v>RLS</v>
          </cell>
          <cell r="K2747" t="e">
            <v>#REF!</v>
          </cell>
        </row>
        <row r="2748">
          <cell r="C2748" t="str">
            <v>RLS</v>
          </cell>
          <cell r="K2748" t="e">
            <v>#REF!</v>
          </cell>
        </row>
        <row r="2749">
          <cell r="C2749" t="str">
            <v>RLS</v>
          </cell>
          <cell r="K2749" t="e">
            <v>#REF!</v>
          </cell>
        </row>
        <row r="2750">
          <cell r="C2750" t="str">
            <v>RLS</v>
          </cell>
          <cell r="K2750" t="e">
            <v>#REF!</v>
          </cell>
        </row>
        <row r="2751">
          <cell r="C2751" t="str">
            <v>RLS</v>
          </cell>
          <cell r="K2751" t="e">
            <v>#REF!</v>
          </cell>
        </row>
        <row r="2752">
          <cell r="C2752" t="str">
            <v>RLS</v>
          </cell>
          <cell r="K2752" t="e">
            <v>#REF!</v>
          </cell>
        </row>
        <row r="2753">
          <cell r="C2753" t="str">
            <v>RLS</v>
          </cell>
          <cell r="K2753" t="e">
            <v>#REF!</v>
          </cell>
        </row>
        <row r="2754">
          <cell r="C2754" t="str">
            <v>RLS</v>
          </cell>
          <cell r="K2754" t="e">
            <v>#REF!</v>
          </cell>
        </row>
        <row r="2755">
          <cell r="C2755" t="str">
            <v>RLS</v>
          </cell>
          <cell r="K2755" t="e">
            <v>#REF!</v>
          </cell>
        </row>
        <row r="2756">
          <cell r="C2756" t="str">
            <v>RLS</v>
          </cell>
          <cell r="K2756" t="e">
            <v>#REF!</v>
          </cell>
        </row>
        <row r="2757">
          <cell r="C2757" t="str">
            <v>RLS</v>
          </cell>
          <cell r="K2757" t="e">
            <v>#REF!</v>
          </cell>
        </row>
        <row r="2758">
          <cell r="C2758" t="str">
            <v>RLS</v>
          </cell>
          <cell r="K2758" t="e">
            <v>#REF!</v>
          </cell>
        </row>
        <row r="2759">
          <cell r="C2759" t="str">
            <v>RLS</v>
          </cell>
          <cell r="K2759" t="e">
            <v>#REF!</v>
          </cell>
        </row>
        <row r="2760">
          <cell r="C2760" t="str">
            <v>RLS</v>
          </cell>
          <cell r="K2760" t="e">
            <v>#REF!</v>
          </cell>
        </row>
        <row r="2761">
          <cell r="C2761" t="str">
            <v>RLS</v>
          </cell>
          <cell r="K2761" t="e">
            <v>#REF!</v>
          </cell>
        </row>
        <row r="2762">
          <cell r="C2762" t="str">
            <v>RLS</v>
          </cell>
          <cell r="K2762" t="e">
            <v>#REF!</v>
          </cell>
        </row>
        <row r="2763">
          <cell r="C2763" t="str">
            <v>RLS</v>
          </cell>
          <cell r="K2763" t="e">
            <v>#REF!</v>
          </cell>
        </row>
        <row r="2764">
          <cell r="C2764" t="str">
            <v>RLS</v>
          </cell>
          <cell r="K2764" t="e">
            <v>#REF!</v>
          </cell>
        </row>
        <row r="2765">
          <cell r="C2765" t="str">
            <v>RLS</v>
          </cell>
          <cell r="K2765" t="e">
            <v>#REF!</v>
          </cell>
        </row>
        <row r="2766">
          <cell r="C2766" t="str">
            <v>RLS</v>
          </cell>
          <cell r="K2766" t="e">
            <v>#REF!</v>
          </cell>
        </row>
        <row r="2767">
          <cell r="C2767" t="str">
            <v>RLS</v>
          </cell>
          <cell r="K2767" t="e">
            <v>#REF!</v>
          </cell>
        </row>
        <row r="2768">
          <cell r="C2768" t="str">
            <v>RLS</v>
          </cell>
          <cell r="K2768" t="e">
            <v>#REF!</v>
          </cell>
        </row>
        <row r="2769">
          <cell r="C2769" t="str">
            <v>RLS</v>
          </cell>
          <cell r="K2769" t="e">
            <v>#REF!</v>
          </cell>
        </row>
        <row r="2770">
          <cell r="C2770" t="str">
            <v>RLS</v>
          </cell>
          <cell r="K2770" t="e">
            <v>#REF!</v>
          </cell>
        </row>
        <row r="2771">
          <cell r="C2771" t="str">
            <v>RLS</v>
          </cell>
          <cell r="K2771" t="e">
            <v>#REF!</v>
          </cell>
        </row>
        <row r="2772">
          <cell r="C2772" t="str">
            <v>RLS</v>
          </cell>
          <cell r="K2772" t="e">
            <v>#REF!</v>
          </cell>
        </row>
        <row r="2773">
          <cell r="C2773" t="str">
            <v>RLS</v>
          </cell>
          <cell r="K2773" t="e">
            <v>#REF!</v>
          </cell>
        </row>
        <row r="2774">
          <cell r="C2774" t="str">
            <v>RLS</v>
          </cell>
          <cell r="K2774" t="e">
            <v>#REF!</v>
          </cell>
        </row>
        <row r="2775">
          <cell r="C2775" t="str">
            <v>RLS</v>
          </cell>
          <cell r="K2775" t="e">
            <v>#REF!</v>
          </cell>
        </row>
        <row r="2776">
          <cell r="C2776" t="str">
            <v>RLS</v>
          </cell>
          <cell r="K2776" t="e">
            <v>#REF!</v>
          </cell>
        </row>
        <row r="2777">
          <cell r="C2777" t="str">
            <v>RLS</v>
          </cell>
          <cell r="K2777" t="e">
            <v>#REF!</v>
          </cell>
        </row>
        <row r="2778">
          <cell r="C2778" t="str">
            <v>RLS</v>
          </cell>
          <cell r="K2778" t="e">
            <v>#REF!</v>
          </cell>
        </row>
        <row r="2779">
          <cell r="C2779" t="str">
            <v>RLS</v>
          </cell>
          <cell r="K2779" t="e">
            <v>#REF!</v>
          </cell>
        </row>
        <row r="2780">
          <cell r="C2780" t="str">
            <v>RLS</v>
          </cell>
          <cell r="K2780" t="e">
            <v>#REF!</v>
          </cell>
        </row>
        <row r="2781">
          <cell r="C2781" t="str">
            <v>RLS</v>
          </cell>
          <cell r="K2781" t="e">
            <v>#REF!</v>
          </cell>
        </row>
        <row r="2782">
          <cell r="C2782" t="str">
            <v>RLS</v>
          </cell>
          <cell r="K2782" t="e">
            <v>#REF!</v>
          </cell>
        </row>
        <row r="2783">
          <cell r="C2783" t="str">
            <v>RLS</v>
          </cell>
          <cell r="K2783" t="e">
            <v>#REF!</v>
          </cell>
        </row>
        <row r="2784">
          <cell r="C2784" t="str">
            <v>DSK</v>
          </cell>
          <cell r="K2784" t="e">
            <v>#REF!</v>
          </cell>
        </row>
        <row r="2785">
          <cell r="C2785" t="str">
            <v>DSK</v>
          </cell>
          <cell r="K2785" t="e">
            <v>#REF!</v>
          </cell>
        </row>
        <row r="2786">
          <cell r="C2786" t="str">
            <v>LS</v>
          </cell>
          <cell r="K2786" t="e">
            <v>#REF!</v>
          </cell>
        </row>
        <row r="2787">
          <cell r="C2787" t="str">
            <v>LS</v>
          </cell>
          <cell r="K2787" t="e">
            <v>#REF!</v>
          </cell>
        </row>
        <row r="2788">
          <cell r="C2788" t="str">
            <v>LS</v>
          </cell>
          <cell r="K2788" t="e">
            <v>#REF!</v>
          </cell>
        </row>
        <row r="2789">
          <cell r="C2789" t="str">
            <v>LS</v>
          </cell>
          <cell r="K2789" t="e">
            <v>#REF!</v>
          </cell>
        </row>
        <row r="2790">
          <cell r="C2790" t="str">
            <v>LS</v>
          </cell>
          <cell r="K2790" t="e">
            <v>#REF!</v>
          </cell>
        </row>
        <row r="2791">
          <cell r="C2791" t="str">
            <v>LS</v>
          </cell>
          <cell r="K2791" t="e">
            <v>#REF!</v>
          </cell>
        </row>
        <row r="2792">
          <cell r="C2792" t="str">
            <v>LS</v>
          </cell>
          <cell r="K2792" t="e">
            <v>#REF!</v>
          </cell>
        </row>
        <row r="2793">
          <cell r="C2793" t="str">
            <v>LS</v>
          </cell>
          <cell r="K2793" t="e">
            <v>#REF!</v>
          </cell>
        </row>
        <row r="2794">
          <cell r="C2794" t="str">
            <v>LS</v>
          </cell>
          <cell r="K2794" t="e">
            <v>#REF!</v>
          </cell>
        </row>
        <row r="2795">
          <cell r="C2795" t="str">
            <v>LS</v>
          </cell>
          <cell r="K2795" t="e">
            <v>#REF!</v>
          </cell>
        </row>
        <row r="2796">
          <cell r="C2796" t="str">
            <v>LS</v>
          </cell>
          <cell r="K2796" t="e">
            <v>#REF!</v>
          </cell>
        </row>
        <row r="2797">
          <cell r="C2797" t="str">
            <v>LS</v>
          </cell>
          <cell r="K2797" t="e">
            <v>#REF!</v>
          </cell>
        </row>
        <row r="2798">
          <cell r="C2798" t="str">
            <v>LS</v>
          </cell>
          <cell r="K2798" t="e">
            <v>#REF!</v>
          </cell>
        </row>
        <row r="2799">
          <cell r="C2799" t="str">
            <v>LS</v>
          </cell>
          <cell r="K2799" t="e">
            <v>#REF!</v>
          </cell>
        </row>
        <row r="2800">
          <cell r="C2800" t="str">
            <v>LS</v>
          </cell>
          <cell r="K2800" t="e">
            <v>#REF!</v>
          </cell>
        </row>
        <row r="2801">
          <cell r="C2801" t="str">
            <v>LS</v>
          </cell>
          <cell r="K2801" t="e">
            <v>#REF!</v>
          </cell>
        </row>
        <row r="2802">
          <cell r="C2802" t="str">
            <v>LS</v>
          </cell>
          <cell r="K2802" t="e">
            <v>#REF!</v>
          </cell>
        </row>
        <row r="2803">
          <cell r="C2803" t="str">
            <v>LS</v>
          </cell>
          <cell r="K2803" t="e">
            <v>#REF!</v>
          </cell>
        </row>
        <row r="2804">
          <cell r="C2804" t="str">
            <v>LS</v>
          </cell>
          <cell r="K2804" t="e">
            <v>#REF!</v>
          </cell>
        </row>
        <row r="2805">
          <cell r="C2805" t="str">
            <v>LS</v>
          </cell>
          <cell r="K2805" t="e">
            <v>#REF!</v>
          </cell>
        </row>
        <row r="2806">
          <cell r="C2806" t="str">
            <v>LS</v>
          </cell>
          <cell r="K2806" t="e">
            <v>#REF!</v>
          </cell>
        </row>
        <row r="2807">
          <cell r="C2807" t="str">
            <v>LS</v>
          </cell>
          <cell r="K2807" t="e">
            <v>#REF!</v>
          </cell>
        </row>
        <row r="2808">
          <cell r="C2808" t="str">
            <v>LS</v>
          </cell>
          <cell r="K2808" t="e">
            <v>#REF!</v>
          </cell>
        </row>
        <row r="2809">
          <cell r="C2809" t="str">
            <v>LS</v>
          </cell>
          <cell r="K2809" t="e">
            <v>#REF!</v>
          </cell>
        </row>
        <row r="2810">
          <cell r="C2810" t="str">
            <v>LS</v>
          </cell>
          <cell r="K2810" t="e">
            <v>#REF!</v>
          </cell>
        </row>
        <row r="2811">
          <cell r="C2811" t="str">
            <v>LS</v>
          </cell>
          <cell r="K2811" t="e">
            <v>#REF!</v>
          </cell>
        </row>
        <row r="2812">
          <cell r="C2812" t="str">
            <v>LS</v>
          </cell>
          <cell r="K2812" t="e">
            <v>#REF!</v>
          </cell>
        </row>
        <row r="2813">
          <cell r="C2813" t="str">
            <v>LS</v>
          </cell>
          <cell r="K2813" t="e">
            <v>#REF!</v>
          </cell>
        </row>
        <row r="2814">
          <cell r="C2814" t="str">
            <v>LS</v>
          </cell>
          <cell r="K2814" t="e">
            <v>#REF!</v>
          </cell>
        </row>
        <row r="2815">
          <cell r="C2815" t="str">
            <v>LS</v>
          </cell>
          <cell r="K2815" t="e">
            <v>#REF!</v>
          </cell>
        </row>
        <row r="2816">
          <cell r="C2816" t="str">
            <v>LS</v>
          </cell>
          <cell r="K2816" t="e">
            <v>#REF!</v>
          </cell>
        </row>
        <row r="2817">
          <cell r="C2817" t="str">
            <v>LS</v>
          </cell>
          <cell r="K2817" t="e">
            <v>#REF!</v>
          </cell>
        </row>
        <row r="2818">
          <cell r="C2818" t="str">
            <v>LS</v>
          </cell>
          <cell r="K2818" t="e">
            <v>#REF!</v>
          </cell>
        </row>
        <row r="2819">
          <cell r="C2819" t="str">
            <v>LS</v>
          </cell>
          <cell r="K2819" t="e">
            <v>#REF!</v>
          </cell>
        </row>
        <row r="2820">
          <cell r="C2820" t="str">
            <v>LS</v>
          </cell>
          <cell r="K2820" t="e">
            <v>#REF!</v>
          </cell>
        </row>
        <row r="2821">
          <cell r="C2821" t="str">
            <v>LS</v>
          </cell>
          <cell r="K2821" t="e">
            <v>#REF!</v>
          </cell>
        </row>
        <row r="2822">
          <cell r="C2822" t="str">
            <v>LS</v>
          </cell>
          <cell r="K2822" t="e">
            <v>#REF!</v>
          </cell>
        </row>
        <row r="2823">
          <cell r="C2823" t="str">
            <v>LS</v>
          </cell>
          <cell r="K2823" t="e">
            <v>#REF!</v>
          </cell>
        </row>
        <row r="2824">
          <cell r="C2824" t="str">
            <v>LS</v>
          </cell>
          <cell r="K2824" t="e">
            <v>#REF!</v>
          </cell>
        </row>
        <row r="2825">
          <cell r="C2825" t="str">
            <v>LS</v>
          </cell>
          <cell r="K2825" t="e">
            <v>#REF!</v>
          </cell>
        </row>
        <row r="2826">
          <cell r="C2826" t="str">
            <v>LS</v>
          </cell>
          <cell r="K2826" t="e">
            <v>#REF!</v>
          </cell>
        </row>
        <row r="2827">
          <cell r="C2827" t="str">
            <v>LS</v>
          </cell>
          <cell r="K2827" t="e">
            <v>#REF!</v>
          </cell>
        </row>
        <row r="2828">
          <cell r="C2828" t="str">
            <v>LS</v>
          </cell>
          <cell r="K2828" t="e">
            <v>#REF!</v>
          </cell>
        </row>
        <row r="2829">
          <cell r="C2829" t="str">
            <v>LS</v>
          </cell>
          <cell r="K2829" t="e">
            <v>#REF!</v>
          </cell>
        </row>
        <row r="2830">
          <cell r="C2830" t="str">
            <v>LS</v>
          </cell>
          <cell r="K2830" t="e">
            <v>#REF!</v>
          </cell>
        </row>
        <row r="2831">
          <cell r="C2831" t="str">
            <v>LS</v>
          </cell>
          <cell r="K2831" t="e">
            <v>#REF!</v>
          </cell>
        </row>
        <row r="2832">
          <cell r="C2832" t="str">
            <v>LS</v>
          </cell>
          <cell r="K2832" t="e">
            <v>#REF!</v>
          </cell>
        </row>
        <row r="2833">
          <cell r="C2833" t="str">
            <v>LS</v>
          </cell>
          <cell r="K2833" t="e">
            <v>#REF!</v>
          </cell>
        </row>
        <row r="2834">
          <cell r="C2834" t="str">
            <v>LS</v>
          </cell>
          <cell r="K2834" t="e">
            <v>#REF!</v>
          </cell>
        </row>
        <row r="2835">
          <cell r="C2835" t="str">
            <v>LS</v>
          </cell>
          <cell r="K2835" t="e">
            <v>#REF!</v>
          </cell>
        </row>
        <row r="2836">
          <cell r="C2836" t="str">
            <v>LS</v>
          </cell>
          <cell r="K2836" t="e">
            <v>#REF!</v>
          </cell>
        </row>
        <row r="2837">
          <cell r="C2837" t="str">
            <v>LS</v>
          </cell>
          <cell r="K2837" t="e">
            <v>#REF!</v>
          </cell>
        </row>
        <row r="2838">
          <cell r="C2838" t="str">
            <v>LS</v>
          </cell>
          <cell r="K2838" t="e">
            <v>#REF!</v>
          </cell>
        </row>
        <row r="2839">
          <cell r="C2839" t="str">
            <v>LS</v>
          </cell>
          <cell r="K2839" t="e">
            <v>#REF!</v>
          </cell>
        </row>
        <row r="2840">
          <cell r="C2840" t="str">
            <v>LS</v>
          </cell>
          <cell r="K2840" t="e">
            <v>#REF!</v>
          </cell>
        </row>
        <row r="2841">
          <cell r="C2841" t="str">
            <v>LS</v>
          </cell>
          <cell r="K2841" t="e">
            <v>#REF!</v>
          </cell>
        </row>
        <row r="2842">
          <cell r="C2842" t="str">
            <v>RLS</v>
          </cell>
          <cell r="K2842" t="e">
            <v>#REF!</v>
          </cell>
        </row>
        <row r="2843">
          <cell r="C2843" t="str">
            <v>RLS</v>
          </cell>
          <cell r="K2843" t="e">
            <v>#REF!</v>
          </cell>
        </row>
        <row r="2844">
          <cell r="C2844" t="str">
            <v>RLS</v>
          </cell>
          <cell r="K2844" t="e">
            <v>#REF!</v>
          </cell>
        </row>
        <row r="2845">
          <cell r="C2845" t="str">
            <v>RLS</v>
          </cell>
          <cell r="K2845" t="e">
            <v>#REF!</v>
          </cell>
        </row>
        <row r="2846">
          <cell r="C2846" t="str">
            <v>RLS</v>
          </cell>
          <cell r="K2846" t="e">
            <v>#REF!</v>
          </cell>
        </row>
        <row r="2847">
          <cell r="C2847" t="str">
            <v>RLS</v>
          </cell>
          <cell r="K2847" t="e">
            <v>#REF!</v>
          </cell>
        </row>
        <row r="2848">
          <cell r="C2848" t="str">
            <v>RLS</v>
          </cell>
          <cell r="K2848" t="e">
            <v>#REF!</v>
          </cell>
        </row>
        <row r="2849">
          <cell r="C2849" t="str">
            <v>RLS</v>
          </cell>
          <cell r="K2849" t="e">
            <v>#REF!</v>
          </cell>
        </row>
        <row r="2850">
          <cell r="C2850" t="str">
            <v>RLS</v>
          </cell>
          <cell r="K2850" t="e">
            <v>#REF!</v>
          </cell>
        </row>
        <row r="2851">
          <cell r="C2851" t="str">
            <v>RLS</v>
          </cell>
          <cell r="K2851" t="e">
            <v>#REF!</v>
          </cell>
        </row>
        <row r="2852">
          <cell r="C2852" t="str">
            <v>RLS</v>
          </cell>
          <cell r="K2852" t="e">
            <v>#REF!</v>
          </cell>
        </row>
        <row r="2853">
          <cell r="C2853" t="str">
            <v>RLS</v>
          </cell>
          <cell r="K2853" t="e">
            <v>#REF!</v>
          </cell>
        </row>
        <row r="2854">
          <cell r="C2854" t="str">
            <v>RLS</v>
          </cell>
          <cell r="K2854" t="e">
            <v>#REF!</v>
          </cell>
        </row>
        <row r="2855">
          <cell r="C2855" t="str">
            <v>RLS</v>
          </cell>
          <cell r="K2855" t="e">
            <v>#REF!</v>
          </cell>
        </row>
        <row r="2856">
          <cell r="C2856" t="str">
            <v>RLS</v>
          </cell>
          <cell r="K2856" t="e">
            <v>#REF!</v>
          </cell>
        </row>
        <row r="2857">
          <cell r="C2857" t="str">
            <v>RLS</v>
          </cell>
          <cell r="K2857" t="e">
            <v>#REF!</v>
          </cell>
        </row>
        <row r="2858">
          <cell r="C2858" t="str">
            <v>RLS</v>
          </cell>
          <cell r="K2858" t="e">
            <v>#REF!</v>
          </cell>
        </row>
        <row r="2859">
          <cell r="C2859" t="str">
            <v>RLS</v>
          </cell>
          <cell r="K2859" t="e">
            <v>#REF!</v>
          </cell>
        </row>
        <row r="2860">
          <cell r="C2860" t="str">
            <v>RLS</v>
          </cell>
          <cell r="K2860" t="e">
            <v>#REF!</v>
          </cell>
        </row>
        <row r="2861">
          <cell r="C2861" t="str">
            <v>RLS</v>
          </cell>
          <cell r="K2861" t="e">
            <v>#REF!</v>
          </cell>
        </row>
        <row r="2862">
          <cell r="C2862" t="str">
            <v>RLS</v>
          </cell>
          <cell r="K2862" t="e">
            <v>#REF!</v>
          </cell>
        </row>
        <row r="2863">
          <cell r="C2863" t="str">
            <v>RLS</v>
          </cell>
          <cell r="K2863" t="e">
            <v>#REF!</v>
          </cell>
        </row>
        <row r="2864">
          <cell r="C2864" t="str">
            <v>RLS</v>
          </cell>
          <cell r="K2864" t="e">
            <v>#REF!</v>
          </cell>
        </row>
        <row r="2865">
          <cell r="C2865" t="str">
            <v>RLS</v>
          </cell>
          <cell r="K2865" t="e">
            <v>#REF!</v>
          </cell>
        </row>
        <row r="2866">
          <cell r="C2866" t="str">
            <v>RLS</v>
          </cell>
          <cell r="K2866" t="e">
            <v>#REF!</v>
          </cell>
        </row>
        <row r="2867">
          <cell r="C2867" t="str">
            <v>RLS</v>
          </cell>
          <cell r="K2867" t="e">
            <v>#REF!</v>
          </cell>
        </row>
        <row r="2868">
          <cell r="C2868" t="str">
            <v>RLS</v>
          </cell>
          <cell r="K2868" t="e">
            <v>#REF!</v>
          </cell>
        </row>
        <row r="2869">
          <cell r="C2869" t="str">
            <v>RLS</v>
          </cell>
          <cell r="K2869" t="e">
            <v>#REF!</v>
          </cell>
        </row>
        <row r="2870">
          <cell r="C2870" t="str">
            <v>RLS</v>
          </cell>
          <cell r="K2870" t="e">
            <v>#REF!</v>
          </cell>
        </row>
        <row r="2871">
          <cell r="C2871" t="str">
            <v>RLS</v>
          </cell>
          <cell r="K2871" t="e">
            <v>#REF!</v>
          </cell>
        </row>
        <row r="2872">
          <cell r="C2872" t="str">
            <v>RLS</v>
          </cell>
          <cell r="K2872" t="e">
            <v>#REF!</v>
          </cell>
        </row>
        <row r="2873">
          <cell r="C2873" t="str">
            <v>RLS</v>
          </cell>
          <cell r="K2873" t="e">
            <v>#REF!</v>
          </cell>
        </row>
        <row r="2874">
          <cell r="C2874" t="str">
            <v>RLS</v>
          </cell>
          <cell r="K2874" t="e">
            <v>#REF!</v>
          </cell>
        </row>
        <row r="2875">
          <cell r="C2875" t="str">
            <v>RLS</v>
          </cell>
          <cell r="K2875" t="e">
            <v>#REF!</v>
          </cell>
        </row>
        <row r="2876">
          <cell r="C2876" t="str">
            <v>RLS</v>
          </cell>
          <cell r="K2876" t="e">
            <v>#REF!</v>
          </cell>
        </row>
        <row r="2877">
          <cell r="C2877" t="str">
            <v>RLS</v>
          </cell>
          <cell r="K2877" t="e">
            <v>#REF!</v>
          </cell>
        </row>
        <row r="2878">
          <cell r="C2878" t="str">
            <v>RLS</v>
          </cell>
          <cell r="K2878" t="e">
            <v>#REF!</v>
          </cell>
        </row>
        <row r="2879">
          <cell r="C2879" t="str">
            <v>RLS</v>
          </cell>
          <cell r="K2879" t="e">
            <v>#REF!</v>
          </cell>
        </row>
        <row r="2880">
          <cell r="C2880" t="str">
            <v>RLS</v>
          </cell>
          <cell r="K2880" t="e">
            <v>#REF!</v>
          </cell>
        </row>
        <row r="2881">
          <cell r="C2881" t="str">
            <v>RLS</v>
          </cell>
          <cell r="K2881" t="e">
            <v>#REF!</v>
          </cell>
        </row>
        <row r="2882">
          <cell r="C2882" t="str">
            <v>RLS</v>
          </cell>
          <cell r="K2882" t="e">
            <v>#REF!</v>
          </cell>
        </row>
        <row r="2883">
          <cell r="C2883" t="str">
            <v>RLS</v>
          </cell>
          <cell r="K2883" t="e">
            <v>#REF!</v>
          </cell>
        </row>
        <row r="2884">
          <cell r="C2884" t="str">
            <v>RLS</v>
          </cell>
          <cell r="K2884" t="e">
            <v>#REF!</v>
          </cell>
        </row>
        <row r="2885">
          <cell r="C2885" t="str">
            <v>RLS</v>
          </cell>
          <cell r="K2885" t="e">
            <v>#REF!</v>
          </cell>
        </row>
        <row r="2886">
          <cell r="C2886" t="str">
            <v>RLS</v>
          </cell>
          <cell r="K2886" t="e">
            <v>#REF!</v>
          </cell>
        </row>
        <row r="2887">
          <cell r="C2887" t="str">
            <v>RLS</v>
          </cell>
          <cell r="K2887" t="e">
            <v>#REF!</v>
          </cell>
        </row>
        <row r="2888">
          <cell r="C2888" t="str">
            <v>RLS</v>
          </cell>
          <cell r="K2888" t="e">
            <v>#REF!</v>
          </cell>
        </row>
        <row r="2889">
          <cell r="C2889" t="str">
            <v>RLS</v>
          </cell>
          <cell r="K2889" t="e">
            <v>#REF!</v>
          </cell>
        </row>
        <row r="2890">
          <cell r="C2890" t="str">
            <v>RLS</v>
          </cell>
          <cell r="K2890" t="e">
            <v>#REF!</v>
          </cell>
        </row>
        <row r="2891">
          <cell r="C2891" t="str">
            <v>RLS</v>
          </cell>
          <cell r="K2891" t="e">
            <v>#REF!</v>
          </cell>
        </row>
        <row r="2892">
          <cell r="C2892" t="str">
            <v>RLS</v>
          </cell>
          <cell r="K2892" t="e">
            <v>#REF!</v>
          </cell>
        </row>
        <row r="2893">
          <cell r="C2893" t="str">
            <v>RLS</v>
          </cell>
          <cell r="K2893" t="e">
            <v>#REF!</v>
          </cell>
        </row>
        <row r="2894">
          <cell r="C2894" t="str">
            <v>RLS</v>
          </cell>
          <cell r="K2894" t="e">
            <v>#REF!</v>
          </cell>
        </row>
        <row r="2895">
          <cell r="C2895" t="str">
            <v>RLS</v>
          </cell>
          <cell r="K2895" t="e">
            <v>#REF!</v>
          </cell>
        </row>
        <row r="2896">
          <cell r="C2896" t="str">
            <v>RLS</v>
          </cell>
          <cell r="K2896" t="e">
            <v>#REF!</v>
          </cell>
        </row>
        <row r="2897">
          <cell r="C2897" t="str">
            <v>RLS</v>
          </cell>
          <cell r="K2897" t="e">
            <v>#REF!</v>
          </cell>
        </row>
        <row r="2898">
          <cell r="C2898" t="str">
            <v>RLS</v>
          </cell>
          <cell r="K2898" t="e">
            <v>#REF!</v>
          </cell>
        </row>
        <row r="2899">
          <cell r="C2899" t="str">
            <v>RLS</v>
          </cell>
          <cell r="K2899" t="e">
            <v>#REF!</v>
          </cell>
        </row>
        <row r="2900">
          <cell r="C2900" t="str">
            <v>RLS</v>
          </cell>
          <cell r="K2900" t="e">
            <v>#REF!</v>
          </cell>
        </row>
        <row r="2901">
          <cell r="C2901" t="str">
            <v>RLS</v>
          </cell>
          <cell r="K2901" t="e">
            <v>#REF!</v>
          </cell>
        </row>
        <row r="2902">
          <cell r="C2902" t="str">
            <v>RLS</v>
          </cell>
          <cell r="K2902" t="e">
            <v>#REF!</v>
          </cell>
        </row>
        <row r="2903">
          <cell r="C2903" t="str">
            <v>RLS</v>
          </cell>
          <cell r="K2903" t="e">
            <v>#REF!</v>
          </cell>
        </row>
        <row r="2904">
          <cell r="C2904" t="str">
            <v>RLS</v>
          </cell>
          <cell r="K2904" t="e">
            <v>#REF!</v>
          </cell>
        </row>
        <row r="2905">
          <cell r="C2905" t="str">
            <v>RLS</v>
          </cell>
          <cell r="K2905" t="e">
            <v>#REF!</v>
          </cell>
        </row>
        <row r="2906">
          <cell r="C2906" t="str">
            <v>RLS</v>
          </cell>
          <cell r="K2906" t="e">
            <v>#REF!</v>
          </cell>
        </row>
        <row r="2907">
          <cell r="C2907" t="str">
            <v>RLS</v>
          </cell>
          <cell r="K2907" t="e">
            <v>#REF!</v>
          </cell>
        </row>
        <row r="2908">
          <cell r="C2908" t="str">
            <v>RLS</v>
          </cell>
          <cell r="K2908" t="e">
            <v>#REF!</v>
          </cell>
        </row>
        <row r="2909">
          <cell r="C2909" t="str">
            <v>RLS</v>
          </cell>
          <cell r="K2909" t="e">
            <v>#REF!</v>
          </cell>
        </row>
        <row r="2910">
          <cell r="C2910" t="str">
            <v>RLS</v>
          </cell>
          <cell r="K2910" t="e">
            <v>#REF!</v>
          </cell>
        </row>
        <row r="2911">
          <cell r="C2911" t="str">
            <v>RLS</v>
          </cell>
          <cell r="K2911" t="e">
            <v>#REF!</v>
          </cell>
        </row>
        <row r="2912">
          <cell r="C2912" t="str">
            <v>RLS</v>
          </cell>
          <cell r="K2912" t="e">
            <v>#REF!</v>
          </cell>
        </row>
        <row r="2913">
          <cell r="C2913" t="str">
            <v>RLS</v>
          </cell>
          <cell r="K2913" t="e">
            <v>#REF!</v>
          </cell>
        </row>
        <row r="2914">
          <cell r="C2914" t="str">
            <v>RLS</v>
          </cell>
          <cell r="K2914" t="e">
            <v>#REF!</v>
          </cell>
        </row>
        <row r="2915">
          <cell r="C2915" t="str">
            <v>RLS</v>
          </cell>
          <cell r="K2915" t="e">
            <v>#REF!</v>
          </cell>
        </row>
        <row r="2916">
          <cell r="C2916" t="str">
            <v>RLS</v>
          </cell>
          <cell r="K2916" t="e">
            <v>#REF!</v>
          </cell>
        </row>
        <row r="2917">
          <cell r="C2917" t="str">
            <v>RLS</v>
          </cell>
          <cell r="K2917" t="e">
            <v>#REF!</v>
          </cell>
        </row>
        <row r="2918">
          <cell r="C2918" t="str">
            <v>RLS</v>
          </cell>
          <cell r="K2918" t="e">
            <v>#REF!</v>
          </cell>
        </row>
        <row r="2919">
          <cell r="C2919" t="str">
            <v>RLS</v>
          </cell>
          <cell r="K2919" t="e">
            <v>#REF!</v>
          </cell>
        </row>
        <row r="2920">
          <cell r="C2920" t="str">
            <v>RLS</v>
          </cell>
          <cell r="K2920" t="e">
            <v>#REF!</v>
          </cell>
        </row>
        <row r="2921">
          <cell r="C2921" t="str">
            <v>RLS</v>
          </cell>
          <cell r="K2921" t="e">
            <v>#REF!</v>
          </cell>
        </row>
        <row r="2922">
          <cell r="C2922" t="str">
            <v>RLS</v>
          </cell>
          <cell r="K2922" t="e">
            <v>#REF!</v>
          </cell>
        </row>
        <row r="2923">
          <cell r="C2923" t="str">
            <v>RLS</v>
          </cell>
          <cell r="K2923" t="e">
            <v>#REF!</v>
          </cell>
        </row>
        <row r="2924">
          <cell r="C2924" t="str">
            <v>RLS</v>
          </cell>
          <cell r="K2924" t="e">
            <v>#REF!</v>
          </cell>
        </row>
        <row r="2925">
          <cell r="C2925" t="str">
            <v>RLS</v>
          </cell>
          <cell r="K2925" t="e">
            <v>#REF!</v>
          </cell>
        </row>
        <row r="2926">
          <cell r="C2926" t="str">
            <v>RLS</v>
          </cell>
          <cell r="K2926" t="e">
            <v>#REF!</v>
          </cell>
        </row>
        <row r="2927">
          <cell r="C2927" t="str">
            <v>RLS</v>
          </cell>
          <cell r="K2927" t="e">
            <v>#REF!</v>
          </cell>
        </row>
        <row r="2928">
          <cell r="C2928" t="str">
            <v>RLS</v>
          </cell>
          <cell r="K2928" t="e">
            <v>#REF!</v>
          </cell>
        </row>
        <row r="2929">
          <cell r="C2929" t="str">
            <v>RLS</v>
          </cell>
          <cell r="K2929" t="e">
            <v>#REF!</v>
          </cell>
        </row>
        <row r="2930">
          <cell r="C2930" t="str">
            <v>RLS</v>
          </cell>
          <cell r="K2930" t="e">
            <v>#REF!</v>
          </cell>
        </row>
        <row r="2931">
          <cell r="C2931" t="str">
            <v>RLS</v>
          </cell>
          <cell r="K2931" t="e">
            <v>#REF!</v>
          </cell>
        </row>
        <row r="2932">
          <cell r="C2932" t="str">
            <v>RLS</v>
          </cell>
          <cell r="K2932" t="e">
            <v>#REF!</v>
          </cell>
        </row>
        <row r="2933">
          <cell r="C2933" t="str">
            <v>RLS</v>
          </cell>
          <cell r="K2933" t="e">
            <v>#REF!</v>
          </cell>
        </row>
        <row r="2934">
          <cell r="C2934" t="str">
            <v>RLS</v>
          </cell>
          <cell r="K2934" t="e">
            <v>#REF!</v>
          </cell>
        </row>
        <row r="2935">
          <cell r="C2935" t="str">
            <v>RLS</v>
          </cell>
          <cell r="K2935" t="e">
            <v>#REF!</v>
          </cell>
        </row>
        <row r="2936">
          <cell r="C2936" t="str">
            <v>RLS</v>
          </cell>
          <cell r="K2936" t="e">
            <v>#REF!</v>
          </cell>
        </row>
        <row r="2937">
          <cell r="C2937" t="str">
            <v>RLS</v>
          </cell>
          <cell r="K2937" t="e">
            <v>#REF!</v>
          </cell>
        </row>
        <row r="2938">
          <cell r="C2938" t="str">
            <v>RLS</v>
          </cell>
          <cell r="K2938" t="e">
            <v>#REF!</v>
          </cell>
        </row>
        <row r="2939">
          <cell r="C2939" t="str">
            <v>RLS</v>
          </cell>
          <cell r="K2939" t="e">
            <v>#REF!</v>
          </cell>
        </row>
        <row r="2940">
          <cell r="C2940" t="str">
            <v>RLS</v>
          </cell>
          <cell r="K2940" t="e">
            <v>#REF!</v>
          </cell>
        </row>
        <row r="2941">
          <cell r="C2941" t="str">
            <v>RLS</v>
          </cell>
          <cell r="K2941" t="e">
            <v>#REF!</v>
          </cell>
        </row>
        <row r="2942">
          <cell r="C2942" t="str">
            <v>RLS</v>
          </cell>
          <cell r="K2942" t="e">
            <v>#REF!</v>
          </cell>
        </row>
        <row r="2943">
          <cell r="C2943" t="str">
            <v>RLS</v>
          </cell>
          <cell r="K2943" t="e">
            <v>#REF!</v>
          </cell>
        </row>
        <row r="2944">
          <cell r="C2944" t="str">
            <v>RLS</v>
          </cell>
          <cell r="K2944" t="e">
            <v>#REF!</v>
          </cell>
        </row>
        <row r="2945">
          <cell r="C2945" t="str">
            <v>RLS</v>
          </cell>
          <cell r="K2945" t="e">
            <v>#REF!</v>
          </cell>
        </row>
        <row r="2946">
          <cell r="C2946" t="str">
            <v>RLS</v>
          </cell>
          <cell r="K2946" t="e">
            <v>#REF!</v>
          </cell>
        </row>
        <row r="2947">
          <cell r="C2947" t="str">
            <v>RLS</v>
          </cell>
          <cell r="K2947" t="e">
            <v>#REF!</v>
          </cell>
        </row>
        <row r="2948">
          <cell r="C2948" t="str">
            <v>RLS</v>
          </cell>
          <cell r="K2948" t="e">
            <v>#REF!</v>
          </cell>
        </row>
        <row r="2949">
          <cell r="C2949" t="str">
            <v>RLS</v>
          </cell>
          <cell r="K2949" t="e">
            <v>#REF!</v>
          </cell>
        </row>
        <row r="2950">
          <cell r="C2950" t="str">
            <v>RLS</v>
          </cell>
          <cell r="K2950" t="e">
            <v>#REF!</v>
          </cell>
        </row>
        <row r="2951">
          <cell r="C2951" t="str">
            <v>RLS</v>
          </cell>
          <cell r="K2951" t="e">
            <v>#REF!</v>
          </cell>
        </row>
        <row r="2952">
          <cell r="C2952" t="str">
            <v>RLS</v>
          </cell>
          <cell r="K2952" t="e">
            <v>#REF!</v>
          </cell>
        </row>
        <row r="2953">
          <cell r="C2953" t="str">
            <v>RLS</v>
          </cell>
          <cell r="K2953" t="e">
            <v>#REF!</v>
          </cell>
        </row>
        <row r="2954">
          <cell r="C2954" t="str">
            <v>RLS</v>
          </cell>
          <cell r="K2954" t="e">
            <v>#REF!</v>
          </cell>
        </row>
        <row r="2955">
          <cell r="C2955" t="str">
            <v>RLS</v>
          </cell>
          <cell r="K2955" t="e">
            <v>#REF!</v>
          </cell>
        </row>
        <row r="2956">
          <cell r="C2956" t="str">
            <v>RLS</v>
          </cell>
          <cell r="K2956" t="e">
            <v>#REF!</v>
          </cell>
        </row>
        <row r="2957">
          <cell r="C2957" t="str">
            <v>RLS</v>
          </cell>
          <cell r="K2957" t="e">
            <v>#REF!</v>
          </cell>
        </row>
        <row r="2958">
          <cell r="C2958" t="str">
            <v>RLS</v>
          </cell>
          <cell r="K2958" t="e">
            <v>#REF!</v>
          </cell>
        </row>
        <row r="2959">
          <cell r="C2959" t="str">
            <v>RLS</v>
          </cell>
          <cell r="K2959" t="e">
            <v>#REF!</v>
          </cell>
        </row>
        <row r="2960">
          <cell r="C2960" t="str">
            <v>RLS</v>
          </cell>
          <cell r="K2960" t="e">
            <v>#REF!</v>
          </cell>
        </row>
        <row r="2961">
          <cell r="C2961" t="str">
            <v>RLS</v>
          </cell>
          <cell r="K2961" t="e">
            <v>#REF!</v>
          </cell>
        </row>
        <row r="2962">
          <cell r="C2962" t="str">
            <v>RLS</v>
          </cell>
          <cell r="K2962" t="e">
            <v>#REF!</v>
          </cell>
        </row>
        <row r="2963">
          <cell r="C2963" t="str">
            <v>RLS</v>
          </cell>
          <cell r="K2963" t="e">
            <v>#REF!</v>
          </cell>
        </row>
        <row r="2964">
          <cell r="C2964" t="str">
            <v>RLS</v>
          </cell>
          <cell r="K2964" t="e">
            <v>#REF!</v>
          </cell>
        </row>
        <row r="2965">
          <cell r="C2965" t="str">
            <v>RLS</v>
          </cell>
          <cell r="K2965" t="e">
            <v>#REF!</v>
          </cell>
        </row>
        <row r="2966">
          <cell r="C2966" t="str">
            <v>RLS</v>
          </cell>
          <cell r="K2966" t="e">
            <v>#REF!</v>
          </cell>
        </row>
        <row r="2967">
          <cell r="C2967" t="str">
            <v>RLS</v>
          </cell>
          <cell r="K2967" t="e">
            <v>#REF!</v>
          </cell>
        </row>
        <row r="2968">
          <cell r="C2968" t="str">
            <v>RLS</v>
          </cell>
          <cell r="K2968" t="e">
            <v>#REF!</v>
          </cell>
        </row>
        <row r="2969">
          <cell r="C2969" t="str">
            <v>RLS</v>
          </cell>
          <cell r="K2969" t="e">
            <v>#REF!</v>
          </cell>
        </row>
        <row r="2970">
          <cell r="C2970" t="str">
            <v>RLS</v>
          </cell>
          <cell r="K2970" t="e">
            <v>#REF!</v>
          </cell>
        </row>
        <row r="2971">
          <cell r="C2971" t="str">
            <v>RLS</v>
          </cell>
          <cell r="K2971" t="e">
            <v>#REF!</v>
          </cell>
        </row>
        <row r="2972">
          <cell r="C2972" t="str">
            <v>RLS</v>
          </cell>
          <cell r="K2972" t="e">
            <v>#REF!</v>
          </cell>
        </row>
        <row r="2973">
          <cell r="C2973" t="str">
            <v>RLS</v>
          </cell>
          <cell r="K2973" t="e">
            <v>#REF!</v>
          </cell>
        </row>
        <row r="2974">
          <cell r="C2974" t="str">
            <v>RLS</v>
          </cell>
          <cell r="K2974" t="e">
            <v>#REF!</v>
          </cell>
        </row>
        <row r="2975">
          <cell r="C2975" t="str">
            <v>RLS</v>
          </cell>
          <cell r="K2975" t="e">
            <v>#REF!</v>
          </cell>
        </row>
        <row r="2976">
          <cell r="C2976" t="str">
            <v>RLS</v>
          </cell>
          <cell r="K2976" t="e">
            <v>#REF!</v>
          </cell>
        </row>
        <row r="2977">
          <cell r="C2977" t="str">
            <v>RLS</v>
          </cell>
          <cell r="K2977" t="e">
            <v>#REF!</v>
          </cell>
        </row>
        <row r="2978">
          <cell r="C2978" t="str">
            <v>RLS</v>
          </cell>
          <cell r="K2978" t="e">
            <v>#REF!</v>
          </cell>
        </row>
        <row r="2979">
          <cell r="C2979" t="str">
            <v>RLS</v>
          </cell>
          <cell r="K2979" t="e">
            <v>#REF!</v>
          </cell>
        </row>
        <row r="2980">
          <cell r="C2980" t="str">
            <v>RLS</v>
          </cell>
          <cell r="K2980" t="e">
            <v>#REF!</v>
          </cell>
        </row>
        <row r="2981">
          <cell r="C2981" t="str">
            <v>RLS</v>
          </cell>
          <cell r="K2981" t="e">
            <v>#REF!</v>
          </cell>
        </row>
        <row r="2982">
          <cell r="C2982" t="str">
            <v>RLS</v>
          </cell>
          <cell r="K2982" t="e">
            <v>#REF!</v>
          </cell>
        </row>
        <row r="2983">
          <cell r="C2983" t="str">
            <v>RLS</v>
          </cell>
          <cell r="K2983" t="e">
            <v>#REF!</v>
          </cell>
        </row>
        <row r="2984">
          <cell r="C2984" t="str">
            <v>RLS</v>
          </cell>
          <cell r="K2984" t="e">
            <v>#REF!</v>
          </cell>
        </row>
        <row r="2985">
          <cell r="C2985" t="str">
            <v>RLS</v>
          </cell>
          <cell r="K2985" t="e">
            <v>#REF!</v>
          </cell>
        </row>
        <row r="2986">
          <cell r="C2986" t="str">
            <v>RLS</v>
          </cell>
          <cell r="K2986" t="e">
            <v>#REF!</v>
          </cell>
        </row>
        <row r="2987">
          <cell r="C2987" t="str">
            <v>RLS</v>
          </cell>
          <cell r="K2987" t="e">
            <v>#REF!</v>
          </cell>
        </row>
        <row r="2988">
          <cell r="C2988" t="str">
            <v>RLS</v>
          </cell>
          <cell r="K2988" t="e">
            <v>#REF!</v>
          </cell>
        </row>
        <row r="2989">
          <cell r="C2989" t="str">
            <v>RLS</v>
          </cell>
          <cell r="K2989" t="e">
            <v>#REF!</v>
          </cell>
        </row>
        <row r="2990">
          <cell r="C2990" t="str">
            <v>RLS</v>
          </cell>
          <cell r="K2990" t="e">
            <v>#REF!</v>
          </cell>
        </row>
        <row r="2991">
          <cell r="C2991" t="str">
            <v>RLS</v>
          </cell>
          <cell r="K2991" t="e">
            <v>#REF!</v>
          </cell>
        </row>
        <row r="2992">
          <cell r="C2992" t="str">
            <v>RLS</v>
          </cell>
          <cell r="K2992" t="e">
            <v>#REF!</v>
          </cell>
        </row>
        <row r="2993">
          <cell r="C2993" t="str">
            <v>RLS</v>
          </cell>
          <cell r="K2993" t="e">
            <v>#REF!</v>
          </cell>
        </row>
        <row r="2994">
          <cell r="C2994" t="str">
            <v>RLS</v>
          </cell>
          <cell r="K2994" t="e">
            <v>#REF!</v>
          </cell>
        </row>
        <row r="2995">
          <cell r="C2995" t="str">
            <v>RLS</v>
          </cell>
          <cell r="K2995" t="e">
            <v>#REF!</v>
          </cell>
        </row>
        <row r="2996">
          <cell r="C2996" t="str">
            <v>RLS</v>
          </cell>
          <cell r="K2996" t="e">
            <v>#REF!</v>
          </cell>
        </row>
        <row r="2997">
          <cell r="C2997" t="str">
            <v>RLS</v>
          </cell>
          <cell r="K2997" t="e">
            <v>#REF!</v>
          </cell>
        </row>
        <row r="2998">
          <cell r="C2998" t="str">
            <v>RLS</v>
          </cell>
          <cell r="K2998" t="e">
            <v>#REF!</v>
          </cell>
        </row>
        <row r="2999">
          <cell r="C2999" t="str">
            <v>RLS</v>
          </cell>
          <cell r="K2999" t="e">
            <v>#REF!</v>
          </cell>
        </row>
        <row r="3000">
          <cell r="C3000" t="str">
            <v>RLS</v>
          </cell>
          <cell r="K3000" t="e">
            <v>#REF!</v>
          </cell>
        </row>
        <row r="3001">
          <cell r="C3001" t="str">
            <v>RLS</v>
          </cell>
          <cell r="K3001" t="e">
            <v>#REF!</v>
          </cell>
        </row>
        <row r="3002">
          <cell r="C3002" t="str">
            <v>RLS</v>
          </cell>
          <cell r="K3002" t="e">
            <v>#REF!</v>
          </cell>
        </row>
        <row r="3003">
          <cell r="C3003" t="str">
            <v>RLS</v>
          </cell>
          <cell r="K3003" t="e">
            <v>#REF!</v>
          </cell>
        </row>
        <row r="3004">
          <cell r="C3004" t="str">
            <v>RLS</v>
          </cell>
          <cell r="K3004" t="e">
            <v>#REF!</v>
          </cell>
        </row>
        <row r="3005">
          <cell r="C3005" t="str">
            <v>RLS</v>
          </cell>
          <cell r="K3005" t="e">
            <v>#REF!</v>
          </cell>
        </row>
        <row r="3006">
          <cell r="C3006" t="str">
            <v>RLS</v>
          </cell>
          <cell r="K3006" t="e">
            <v>#REF!</v>
          </cell>
        </row>
        <row r="3007">
          <cell r="C3007" t="str">
            <v>RLS</v>
          </cell>
          <cell r="K3007" t="e">
            <v>#REF!</v>
          </cell>
        </row>
        <row r="3008">
          <cell r="C3008" t="str">
            <v>RLS</v>
          </cell>
          <cell r="K3008" t="e">
            <v>#REF!</v>
          </cell>
        </row>
        <row r="3009">
          <cell r="C3009" t="str">
            <v>RLS</v>
          </cell>
          <cell r="K3009" t="e">
            <v>#REF!</v>
          </cell>
        </row>
        <row r="3010">
          <cell r="C3010" t="str">
            <v>RLS</v>
          </cell>
          <cell r="K3010" t="e">
            <v>#REF!</v>
          </cell>
        </row>
        <row r="3011">
          <cell r="C3011" t="str">
            <v>RLS</v>
          </cell>
          <cell r="K3011" t="e">
            <v>#REF!</v>
          </cell>
        </row>
        <row r="3012">
          <cell r="C3012" t="str">
            <v>RLS</v>
          </cell>
          <cell r="K3012" t="e">
            <v>#REF!</v>
          </cell>
        </row>
        <row r="3013">
          <cell r="C3013" t="str">
            <v>RLS</v>
          </cell>
          <cell r="K3013" t="e">
            <v>#REF!</v>
          </cell>
        </row>
        <row r="3014">
          <cell r="C3014" t="str">
            <v>RLS</v>
          </cell>
          <cell r="K3014" t="e">
            <v>#REF!</v>
          </cell>
        </row>
        <row r="3015">
          <cell r="C3015" t="str">
            <v>RLS</v>
          </cell>
          <cell r="K3015" t="e">
            <v>#REF!</v>
          </cell>
        </row>
        <row r="3016">
          <cell r="C3016" t="str">
            <v>RLS</v>
          </cell>
          <cell r="K3016" t="e">
            <v>#REF!</v>
          </cell>
        </row>
        <row r="3017">
          <cell r="C3017" t="str">
            <v>RLS</v>
          </cell>
          <cell r="K3017" t="e">
            <v>#REF!</v>
          </cell>
        </row>
        <row r="3018">
          <cell r="C3018" t="str">
            <v>RLS</v>
          </cell>
          <cell r="K3018" t="e">
            <v>#REF!</v>
          </cell>
        </row>
        <row r="3019">
          <cell r="C3019" t="str">
            <v>RLS</v>
          </cell>
          <cell r="K3019" t="e">
            <v>#REF!</v>
          </cell>
        </row>
        <row r="3020">
          <cell r="C3020" t="str">
            <v>RLS</v>
          </cell>
          <cell r="K3020" t="e">
            <v>#REF!</v>
          </cell>
        </row>
        <row r="3021">
          <cell r="C3021" t="str">
            <v>RLS</v>
          </cell>
          <cell r="K3021" t="e">
            <v>#REF!</v>
          </cell>
        </row>
        <row r="3022">
          <cell r="C3022" t="str">
            <v>RLS</v>
          </cell>
          <cell r="K3022" t="e">
            <v>#REF!</v>
          </cell>
        </row>
        <row r="3023">
          <cell r="C3023" t="str">
            <v>RLS</v>
          </cell>
          <cell r="K3023" t="e">
            <v>#REF!</v>
          </cell>
        </row>
        <row r="3024">
          <cell r="C3024" t="str">
            <v>RLS</v>
          </cell>
          <cell r="K3024" t="e">
            <v>#REF!</v>
          </cell>
        </row>
        <row r="3025">
          <cell r="C3025" t="str">
            <v>RLS</v>
          </cell>
          <cell r="K3025" t="e">
            <v>#REF!</v>
          </cell>
        </row>
        <row r="3026">
          <cell r="C3026" t="str">
            <v>RLS</v>
          </cell>
          <cell r="K3026" t="e">
            <v>#REF!</v>
          </cell>
        </row>
        <row r="3027">
          <cell r="C3027" t="str">
            <v>RLS</v>
          </cell>
          <cell r="K3027" t="e">
            <v>#REF!</v>
          </cell>
        </row>
        <row r="3028">
          <cell r="C3028" t="str">
            <v>RLS</v>
          </cell>
          <cell r="K3028" t="e">
            <v>#REF!</v>
          </cell>
        </row>
        <row r="3029">
          <cell r="C3029" t="str">
            <v>RLS</v>
          </cell>
          <cell r="K3029" t="e">
            <v>#REF!</v>
          </cell>
        </row>
        <row r="3030">
          <cell r="C3030" t="str">
            <v>RLS</v>
          </cell>
          <cell r="K3030" t="e">
            <v>#REF!</v>
          </cell>
        </row>
        <row r="3031">
          <cell r="C3031" t="str">
            <v>RLS</v>
          </cell>
          <cell r="K3031" t="e">
            <v>#REF!</v>
          </cell>
        </row>
        <row r="3032">
          <cell r="C3032" t="str">
            <v>RLS</v>
          </cell>
          <cell r="K3032" t="e">
            <v>#REF!</v>
          </cell>
        </row>
        <row r="3033">
          <cell r="C3033" t="str">
            <v>RLS</v>
          </cell>
          <cell r="K3033" t="e">
            <v>#REF!</v>
          </cell>
        </row>
        <row r="3034">
          <cell r="C3034" t="str">
            <v>RLS</v>
          </cell>
          <cell r="K3034" t="e">
            <v>#REF!</v>
          </cell>
        </row>
        <row r="3035">
          <cell r="C3035" t="str">
            <v>RLS</v>
          </cell>
          <cell r="K3035" t="e">
            <v>#REF!</v>
          </cell>
        </row>
        <row r="3036">
          <cell r="C3036" t="str">
            <v>RLS</v>
          </cell>
          <cell r="K3036" t="e">
            <v>#REF!</v>
          </cell>
        </row>
        <row r="3037">
          <cell r="C3037" t="str">
            <v>RLS</v>
          </cell>
          <cell r="K3037" t="e">
            <v>#REF!</v>
          </cell>
        </row>
        <row r="3038">
          <cell r="C3038" t="str">
            <v>RLS</v>
          </cell>
          <cell r="K3038" t="e">
            <v>#REF!</v>
          </cell>
        </row>
        <row r="3039">
          <cell r="C3039" t="str">
            <v>RLS</v>
          </cell>
          <cell r="K3039" t="e">
            <v>#REF!</v>
          </cell>
        </row>
        <row r="3040">
          <cell r="C3040" t="str">
            <v>RLS</v>
          </cell>
          <cell r="K3040" t="e">
            <v>#REF!</v>
          </cell>
        </row>
        <row r="3041">
          <cell r="C3041" t="str">
            <v>RLS</v>
          </cell>
          <cell r="K3041" t="e">
            <v>#REF!</v>
          </cell>
        </row>
        <row r="3042">
          <cell r="C3042" t="str">
            <v>DSK</v>
          </cell>
          <cell r="K3042" t="e">
            <v>#REF!</v>
          </cell>
        </row>
        <row r="3043">
          <cell r="C3043" t="str">
            <v>DSK</v>
          </cell>
          <cell r="K3043" t="e">
            <v>#REF!</v>
          </cell>
        </row>
        <row r="3044">
          <cell r="C3044" t="str">
            <v>LS</v>
          </cell>
          <cell r="K3044" t="e">
            <v>#REF!</v>
          </cell>
        </row>
        <row r="3045">
          <cell r="C3045" t="str">
            <v>LS</v>
          </cell>
          <cell r="K3045" t="e">
            <v>#REF!</v>
          </cell>
        </row>
        <row r="3046">
          <cell r="C3046" t="str">
            <v>LS</v>
          </cell>
          <cell r="K3046" t="e">
            <v>#REF!</v>
          </cell>
        </row>
        <row r="3047">
          <cell r="C3047" t="str">
            <v>LS</v>
          </cell>
          <cell r="K3047" t="e">
            <v>#REF!</v>
          </cell>
        </row>
        <row r="3048">
          <cell r="C3048" t="str">
            <v>LS</v>
          </cell>
          <cell r="K3048" t="e">
            <v>#REF!</v>
          </cell>
        </row>
        <row r="3049">
          <cell r="C3049" t="str">
            <v>LS</v>
          </cell>
          <cell r="K3049" t="e">
            <v>#REF!</v>
          </cell>
        </row>
        <row r="3050">
          <cell r="C3050" t="str">
            <v>LS</v>
          </cell>
          <cell r="K3050" t="e">
            <v>#REF!</v>
          </cell>
        </row>
        <row r="3051">
          <cell r="C3051" t="str">
            <v>LS</v>
          </cell>
          <cell r="K3051" t="e">
            <v>#REF!</v>
          </cell>
        </row>
        <row r="3052">
          <cell r="C3052" t="str">
            <v>LS</v>
          </cell>
          <cell r="K3052" t="e">
            <v>#REF!</v>
          </cell>
        </row>
        <row r="3053">
          <cell r="C3053" t="str">
            <v>LS</v>
          </cell>
          <cell r="K3053" t="e">
            <v>#REF!</v>
          </cell>
        </row>
        <row r="3054">
          <cell r="C3054" t="str">
            <v>LS</v>
          </cell>
          <cell r="K3054" t="e">
            <v>#REF!</v>
          </cell>
        </row>
        <row r="3055">
          <cell r="C3055" t="str">
            <v>LS</v>
          </cell>
          <cell r="K3055" t="e">
            <v>#REF!</v>
          </cell>
        </row>
        <row r="3056">
          <cell r="C3056" t="str">
            <v>LS</v>
          </cell>
          <cell r="K3056" t="e">
            <v>#REF!</v>
          </cell>
        </row>
        <row r="3057">
          <cell r="C3057" t="str">
            <v>LS</v>
          </cell>
          <cell r="K3057" t="e">
            <v>#REF!</v>
          </cell>
        </row>
        <row r="3058">
          <cell r="C3058" t="str">
            <v>LS</v>
          </cell>
          <cell r="K3058" t="e">
            <v>#REF!</v>
          </cell>
        </row>
        <row r="3059">
          <cell r="C3059" t="str">
            <v>LS</v>
          </cell>
          <cell r="K3059" t="e">
            <v>#REF!</v>
          </cell>
        </row>
        <row r="3060">
          <cell r="C3060" t="str">
            <v>LS</v>
          </cell>
          <cell r="K3060" t="e">
            <v>#REF!</v>
          </cell>
        </row>
        <row r="3061">
          <cell r="C3061" t="str">
            <v>LS</v>
          </cell>
          <cell r="K3061" t="e">
            <v>#REF!</v>
          </cell>
        </row>
        <row r="3062">
          <cell r="C3062" t="str">
            <v>LS</v>
          </cell>
          <cell r="K3062" t="e">
            <v>#REF!</v>
          </cell>
        </row>
        <row r="3063">
          <cell r="C3063" t="str">
            <v>LS</v>
          </cell>
          <cell r="K3063" t="e">
            <v>#REF!</v>
          </cell>
        </row>
        <row r="3064">
          <cell r="C3064" t="str">
            <v>LS</v>
          </cell>
          <cell r="K3064" t="e">
            <v>#REF!</v>
          </cell>
        </row>
        <row r="3065">
          <cell r="C3065" t="str">
            <v>LS</v>
          </cell>
          <cell r="K3065" t="e">
            <v>#REF!</v>
          </cell>
        </row>
        <row r="3066">
          <cell r="C3066" t="str">
            <v>LS</v>
          </cell>
          <cell r="K3066" t="e">
            <v>#REF!</v>
          </cell>
        </row>
        <row r="3067">
          <cell r="C3067" t="str">
            <v>LS</v>
          </cell>
          <cell r="K3067" t="e">
            <v>#REF!</v>
          </cell>
        </row>
        <row r="3068">
          <cell r="C3068" t="str">
            <v>LS</v>
          </cell>
          <cell r="K3068" t="e">
            <v>#REF!</v>
          </cell>
        </row>
        <row r="3069">
          <cell r="C3069" t="str">
            <v>LS</v>
          </cell>
          <cell r="K3069" t="e">
            <v>#REF!</v>
          </cell>
        </row>
        <row r="3070">
          <cell r="C3070" t="str">
            <v>LS</v>
          </cell>
          <cell r="K3070" t="e">
            <v>#REF!</v>
          </cell>
        </row>
        <row r="3071">
          <cell r="C3071" t="str">
            <v>LS</v>
          </cell>
          <cell r="K3071" t="e">
            <v>#REF!</v>
          </cell>
        </row>
        <row r="3072">
          <cell r="C3072" t="str">
            <v>LS</v>
          </cell>
          <cell r="K3072" t="e">
            <v>#REF!</v>
          </cell>
        </row>
        <row r="3073">
          <cell r="C3073" t="str">
            <v>LS</v>
          </cell>
          <cell r="K3073" t="e">
            <v>#REF!</v>
          </cell>
        </row>
        <row r="3074">
          <cell r="C3074" t="str">
            <v>LS</v>
          </cell>
          <cell r="K3074" t="e">
            <v>#REF!</v>
          </cell>
        </row>
        <row r="3075">
          <cell r="C3075" t="str">
            <v>LS</v>
          </cell>
          <cell r="K3075" t="e">
            <v>#REF!</v>
          </cell>
        </row>
        <row r="3076">
          <cell r="C3076" t="str">
            <v>LS</v>
          </cell>
          <cell r="K3076" t="e">
            <v>#REF!</v>
          </cell>
        </row>
        <row r="3077">
          <cell r="C3077" t="str">
            <v>LS</v>
          </cell>
          <cell r="K3077" t="e">
            <v>#REF!</v>
          </cell>
        </row>
        <row r="3078">
          <cell r="C3078" t="str">
            <v>LS</v>
          </cell>
          <cell r="K3078" t="e">
            <v>#REF!</v>
          </cell>
        </row>
        <row r="3079">
          <cell r="C3079" t="str">
            <v>LS</v>
          </cell>
          <cell r="K3079" t="e">
            <v>#REF!</v>
          </cell>
        </row>
        <row r="3080">
          <cell r="C3080" t="str">
            <v>LS</v>
          </cell>
          <cell r="K3080" t="e">
            <v>#REF!</v>
          </cell>
        </row>
        <row r="3081">
          <cell r="C3081" t="str">
            <v>LS</v>
          </cell>
          <cell r="K3081" t="e">
            <v>#REF!</v>
          </cell>
        </row>
        <row r="3082">
          <cell r="C3082" t="str">
            <v>LS</v>
          </cell>
          <cell r="K3082" t="e">
            <v>#REF!</v>
          </cell>
        </row>
        <row r="3083">
          <cell r="C3083" t="str">
            <v>LS</v>
          </cell>
          <cell r="K3083" t="e">
            <v>#REF!</v>
          </cell>
        </row>
        <row r="3084">
          <cell r="C3084" t="str">
            <v>LS</v>
          </cell>
          <cell r="K3084" t="e">
            <v>#REF!</v>
          </cell>
        </row>
        <row r="3085">
          <cell r="C3085" t="str">
            <v>LS</v>
          </cell>
          <cell r="K3085" t="e">
            <v>#REF!</v>
          </cell>
        </row>
        <row r="3086">
          <cell r="C3086" t="str">
            <v>LS</v>
          </cell>
          <cell r="K3086" t="e">
            <v>#REF!</v>
          </cell>
        </row>
        <row r="3087">
          <cell r="C3087" t="str">
            <v>LS</v>
          </cell>
          <cell r="K3087" t="e">
            <v>#REF!</v>
          </cell>
        </row>
        <row r="3088">
          <cell r="C3088" t="str">
            <v>LS</v>
          </cell>
          <cell r="K3088" t="e">
            <v>#REF!</v>
          </cell>
        </row>
        <row r="3089">
          <cell r="C3089" t="str">
            <v>LS</v>
          </cell>
          <cell r="K3089" t="e">
            <v>#REF!</v>
          </cell>
        </row>
        <row r="3090">
          <cell r="C3090" t="str">
            <v>LS</v>
          </cell>
          <cell r="K3090" t="e">
            <v>#REF!</v>
          </cell>
        </row>
        <row r="3091">
          <cell r="C3091" t="str">
            <v>LS</v>
          </cell>
          <cell r="K3091" t="e">
            <v>#REF!</v>
          </cell>
        </row>
        <row r="3092">
          <cell r="C3092" t="str">
            <v>LS</v>
          </cell>
          <cell r="K3092" t="e">
            <v>#REF!</v>
          </cell>
        </row>
        <row r="3093">
          <cell r="C3093" t="str">
            <v>LS</v>
          </cell>
          <cell r="K3093" t="e">
            <v>#REF!</v>
          </cell>
        </row>
        <row r="3094">
          <cell r="C3094" t="str">
            <v>LS</v>
          </cell>
          <cell r="K3094" t="e">
            <v>#REF!</v>
          </cell>
        </row>
        <row r="3095">
          <cell r="C3095" t="str">
            <v>LS</v>
          </cell>
          <cell r="K3095" t="e">
            <v>#REF!</v>
          </cell>
        </row>
        <row r="3096">
          <cell r="C3096" t="str">
            <v>LS</v>
          </cell>
          <cell r="K3096" t="e">
            <v>#REF!</v>
          </cell>
        </row>
        <row r="3097">
          <cell r="C3097" t="str">
            <v>LS</v>
          </cell>
          <cell r="K3097" t="e">
            <v>#REF!</v>
          </cell>
        </row>
        <row r="3098">
          <cell r="C3098" t="str">
            <v>LS</v>
          </cell>
          <cell r="K3098" t="e">
            <v>#REF!</v>
          </cell>
        </row>
        <row r="3099">
          <cell r="C3099" t="str">
            <v>LS</v>
          </cell>
          <cell r="K3099" t="e">
            <v>#REF!</v>
          </cell>
        </row>
      </sheetData>
      <sheetData sheetId="34"/>
      <sheetData sheetId="35"/>
      <sheetData sheetId="36"/>
      <sheetData sheetId="37"/>
      <sheetData sheetId="38">
        <row r="3">
          <cell r="B3" t="str">
            <v>JAN 2015</v>
          </cell>
          <cell r="C3" t="str">
            <v>LGCME451</v>
          </cell>
          <cell r="H3">
            <v>11511</v>
          </cell>
        </row>
        <row r="4">
          <cell r="B4" t="str">
            <v>JAN 2015</v>
          </cell>
          <cell r="C4" t="str">
            <v>LGCME551</v>
          </cell>
          <cell r="H4">
            <v>35075628</v>
          </cell>
          <cell r="Q4">
            <v>5951.9</v>
          </cell>
        </row>
        <row r="5">
          <cell r="B5" t="str">
            <v>JAN 2015</v>
          </cell>
          <cell r="C5" t="str">
            <v>LGCME551UM</v>
          </cell>
          <cell r="H5">
            <v>13802</v>
          </cell>
        </row>
        <row r="6">
          <cell r="B6" t="str">
            <v>JAN 2015</v>
          </cell>
          <cell r="C6" t="str">
            <v>LGCME552</v>
          </cell>
          <cell r="H6">
            <v>305323</v>
          </cell>
          <cell r="Q6">
            <v>1.3</v>
          </cell>
        </row>
        <row r="7">
          <cell r="B7" t="str">
            <v>JAN 2015</v>
          </cell>
          <cell r="C7" t="str">
            <v>LGCME557</v>
          </cell>
          <cell r="H7">
            <v>13479</v>
          </cell>
        </row>
        <row r="8">
          <cell r="B8" t="str">
            <v>JAN 2015</v>
          </cell>
          <cell r="C8" t="str">
            <v>LGCME561</v>
          </cell>
          <cell r="H8">
            <v>142839125</v>
          </cell>
          <cell r="Q8">
            <v>351761.7</v>
          </cell>
          <cell r="R8">
            <v>9435.2999999999993</v>
          </cell>
        </row>
        <row r="9">
          <cell r="B9" t="str">
            <v>JAN 2015</v>
          </cell>
          <cell r="C9" t="str">
            <v>LGCME563</v>
          </cell>
          <cell r="H9">
            <v>12680180</v>
          </cell>
          <cell r="Q9">
            <v>26539.3</v>
          </cell>
          <cell r="R9">
            <v>1347.9</v>
          </cell>
        </row>
        <row r="10">
          <cell r="B10" t="str">
            <v>JAN 2015</v>
          </cell>
          <cell r="C10" t="str">
            <v>LGCME567</v>
          </cell>
          <cell r="H10">
            <v>98400</v>
          </cell>
          <cell r="Q10">
            <v>297.60000000000002</v>
          </cell>
          <cell r="R10">
            <v>95.27</v>
          </cell>
        </row>
        <row r="11">
          <cell r="B11" t="str">
            <v>JAN 2015</v>
          </cell>
          <cell r="C11" t="str">
            <v>LGCME591</v>
          </cell>
          <cell r="H11">
            <v>60065721</v>
          </cell>
          <cell r="N11">
            <v>121193</v>
          </cell>
          <cell r="O11">
            <v>120250.4</v>
          </cell>
          <cell r="P11">
            <v>117123.7</v>
          </cell>
          <cell r="R11">
            <v>13188.75</v>
          </cell>
        </row>
        <row r="12">
          <cell r="B12" t="str">
            <v>JAN 2015</v>
          </cell>
          <cell r="C12" t="str">
            <v>LGCME593</v>
          </cell>
          <cell r="H12">
            <v>30705300</v>
          </cell>
          <cell r="N12">
            <v>61105.9</v>
          </cell>
          <cell r="O12">
            <v>60054</v>
          </cell>
          <cell r="P12">
            <v>56955.8</v>
          </cell>
        </row>
        <row r="13">
          <cell r="B13" t="str">
            <v>JAN 2015</v>
          </cell>
          <cell r="C13" t="str">
            <v>LGCME651</v>
          </cell>
          <cell r="H13">
            <v>76230805</v>
          </cell>
          <cell r="Q13">
            <v>278864.59999999998</v>
          </cell>
        </row>
        <row r="14">
          <cell r="B14" t="str">
            <v>JAN 2015</v>
          </cell>
          <cell r="C14" t="str">
            <v>LGCME652</v>
          </cell>
          <cell r="H14">
            <v>3742312</v>
          </cell>
          <cell r="Q14">
            <v>16928.900000000001</v>
          </cell>
        </row>
        <row r="15">
          <cell r="B15" t="str">
            <v>JAN 2015</v>
          </cell>
          <cell r="C15" t="str">
            <v>LGCME657</v>
          </cell>
          <cell r="H15">
            <v>167554</v>
          </cell>
          <cell r="Q15">
            <v>459.2</v>
          </cell>
        </row>
        <row r="16">
          <cell r="B16" t="str">
            <v>JAN 2015</v>
          </cell>
          <cell r="C16" t="str">
            <v>LGCME671</v>
          </cell>
          <cell r="H16">
            <v>5444400</v>
          </cell>
          <cell r="Q16">
            <v>9470.4</v>
          </cell>
        </row>
        <row r="17">
          <cell r="B17" t="str">
            <v>JAN 2015</v>
          </cell>
          <cell r="C17" t="str">
            <v>LGCSR760</v>
          </cell>
        </row>
        <row r="18">
          <cell r="B18" t="str">
            <v>JAN 2015</v>
          </cell>
          <cell r="C18" t="str">
            <v>LGINE599</v>
          </cell>
          <cell r="H18">
            <v>16012000</v>
          </cell>
          <cell r="Q18">
            <v>27900</v>
          </cell>
          <cell r="R18">
            <v>-25551.94</v>
          </cell>
        </row>
        <row r="19">
          <cell r="B19" t="str">
            <v>JAN 2015</v>
          </cell>
          <cell r="C19" t="str">
            <v>LGINE643</v>
          </cell>
          <cell r="H19">
            <v>70579615</v>
          </cell>
          <cell r="N19">
            <v>140866.5</v>
          </cell>
          <cell r="O19">
            <v>136543.20000000001</v>
          </cell>
          <cell r="P19">
            <v>135899.9</v>
          </cell>
        </row>
        <row r="20">
          <cell r="B20" t="str">
            <v>JAN 2015</v>
          </cell>
          <cell r="C20" t="str">
            <v>LGINE661</v>
          </cell>
          <cell r="H20">
            <v>22409462</v>
          </cell>
          <cell r="Q20">
            <v>59985.2</v>
          </cell>
          <cell r="R20">
            <v>51614.26</v>
          </cell>
        </row>
        <row r="21">
          <cell r="B21" t="str">
            <v>JAN 2015</v>
          </cell>
          <cell r="C21" t="str">
            <v>LGINE663</v>
          </cell>
          <cell r="H21">
            <v>1361520</v>
          </cell>
          <cell r="Q21">
            <v>4672</v>
          </cell>
          <cell r="R21">
            <v>10528.96</v>
          </cell>
        </row>
        <row r="22">
          <cell r="B22" t="str">
            <v>JAN 2015</v>
          </cell>
          <cell r="C22" t="str">
            <v>LGINE691</v>
          </cell>
          <cell r="H22">
            <v>20176820</v>
          </cell>
          <cell r="N22">
            <v>48286.9</v>
          </cell>
          <cell r="O22">
            <v>47283.9</v>
          </cell>
          <cell r="P22">
            <v>46208.7</v>
          </cell>
          <cell r="R22">
            <v>46570.5</v>
          </cell>
        </row>
        <row r="23">
          <cell r="B23" t="str">
            <v>JAN 2015</v>
          </cell>
          <cell r="C23" t="str">
            <v>LGINE693</v>
          </cell>
          <cell r="H23">
            <v>132787200</v>
          </cell>
          <cell r="N23">
            <v>302156.2</v>
          </cell>
          <cell r="O23">
            <v>295813.90000000002</v>
          </cell>
          <cell r="P23">
            <v>290532.8</v>
          </cell>
        </row>
        <row r="24">
          <cell r="B24" t="str">
            <v>JAN 2015</v>
          </cell>
          <cell r="C24" t="str">
            <v>LGMLE570</v>
          </cell>
          <cell r="H24">
            <v>196</v>
          </cell>
        </row>
        <row r="25">
          <cell r="B25" t="str">
            <v>JAN 2015</v>
          </cell>
          <cell r="C25" t="str">
            <v>LGMLE571</v>
          </cell>
          <cell r="H25">
            <v>245345</v>
          </cell>
        </row>
        <row r="26">
          <cell r="B26" t="str">
            <v>JAN 2015</v>
          </cell>
          <cell r="C26" t="str">
            <v>LGMLE572</v>
          </cell>
          <cell r="H26">
            <v>106199</v>
          </cell>
        </row>
        <row r="27">
          <cell r="B27" t="str">
            <v>JAN 2015</v>
          </cell>
          <cell r="C27" t="str">
            <v>LGMLE573</v>
          </cell>
          <cell r="H27">
            <v>203003</v>
          </cell>
        </row>
        <row r="28">
          <cell r="B28" t="str">
            <v>JAN 2015</v>
          </cell>
          <cell r="C28" t="str">
            <v>LGMLE574</v>
          </cell>
          <cell r="H28">
            <v>68742</v>
          </cell>
        </row>
        <row r="29">
          <cell r="B29" t="str">
            <v>JAN 2015</v>
          </cell>
          <cell r="C29" t="str">
            <v>LGRSE411</v>
          </cell>
          <cell r="H29">
            <v>934655</v>
          </cell>
        </row>
        <row r="30">
          <cell r="B30" t="str">
            <v>JAN 2015</v>
          </cell>
          <cell r="C30" t="str">
            <v>LGRSE511</v>
          </cell>
          <cell r="H30">
            <v>381658177</v>
          </cell>
        </row>
        <row r="31">
          <cell r="B31" t="str">
            <v>JAN 2015</v>
          </cell>
          <cell r="C31" t="str">
            <v>LGRSE519</v>
          </cell>
          <cell r="H31">
            <v>198518</v>
          </cell>
        </row>
        <row r="32">
          <cell r="B32" t="str">
            <v>JAN 2015</v>
          </cell>
          <cell r="C32" t="str">
            <v>LGRSE540</v>
          </cell>
          <cell r="H32">
            <v>35764</v>
          </cell>
        </row>
        <row r="33">
          <cell r="B33" t="str">
            <v>JAN 2015</v>
          </cell>
          <cell r="C33" t="str">
            <v>LGRSE543</v>
          </cell>
          <cell r="F33">
            <v>12854</v>
          </cell>
          <cell r="H33">
            <v>42079</v>
          </cell>
        </row>
        <row r="34">
          <cell r="B34" t="str">
            <v>JAN 2015</v>
          </cell>
          <cell r="C34" t="str">
            <v>LGRSE547</v>
          </cell>
          <cell r="F34">
            <v>0</v>
          </cell>
          <cell r="H34">
            <v>180</v>
          </cell>
        </row>
        <row r="35">
          <cell r="B35" t="str">
            <v>JAN 2015</v>
          </cell>
          <cell r="C35" t="str">
            <v>Result</v>
          </cell>
          <cell r="F35">
            <v>12854</v>
          </cell>
          <cell r="H35">
            <v>1014213015</v>
          </cell>
          <cell r="N35">
            <v>673608.5</v>
          </cell>
          <cell r="O35">
            <v>659945.4</v>
          </cell>
          <cell r="P35">
            <v>646720.9</v>
          </cell>
          <cell r="Q35">
            <v>782832.09999999986</v>
          </cell>
          <cell r="R35">
            <v>107229</v>
          </cell>
        </row>
        <row r="36">
          <cell r="B36" t="str">
            <v>FEB 2015</v>
          </cell>
          <cell r="C36" t="str">
            <v>LGCME451</v>
          </cell>
          <cell r="H36">
            <v>11174</v>
          </cell>
        </row>
        <row r="37">
          <cell r="B37" t="str">
            <v>FEB 2015</v>
          </cell>
          <cell r="C37" t="str">
            <v>LGCME551</v>
          </cell>
          <cell r="H37">
            <v>32077010</v>
          </cell>
          <cell r="Q37">
            <v>4761.7</v>
          </cell>
        </row>
        <row r="38">
          <cell r="B38" t="str">
            <v>FEB 2015</v>
          </cell>
          <cell r="C38" t="str">
            <v>LGCME551UM</v>
          </cell>
          <cell r="H38">
            <v>13802</v>
          </cell>
        </row>
        <row r="39">
          <cell r="B39" t="str">
            <v>FEB 2015</v>
          </cell>
          <cell r="C39" t="str">
            <v>LGCME552</v>
          </cell>
          <cell r="H39">
            <v>321193</v>
          </cell>
          <cell r="Q39">
            <v>1.3</v>
          </cell>
        </row>
        <row r="40">
          <cell r="B40" t="str">
            <v>FEB 2015</v>
          </cell>
          <cell r="C40" t="str">
            <v>LGCME557</v>
          </cell>
          <cell r="H40">
            <v>15096</v>
          </cell>
        </row>
        <row r="41">
          <cell r="B41" t="str">
            <v>FEB 2015</v>
          </cell>
          <cell r="C41" t="str">
            <v>LGCME561</v>
          </cell>
          <cell r="H41">
            <v>130050012</v>
          </cell>
          <cell r="Q41">
            <v>328062.5</v>
          </cell>
          <cell r="R41">
            <v>8707.24</v>
          </cell>
        </row>
        <row r="42">
          <cell r="B42" t="str">
            <v>FEB 2015</v>
          </cell>
          <cell r="C42" t="str">
            <v>LGCME563</v>
          </cell>
          <cell r="H42">
            <v>11347860</v>
          </cell>
          <cell r="Q42">
            <v>22063.599999999999</v>
          </cell>
          <cell r="R42">
            <v>700.77</v>
          </cell>
        </row>
        <row r="43">
          <cell r="B43" t="str">
            <v>FEB 2015</v>
          </cell>
          <cell r="C43" t="str">
            <v>LGCME567</v>
          </cell>
          <cell r="H43">
            <v>88800</v>
          </cell>
          <cell r="Q43">
            <v>225.5</v>
          </cell>
        </row>
        <row r="44">
          <cell r="B44" t="str">
            <v>FEB 2015</v>
          </cell>
          <cell r="C44" t="str">
            <v>LGCME591</v>
          </cell>
          <cell r="H44">
            <v>57340338</v>
          </cell>
          <cell r="N44">
            <v>121269.2</v>
          </cell>
          <cell r="O44">
            <v>119977.9</v>
          </cell>
          <cell r="P44">
            <v>118005.4</v>
          </cell>
          <cell r="R44">
            <v>14217.96</v>
          </cell>
        </row>
        <row r="45">
          <cell r="B45" t="str">
            <v>FEB 2015</v>
          </cell>
          <cell r="C45" t="str">
            <v>LGCME593</v>
          </cell>
          <cell r="H45">
            <v>28390800</v>
          </cell>
          <cell r="N45">
            <v>64325.5</v>
          </cell>
          <cell r="O45">
            <v>63494.3</v>
          </cell>
          <cell r="P45">
            <v>61836.7</v>
          </cell>
        </row>
        <row r="46">
          <cell r="B46" t="str">
            <v>FEB 2015</v>
          </cell>
          <cell r="C46" t="str">
            <v>LGCME651</v>
          </cell>
          <cell r="H46">
            <v>71054413</v>
          </cell>
          <cell r="Q46">
            <v>265764.7</v>
          </cell>
        </row>
        <row r="47">
          <cell r="B47" t="str">
            <v>FEB 2015</v>
          </cell>
          <cell r="C47" t="str">
            <v>LGCME652</v>
          </cell>
          <cell r="H47">
            <v>3526654</v>
          </cell>
          <cell r="Q47">
            <v>15884.1</v>
          </cell>
        </row>
        <row r="48">
          <cell r="B48" t="str">
            <v>FEB 2015</v>
          </cell>
          <cell r="C48" t="str">
            <v>LGCME657</v>
          </cell>
          <cell r="H48">
            <v>139843</v>
          </cell>
          <cell r="Q48">
            <v>426.9</v>
          </cell>
        </row>
        <row r="49">
          <cell r="B49" t="str">
            <v>FEB 2015</v>
          </cell>
          <cell r="C49" t="str">
            <v>LGCSR760</v>
          </cell>
        </row>
        <row r="50">
          <cell r="B50" t="str">
            <v>FEB 2015</v>
          </cell>
          <cell r="C50" t="str">
            <v>LGINE599</v>
          </cell>
          <cell r="H50">
            <v>15050000</v>
          </cell>
          <cell r="Q50">
            <v>24924</v>
          </cell>
          <cell r="R50">
            <v>-22826.400000000001</v>
          </cell>
        </row>
        <row r="51">
          <cell r="B51" t="str">
            <v>FEB 2015</v>
          </cell>
          <cell r="C51" t="str">
            <v>LGINE643</v>
          </cell>
          <cell r="H51">
            <v>74419068</v>
          </cell>
          <cell r="N51">
            <v>142221.29999999999</v>
          </cell>
          <cell r="O51">
            <v>136510.5</v>
          </cell>
          <cell r="P51">
            <v>135932.9</v>
          </cell>
        </row>
        <row r="52">
          <cell r="B52" t="str">
            <v>FEB 2015</v>
          </cell>
          <cell r="C52" t="str">
            <v>LGINE661</v>
          </cell>
          <cell r="H52">
            <v>20951909</v>
          </cell>
          <cell r="Q52">
            <v>56265.1</v>
          </cell>
          <cell r="R52">
            <v>46964.92</v>
          </cell>
        </row>
        <row r="53">
          <cell r="B53" t="str">
            <v>FEB 2015</v>
          </cell>
          <cell r="C53" t="str">
            <v>LGINE663</v>
          </cell>
          <cell r="H53">
            <v>1285815</v>
          </cell>
          <cell r="Q53">
            <v>4466.3</v>
          </cell>
          <cell r="R53">
            <v>10328.43</v>
          </cell>
        </row>
        <row r="54">
          <cell r="B54" t="str">
            <v>FEB 2015</v>
          </cell>
          <cell r="C54" t="str">
            <v>LGINE691</v>
          </cell>
          <cell r="H54">
            <v>19862200</v>
          </cell>
          <cell r="N54">
            <v>47586.400000000001</v>
          </cell>
          <cell r="O54">
            <v>46660.2</v>
          </cell>
          <cell r="P54">
            <v>45480.2</v>
          </cell>
          <cell r="R54">
            <v>41165.199999999997</v>
          </cell>
        </row>
        <row r="55">
          <cell r="B55" t="str">
            <v>FEB 2015</v>
          </cell>
          <cell r="C55" t="str">
            <v>LGINE693</v>
          </cell>
          <cell r="H55">
            <v>107258600</v>
          </cell>
          <cell r="N55">
            <v>254649</v>
          </cell>
          <cell r="O55">
            <v>245562.6</v>
          </cell>
          <cell r="P55">
            <v>243364.9</v>
          </cell>
        </row>
        <row r="56">
          <cell r="B56" t="str">
            <v>FEB 2015</v>
          </cell>
          <cell r="C56" t="str">
            <v>LGMLE570</v>
          </cell>
          <cell r="H56">
            <v>196</v>
          </cell>
        </row>
        <row r="57">
          <cell r="B57" t="str">
            <v>FEB 2015</v>
          </cell>
          <cell r="C57" t="str">
            <v>LGMLE571</v>
          </cell>
          <cell r="H57">
            <v>206411</v>
          </cell>
        </row>
        <row r="58">
          <cell r="B58" t="str">
            <v>FEB 2015</v>
          </cell>
          <cell r="C58" t="str">
            <v>LGMLE572</v>
          </cell>
          <cell r="H58">
            <v>23091</v>
          </cell>
        </row>
        <row r="59">
          <cell r="B59" t="str">
            <v>FEB 2015</v>
          </cell>
          <cell r="C59" t="str">
            <v>LGMLE573</v>
          </cell>
          <cell r="H59">
            <v>191280</v>
          </cell>
        </row>
        <row r="60">
          <cell r="B60" t="str">
            <v>FEB 2015</v>
          </cell>
          <cell r="C60" t="str">
            <v>LGMLE574</v>
          </cell>
          <cell r="H60">
            <v>68742</v>
          </cell>
        </row>
        <row r="61">
          <cell r="B61" t="str">
            <v>FEB 2015</v>
          </cell>
          <cell r="C61" t="str">
            <v>LGRSE411</v>
          </cell>
          <cell r="H61">
            <v>868113</v>
          </cell>
        </row>
        <row r="62">
          <cell r="B62" t="str">
            <v>FEB 2015</v>
          </cell>
          <cell r="C62" t="str">
            <v>LGRSE511</v>
          </cell>
          <cell r="H62">
            <v>348790089</v>
          </cell>
        </row>
        <row r="63">
          <cell r="B63" t="str">
            <v>FEB 2015</v>
          </cell>
          <cell r="C63" t="str">
            <v>LGRSE519</v>
          </cell>
          <cell r="H63">
            <v>177426</v>
          </cell>
        </row>
        <row r="64">
          <cell r="B64" t="str">
            <v>FEB 2015</v>
          </cell>
          <cell r="C64" t="str">
            <v>LGRSE540</v>
          </cell>
          <cell r="H64">
            <v>32560</v>
          </cell>
        </row>
        <row r="65">
          <cell r="B65" t="str">
            <v>FEB 2015</v>
          </cell>
          <cell r="C65" t="str">
            <v>LGRSE543</v>
          </cell>
          <cell r="F65">
            <v>10288</v>
          </cell>
          <cell r="H65">
            <v>35317</v>
          </cell>
        </row>
        <row r="66">
          <cell r="B66" t="str">
            <v>FEB 2015</v>
          </cell>
          <cell r="C66" t="str">
            <v>LGRSE547</v>
          </cell>
          <cell r="F66">
            <v>0</v>
          </cell>
          <cell r="H66">
            <v>162</v>
          </cell>
        </row>
        <row r="67">
          <cell r="B67" t="str">
            <v>FEB 2015</v>
          </cell>
          <cell r="C67" t="str">
            <v>Result</v>
          </cell>
          <cell r="F67">
            <v>10288</v>
          </cell>
          <cell r="H67">
            <v>923597974</v>
          </cell>
          <cell r="N67">
            <v>630051.4</v>
          </cell>
          <cell r="O67">
            <v>612205.5</v>
          </cell>
          <cell r="P67">
            <v>604620.1</v>
          </cell>
          <cell r="Q67">
            <v>722845.70000000007</v>
          </cell>
          <cell r="R67">
            <v>99258.12</v>
          </cell>
        </row>
        <row r="68">
          <cell r="B68" t="str">
            <v>MAR 2015</v>
          </cell>
          <cell r="C68" t="str">
            <v>LGCME451</v>
          </cell>
          <cell r="H68">
            <v>11479</v>
          </cell>
        </row>
        <row r="69">
          <cell r="B69" t="str">
            <v>MAR 2015</v>
          </cell>
          <cell r="C69" t="str">
            <v>LGCME551</v>
          </cell>
          <cell r="H69">
            <v>33270244</v>
          </cell>
          <cell r="Q69">
            <v>5909.9</v>
          </cell>
        </row>
        <row r="70">
          <cell r="B70" t="str">
            <v>MAR 2015</v>
          </cell>
          <cell r="C70" t="str">
            <v>LGCME551UM</v>
          </cell>
          <cell r="H70">
            <v>13802</v>
          </cell>
        </row>
        <row r="71">
          <cell r="B71" t="str">
            <v>MAR 2015</v>
          </cell>
          <cell r="C71" t="str">
            <v>LGCME552</v>
          </cell>
          <cell r="H71">
            <v>271246</v>
          </cell>
          <cell r="Q71">
            <v>1.3</v>
          </cell>
        </row>
        <row r="72">
          <cell r="B72" t="str">
            <v>MAR 2015</v>
          </cell>
          <cell r="C72" t="str">
            <v>LGCME557</v>
          </cell>
          <cell r="H72">
            <v>16823</v>
          </cell>
        </row>
        <row r="73">
          <cell r="B73" t="str">
            <v>MAR 2015</v>
          </cell>
          <cell r="C73" t="str">
            <v>LGCME561</v>
          </cell>
          <cell r="H73">
            <v>139393573</v>
          </cell>
          <cell r="Q73">
            <v>361709.4</v>
          </cell>
          <cell r="R73">
            <v>11072.13</v>
          </cell>
        </row>
        <row r="74">
          <cell r="B74" t="str">
            <v>MAR 2015</v>
          </cell>
          <cell r="C74" t="str">
            <v>LGCME563</v>
          </cell>
          <cell r="H74">
            <v>12107100</v>
          </cell>
          <cell r="Q74">
            <v>25172.799999999999</v>
          </cell>
          <cell r="R74">
            <v>461.74</v>
          </cell>
        </row>
        <row r="75">
          <cell r="B75" t="str">
            <v>MAR 2015</v>
          </cell>
          <cell r="C75" t="str">
            <v>LGCME567</v>
          </cell>
          <cell r="H75">
            <v>101760</v>
          </cell>
          <cell r="Q75">
            <v>321.60000000000002</v>
          </cell>
          <cell r="R75">
            <v>190.54</v>
          </cell>
        </row>
        <row r="76">
          <cell r="B76" t="str">
            <v>MAR 2015</v>
          </cell>
          <cell r="C76" t="str">
            <v>LGCME591</v>
          </cell>
          <cell r="H76">
            <v>61189556</v>
          </cell>
          <cell r="N76">
            <v>130278.39999999999</v>
          </cell>
          <cell r="O76">
            <v>129544.5</v>
          </cell>
          <cell r="P76">
            <v>125941.3</v>
          </cell>
          <cell r="R76">
            <v>15912.19</v>
          </cell>
        </row>
        <row r="77">
          <cell r="B77" t="str">
            <v>MAR 2015</v>
          </cell>
          <cell r="C77" t="str">
            <v>LGCME593</v>
          </cell>
          <cell r="H77">
            <v>29357100</v>
          </cell>
          <cell r="N77">
            <v>65091.9</v>
          </cell>
          <cell r="O77">
            <v>64409.9</v>
          </cell>
          <cell r="P77">
            <v>61859.7</v>
          </cell>
        </row>
        <row r="78">
          <cell r="B78" t="str">
            <v>MAR 2015</v>
          </cell>
          <cell r="C78" t="str">
            <v>LGCME651</v>
          </cell>
          <cell r="H78">
            <v>73737480</v>
          </cell>
          <cell r="Q78">
            <v>285243.59999999998</v>
          </cell>
        </row>
        <row r="79">
          <cell r="B79" t="str">
            <v>MAR 2015</v>
          </cell>
          <cell r="C79" t="str">
            <v>LGCME652</v>
          </cell>
          <cell r="H79">
            <v>3245827</v>
          </cell>
          <cell r="Q79">
            <v>16678.7</v>
          </cell>
        </row>
        <row r="80">
          <cell r="B80" t="str">
            <v>MAR 2015</v>
          </cell>
          <cell r="C80" t="str">
            <v>LGCME657</v>
          </cell>
          <cell r="H80">
            <v>187258</v>
          </cell>
          <cell r="Q80">
            <v>456.7</v>
          </cell>
        </row>
        <row r="81">
          <cell r="B81" t="str">
            <v>MAR 2015</v>
          </cell>
          <cell r="C81" t="str">
            <v>LGCME671</v>
          </cell>
          <cell r="H81">
            <v>9541200</v>
          </cell>
          <cell r="Q81">
            <v>18888</v>
          </cell>
        </row>
        <row r="82">
          <cell r="B82" t="str">
            <v>MAR 2015</v>
          </cell>
          <cell r="C82" t="str">
            <v>LGCSR760</v>
          </cell>
        </row>
        <row r="83">
          <cell r="B83" t="str">
            <v>MAR 2015</v>
          </cell>
          <cell r="C83" t="str">
            <v>LGINE599</v>
          </cell>
          <cell r="H83">
            <v>13098000</v>
          </cell>
          <cell r="Q83">
            <v>23064</v>
          </cell>
          <cell r="R83">
            <v>-21122.93</v>
          </cell>
        </row>
        <row r="84">
          <cell r="B84" t="str">
            <v>MAR 2015</v>
          </cell>
          <cell r="C84" t="str">
            <v>LGINE643</v>
          </cell>
          <cell r="H84">
            <v>63447855</v>
          </cell>
          <cell r="N84">
            <v>136446.39999999999</v>
          </cell>
          <cell r="O84">
            <v>130148.2</v>
          </cell>
          <cell r="P84">
            <v>130051.3</v>
          </cell>
        </row>
        <row r="85">
          <cell r="B85" t="str">
            <v>MAR 2015</v>
          </cell>
          <cell r="C85" t="str">
            <v>LGINE661</v>
          </cell>
          <cell r="H85">
            <v>21524787</v>
          </cell>
          <cell r="Q85">
            <v>58596.9</v>
          </cell>
          <cell r="R85">
            <v>52407.25</v>
          </cell>
        </row>
        <row r="86">
          <cell r="B86" t="str">
            <v>MAR 2015</v>
          </cell>
          <cell r="C86" t="str">
            <v>LGINE663</v>
          </cell>
          <cell r="H86">
            <v>1195440</v>
          </cell>
          <cell r="Q86">
            <v>4347</v>
          </cell>
          <cell r="R86">
            <v>13012.74</v>
          </cell>
        </row>
        <row r="87">
          <cell r="B87" t="str">
            <v>MAR 2015</v>
          </cell>
          <cell r="C87" t="str">
            <v>LGINE691</v>
          </cell>
          <cell r="H87">
            <v>20282180</v>
          </cell>
          <cell r="N87">
            <v>49171.7</v>
          </cell>
          <cell r="O87">
            <v>48256.6</v>
          </cell>
          <cell r="P87">
            <v>47007.9</v>
          </cell>
          <cell r="R87">
            <v>47438.48</v>
          </cell>
        </row>
        <row r="88">
          <cell r="B88" t="str">
            <v>MAR 2015</v>
          </cell>
          <cell r="C88" t="str">
            <v>LGINE693</v>
          </cell>
          <cell r="H88">
            <v>150575000</v>
          </cell>
          <cell r="N88">
            <v>344555.3</v>
          </cell>
          <cell r="O88">
            <v>334294.59999999998</v>
          </cell>
          <cell r="P88">
            <v>328582.40000000002</v>
          </cell>
        </row>
        <row r="89">
          <cell r="B89" t="str">
            <v>MAR 2015</v>
          </cell>
          <cell r="C89" t="str">
            <v>LGMLE570</v>
          </cell>
          <cell r="H89">
            <v>196</v>
          </cell>
        </row>
        <row r="90">
          <cell r="B90" t="str">
            <v>MAR 2015</v>
          </cell>
          <cell r="C90" t="str">
            <v>LGMLE571</v>
          </cell>
          <cell r="H90">
            <v>221493</v>
          </cell>
        </row>
        <row r="91">
          <cell r="B91" t="str">
            <v>MAR 2015</v>
          </cell>
          <cell r="C91" t="str">
            <v>LGMLE572</v>
          </cell>
          <cell r="H91">
            <v>165598</v>
          </cell>
        </row>
        <row r="92">
          <cell r="B92" t="str">
            <v>MAR 2015</v>
          </cell>
          <cell r="C92" t="str">
            <v>LGMLE573</v>
          </cell>
          <cell r="H92">
            <v>188893</v>
          </cell>
        </row>
        <row r="93">
          <cell r="B93" t="str">
            <v>MAR 2015</v>
          </cell>
          <cell r="C93" t="str">
            <v>LGMLE574</v>
          </cell>
          <cell r="H93">
            <v>68742</v>
          </cell>
        </row>
        <row r="94">
          <cell r="B94" t="str">
            <v>MAR 2015</v>
          </cell>
          <cell r="C94" t="str">
            <v>LGRSE411</v>
          </cell>
          <cell r="H94">
            <v>947261</v>
          </cell>
        </row>
        <row r="95">
          <cell r="B95" t="str">
            <v>MAR 2015</v>
          </cell>
          <cell r="C95" t="str">
            <v>LGRSE511</v>
          </cell>
          <cell r="H95">
            <v>354234646</v>
          </cell>
        </row>
        <row r="96">
          <cell r="B96" t="str">
            <v>MAR 2015</v>
          </cell>
          <cell r="C96" t="str">
            <v>LGRSE519</v>
          </cell>
          <cell r="H96">
            <v>171044</v>
          </cell>
        </row>
        <row r="97">
          <cell r="B97" t="str">
            <v>MAR 2015</v>
          </cell>
          <cell r="C97" t="str">
            <v>LGRSE540</v>
          </cell>
          <cell r="H97">
            <v>30208</v>
          </cell>
        </row>
        <row r="98">
          <cell r="B98" t="str">
            <v>MAR 2015</v>
          </cell>
          <cell r="C98" t="str">
            <v>LGRSE543</v>
          </cell>
          <cell r="F98">
            <v>11952</v>
          </cell>
          <cell r="H98">
            <v>40927</v>
          </cell>
        </row>
        <row r="99">
          <cell r="B99" t="str">
            <v>MAR 2015</v>
          </cell>
          <cell r="C99" t="str">
            <v>LGRSE547</v>
          </cell>
          <cell r="F99">
            <v>43</v>
          </cell>
          <cell r="H99">
            <v>197</v>
          </cell>
        </row>
        <row r="100">
          <cell r="B100" t="str">
            <v>MAR 2015</v>
          </cell>
          <cell r="C100" t="str">
            <v>Result</v>
          </cell>
          <cell r="F100">
            <v>11995</v>
          </cell>
          <cell r="H100">
            <v>988636915</v>
          </cell>
          <cell r="N100">
            <v>725543.7</v>
          </cell>
          <cell r="O100">
            <v>706653.79999999993</v>
          </cell>
          <cell r="P100">
            <v>693442.60000000009</v>
          </cell>
          <cell r="Q100">
            <v>800389.89999999991</v>
          </cell>
          <cell r="R100">
            <v>119372.14000000001</v>
          </cell>
        </row>
        <row r="101">
          <cell r="B101" t="str">
            <v>APR 2015</v>
          </cell>
          <cell r="C101" t="str">
            <v>LGCME451</v>
          </cell>
          <cell r="H101">
            <v>8438</v>
          </cell>
        </row>
        <row r="102">
          <cell r="B102" t="str">
            <v>APR 2015</v>
          </cell>
          <cell r="C102" t="str">
            <v>LGCME551</v>
          </cell>
          <cell r="H102">
            <v>26879056</v>
          </cell>
          <cell r="Q102">
            <v>5727.5</v>
          </cell>
        </row>
        <row r="103">
          <cell r="B103" t="str">
            <v>APR 2015</v>
          </cell>
          <cell r="C103" t="str">
            <v>LGCME551UM</v>
          </cell>
          <cell r="H103">
            <v>13802</v>
          </cell>
        </row>
        <row r="104">
          <cell r="B104" t="str">
            <v>APR 2015</v>
          </cell>
          <cell r="C104" t="str">
            <v>LGCME552</v>
          </cell>
          <cell r="H104">
            <v>101744</v>
          </cell>
          <cell r="Q104">
            <v>1.3</v>
          </cell>
        </row>
        <row r="105">
          <cell r="B105" t="str">
            <v>APR 2015</v>
          </cell>
          <cell r="C105" t="str">
            <v>LGCME557</v>
          </cell>
          <cell r="H105">
            <v>4917</v>
          </cell>
        </row>
        <row r="106">
          <cell r="B106" t="str">
            <v>APR 2015</v>
          </cell>
          <cell r="C106" t="str">
            <v>LGCME561</v>
          </cell>
          <cell r="H106">
            <v>124559258</v>
          </cell>
          <cell r="Q106">
            <v>350105.4</v>
          </cell>
          <cell r="R106">
            <v>13189.9</v>
          </cell>
        </row>
        <row r="107">
          <cell r="B107" t="str">
            <v>APR 2015</v>
          </cell>
          <cell r="C107" t="str">
            <v>LGCME563</v>
          </cell>
          <cell r="H107">
            <v>12518500</v>
          </cell>
          <cell r="Q107">
            <v>40386.9</v>
          </cell>
          <cell r="R107">
            <v>2485.91</v>
          </cell>
        </row>
        <row r="108">
          <cell r="B108" t="str">
            <v>APR 2015</v>
          </cell>
          <cell r="C108" t="str">
            <v>LGCME567</v>
          </cell>
          <cell r="H108">
            <v>93120</v>
          </cell>
          <cell r="Q108">
            <v>298</v>
          </cell>
          <cell r="R108">
            <v>99.47</v>
          </cell>
        </row>
        <row r="109">
          <cell r="B109" t="str">
            <v>APR 2015</v>
          </cell>
          <cell r="C109" t="str">
            <v>LGCME591</v>
          </cell>
          <cell r="H109">
            <v>56561308</v>
          </cell>
          <cell r="N109">
            <v>123841.5</v>
          </cell>
          <cell r="O109">
            <v>122095.3</v>
          </cell>
          <cell r="P109">
            <v>116285.7</v>
          </cell>
          <cell r="R109">
            <v>7774.39</v>
          </cell>
        </row>
        <row r="110">
          <cell r="B110" t="str">
            <v>APR 2015</v>
          </cell>
          <cell r="C110" t="str">
            <v>LGCME593</v>
          </cell>
          <cell r="H110">
            <v>30407400</v>
          </cell>
          <cell r="N110">
            <v>66974.600000000006</v>
          </cell>
          <cell r="O110">
            <v>66011.899999999994</v>
          </cell>
          <cell r="P110">
            <v>63981.8</v>
          </cell>
        </row>
        <row r="111">
          <cell r="B111" t="str">
            <v>APR 2015</v>
          </cell>
          <cell r="C111" t="str">
            <v>LGCME651</v>
          </cell>
          <cell r="H111">
            <v>63958318</v>
          </cell>
          <cell r="Q111">
            <v>297605.40000000002</v>
          </cell>
        </row>
        <row r="112">
          <cell r="B112" t="str">
            <v>APR 2015</v>
          </cell>
          <cell r="C112" t="str">
            <v>LGCME652</v>
          </cell>
          <cell r="H112">
            <v>1276550</v>
          </cell>
          <cell r="Q112">
            <v>12387.8</v>
          </cell>
        </row>
        <row r="113">
          <cell r="B113" t="str">
            <v>APR 2015</v>
          </cell>
          <cell r="C113" t="str">
            <v>LGCME657</v>
          </cell>
          <cell r="H113">
            <v>154597</v>
          </cell>
          <cell r="Q113">
            <v>454.4</v>
          </cell>
        </row>
        <row r="114">
          <cell r="B114" t="str">
            <v>APR 2015</v>
          </cell>
          <cell r="C114" t="str">
            <v>LGCME671</v>
          </cell>
          <cell r="H114">
            <v>4220400</v>
          </cell>
          <cell r="Q114">
            <v>7521.6</v>
          </cell>
        </row>
        <row r="115">
          <cell r="B115" t="str">
            <v>APR 2015</v>
          </cell>
          <cell r="C115" t="str">
            <v>LGCSR760</v>
          </cell>
        </row>
        <row r="116">
          <cell r="B116" t="str">
            <v>APR 2015</v>
          </cell>
          <cell r="C116" t="str">
            <v>LGINE599</v>
          </cell>
          <cell r="H116">
            <v>12373000</v>
          </cell>
          <cell r="Q116">
            <v>21888</v>
          </cell>
          <cell r="R116">
            <v>-18932.240000000002</v>
          </cell>
        </row>
        <row r="117">
          <cell r="B117" t="str">
            <v>APR 2015</v>
          </cell>
          <cell r="C117" t="str">
            <v>LGINE643</v>
          </cell>
          <cell r="H117">
            <v>88123779</v>
          </cell>
          <cell r="N117">
            <v>196890.9</v>
          </cell>
          <cell r="O117">
            <v>196358.3</v>
          </cell>
          <cell r="P117">
            <v>181882</v>
          </cell>
        </row>
        <row r="118">
          <cell r="B118" t="str">
            <v>APR 2015</v>
          </cell>
          <cell r="C118" t="str">
            <v>LGINE661</v>
          </cell>
          <cell r="H118">
            <v>21225411</v>
          </cell>
          <cell r="Q118">
            <v>58690.2</v>
          </cell>
          <cell r="R118">
            <v>54300.39</v>
          </cell>
        </row>
        <row r="119">
          <cell r="B119" t="str">
            <v>APR 2015</v>
          </cell>
          <cell r="C119" t="str">
            <v>LGINE663</v>
          </cell>
          <cell r="H119">
            <v>1244520</v>
          </cell>
          <cell r="Q119">
            <v>4568.8999999999996</v>
          </cell>
          <cell r="R119">
            <v>9647.48</v>
          </cell>
        </row>
        <row r="120">
          <cell r="B120" t="str">
            <v>APR 2015</v>
          </cell>
          <cell r="C120" t="str">
            <v>LGINE691</v>
          </cell>
          <cell r="H120">
            <v>21550580</v>
          </cell>
          <cell r="N120">
            <v>50789.2</v>
          </cell>
          <cell r="O120">
            <v>50302.400000000001</v>
          </cell>
          <cell r="P120">
            <v>49071.8</v>
          </cell>
          <cell r="R120">
            <v>49508.83</v>
          </cell>
        </row>
        <row r="121">
          <cell r="B121" t="str">
            <v>APR 2015</v>
          </cell>
          <cell r="C121" t="str">
            <v>LGINE693</v>
          </cell>
          <cell r="H121">
            <v>117917600</v>
          </cell>
          <cell r="N121">
            <v>275401.2</v>
          </cell>
          <cell r="O121">
            <v>269082.8</v>
          </cell>
          <cell r="P121">
            <v>262642.90000000002</v>
          </cell>
        </row>
        <row r="122">
          <cell r="B122" t="str">
            <v>APR 2015</v>
          </cell>
          <cell r="C122" t="str">
            <v>LGMLE570</v>
          </cell>
          <cell r="H122">
            <v>196</v>
          </cell>
        </row>
        <row r="123">
          <cell r="B123" t="str">
            <v>APR 2015</v>
          </cell>
          <cell r="C123" t="str">
            <v>LGMLE571</v>
          </cell>
          <cell r="H123">
            <v>167149</v>
          </cell>
        </row>
        <row r="124">
          <cell r="B124" t="str">
            <v>APR 2015</v>
          </cell>
          <cell r="C124" t="str">
            <v>LGMLE572</v>
          </cell>
          <cell r="H124">
            <v>81221</v>
          </cell>
        </row>
        <row r="125">
          <cell r="B125" t="str">
            <v>APR 2015</v>
          </cell>
          <cell r="C125" t="str">
            <v>LGMLE573</v>
          </cell>
          <cell r="H125">
            <v>179296</v>
          </cell>
        </row>
        <row r="126">
          <cell r="B126" t="str">
            <v>APR 2015</v>
          </cell>
          <cell r="C126" t="str">
            <v>LGMLE574</v>
          </cell>
          <cell r="H126">
            <v>68742</v>
          </cell>
        </row>
        <row r="127">
          <cell r="B127" t="str">
            <v>APR 2015</v>
          </cell>
          <cell r="C127" t="str">
            <v>LGRSE411</v>
          </cell>
          <cell r="H127">
            <v>772486</v>
          </cell>
        </row>
        <row r="128">
          <cell r="B128" t="str">
            <v>APR 2015</v>
          </cell>
          <cell r="C128" t="str">
            <v>LGRSE511</v>
          </cell>
          <cell r="H128">
            <v>238865234</v>
          </cell>
        </row>
        <row r="129">
          <cell r="B129" t="str">
            <v>APR 2015</v>
          </cell>
          <cell r="C129" t="str">
            <v>LGRSE519</v>
          </cell>
          <cell r="H129">
            <v>90948</v>
          </cell>
        </row>
        <row r="130">
          <cell r="B130" t="str">
            <v>APR 2015</v>
          </cell>
          <cell r="C130" t="str">
            <v>LGRSE540</v>
          </cell>
          <cell r="H130">
            <v>29430</v>
          </cell>
        </row>
        <row r="131">
          <cell r="B131" t="str">
            <v>APR 2015</v>
          </cell>
          <cell r="C131" t="str">
            <v>LGRSE543</v>
          </cell>
          <cell r="F131">
            <v>7967</v>
          </cell>
          <cell r="H131">
            <v>25337</v>
          </cell>
        </row>
        <row r="132">
          <cell r="B132" t="str">
            <v>APR 2015</v>
          </cell>
          <cell r="C132" t="str">
            <v>Result</v>
          </cell>
          <cell r="F132">
            <v>7967</v>
          </cell>
          <cell r="H132">
            <v>823472337</v>
          </cell>
          <cell r="N132">
            <v>713897.4</v>
          </cell>
          <cell r="O132">
            <v>703850.7</v>
          </cell>
          <cell r="P132">
            <v>673864.2</v>
          </cell>
          <cell r="Q132">
            <v>799635.4</v>
          </cell>
          <cell r="R132">
            <v>118074.12999999999</v>
          </cell>
        </row>
        <row r="133">
          <cell r="B133" t="str">
            <v>MAY 2015</v>
          </cell>
          <cell r="C133" t="str">
            <v>LGCME451</v>
          </cell>
          <cell r="H133">
            <v>7959</v>
          </cell>
        </row>
        <row r="134">
          <cell r="B134" t="str">
            <v>MAY 2015</v>
          </cell>
          <cell r="C134" t="str">
            <v>LGCME551</v>
          </cell>
          <cell r="H134">
            <v>27224248</v>
          </cell>
          <cell r="Q134">
            <v>5531.9</v>
          </cell>
        </row>
        <row r="135">
          <cell r="B135" t="str">
            <v>MAY 2015</v>
          </cell>
          <cell r="C135" t="str">
            <v>LGCME551UM</v>
          </cell>
          <cell r="H135">
            <v>13802</v>
          </cell>
        </row>
        <row r="136">
          <cell r="B136" t="str">
            <v>MAY 2015</v>
          </cell>
          <cell r="C136" t="str">
            <v>LGCME552</v>
          </cell>
          <cell r="H136">
            <v>72305</v>
          </cell>
          <cell r="Q136">
            <v>1.3</v>
          </cell>
        </row>
        <row r="137">
          <cell r="B137" t="str">
            <v>MAY 2015</v>
          </cell>
          <cell r="C137" t="str">
            <v>LGCME557</v>
          </cell>
          <cell r="H137">
            <v>2028</v>
          </cell>
        </row>
        <row r="138">
          <cell r="B138" t="str">
            <v>MAY 2015</v>
          </cell>
          <cell r="C138" t="str">
            <v>LGCME561</v>
          </cell>
          <cell r="H138">
            <v>129028816</v>
          </cell>
          <cell r="Q138">
            <v>370671.2</v>
          </cell>
          <cell r="R138">
            <v>20275.150000000001</v>
          </cell>
        </row>
        <row r="139">
          <cell r="B139" t="str">
            <v>MAY 2015</v>
          </cell>
          <cell r="C139" t="str">
            <v>LGCME563</v>
          </cell>
          <cell r="H139">
            <v>12058600</v>
          </cell>
          <cell r="Q139">
            <v>39520.400000000001</v>
          </cell>
          <cell r="R139">
            <v>3985.74</v>
          </cell>
        </row>
        <row r="140">
          <cell r="B140" t="str">
            <v>MAY 2015</v>
          </cell>
          <cell r="C140" t="str">
            <v>LGCME567</v>
          </cell>
          <cell r="H140">
            <v>106560</v>
          </cell>
          <cell r="Q140">
            <v>387.1</v>
          </cell>
          <cell r="R140">
            <v>193.52</v>
          </cell>
        </row>
        <row r="141">
          <cell r="B141" t="str">
            <v>MAY 2015</v>
          </cell>
          <cell r="C141" t="str">
            <v>LGCME591</v>
          </cell>
          <cell r="H141">
            <v>56078782</v>
          </cell>
          <cell r="N141">
            <v>134127.70000000001</v>
          </cell>
          <cell r="O141">
            <v>133004.29999999999</v>
          </cell>
          <cell r="P141">
            <v>128503.5</v>
          </cell>
          <cell r="R141">
            <v>31139.29</v>
          </cell>
        </row>
        <row r="142">
          <cell r="B142" t="str">
            <v>MAY 2015</v>
          </cell>
          <cell r="C142" t="str">
            <v>LGCME593</v>
          </cell>
          <cell r="H142">
            <v>29743500</v>
          </cell>
          <cell r="N142">
            <v>75829.3</v>
          </cell>
          <cell r="O142">
            <v>72941.5</v>
          </cell>
          <cell r="P142">
            <v>70842.7</v>
          </cell>
        </row>
        <row r="143">
          <cell r="B143" t="str">
            <v>MAY 2015</v>
          </cell>
          <cell r="C143" t="str">
            <v>LGCME651</v>
          </cell>
          <cell r="H143">
            <v>68801593</v>
          </cell>
          <cell r="Q143">
            <v>322163.90000000002</v>
          </cell>
        </row>
        <row r="144">
          <cell r="B144" t="str">
            <v>MAY 2015</v>
          </cell>
          <cell r="C144" t="str">
            <v>LGCME652</v>
          </cell>
          <cell r="H144">
            <v>1109051</v>
          </cell>
          <cell r="Q144">
            <v>9187.9</v>
          </cell>
        </row>
        <row r="145">
          <cell r="B145" t="str">
            <v>MAY 2015</v>
          </cell>
          <cell r="C145" t="str">
            <v>LGCME657</v>
          </cell>
          <cell r="H145">
            <v>144732</v>
          </cell>
          <cell r="Q145">
            <v>535.70000000000005</v>
          </cell>
        </row>
        <row r="146">
          <cell r="B146" t="str">
            <v>MAY 2015</v>
          </cell>
          <cell r="C146" t="str">
            <v>LGCME671</v>
          </cell>
          <cell r="H146">
            <v>4621200</v>
          </cell>
          <cell r="Q146">
            <v>7785.6</v>
          </cell>
        </row>
        <row r="147">
          <cell r="B147" t="str">
            <v>MAY 2015</v>
          </cell>
          <cell r="C147" t="str">
            <v>LGCSR760</v>
          </cell>
        </row>
        <row r="148">
          <cell r="B148" t="str">
            <v>MAY 2015</v>
          </cell>
          <cell r="C148" t="str">
            <v>LGINE599</v>
          </cell>
          <cell r="H148">
            <v>10247000</v>
          </cell>
          <cell r="Q148">
            <v>19260</v>
          </cell>
          <cell r="R148">
            <v>-16659.13</v>
          </cell>
        </row>
        <row r="149">
          <cell r="B149" t="str">
            <v>MAY 2015</v>
          </cell>
          <cell r="C149" t="str">
            <v>LGINE643</v>
          </cell>
          <cell r="H149">
            <v>81319378</v>
          </cell>
          <cell r="N149">
            <v>178651.5</v>
          </cell>
          <cell r="O149">
            <v>175896.8</v>
          </cell>
          <cell r="P149">
            <v>164062.6</v>
          </cell>
        </row>
        <row r="150">
          <cell r="B150" t="str">
            <v>MAY 2015</v>
          </cell>
          <cell r="C150" t="str">
            <v>LGINE661</v>
          </cell>
          <cell r="H150">
            <v>19462954</v>
          </cell>
          <cell r="Q150">
            <v>57547.199999999997</v>
          </cell>
          <cell r="R150">
            <v>60549.120000000003</v>
          </cell>
        </row>
        <row r="151">
          <cell r="B151" t="str">
            <v>MAY 2015</v>
          </cell>
          <cell r="C151" t="str">
            <v>LGINE663</v>
          </cell>
          <cell r="H151">
            <v>1152735</v>
          </cell>
          <cell r="Q151">
            <v>5382</v>
          </cell>
          <cell r="R151">
            <v>13585.93</v>
          </cell>
        </row>
        <row r="152">
          <cell r="B152" t="str">
            <v>MAY 2015</v>
          </cell>
          <cell r="C152" t="str">
            <v>LGINE691</v>
          </cell>
          <cell r="H152">
            <v>20649020</v>
          </cell>
          <cell r="N152">
            <v>53204.1</v>
          </cell>
          <cell r="O152">
            <v>51775.4</v>
          </cell>
          <cell r="P152">
            <v>50123.7</v>
          </cell>
          <cell r="R152">
            <v>50855.42</v>
          </cell>
        </row>
        <row r="153">
          <cell r="B153" t="str">
            <v>MAY 2015</v>
          </cell>
          <cell r="C153" t="str">
            <v>LGINE693</v>
          </cell>
          <cell r="H153">
            <v>115038800</v>
          </cell>
          <cell r="N153">
            <v>280585.8</v>
          </cell>
          <cell r="O153">
            <v>274852.40000000002</v>
          </cell>
          <cell r="P153">
            <v>272105.09999999998</v>
          </cell>
        </row>
        <row r="154">
          <cell r="B154" t="str">
            <v>MAY 2015</v>
          </cell>
          <cell r="C154" t="str">
            <v>LGMLE570</v>
          </cell>
          <cell r="H154">
            <v>196</v>
          </cell>
        </row>
        <row r="155">
          <cell r="B155" t="str">
            <v>MAY 2015</v>
          </cell>
          <cell r="C155" t="str">
            <v>LGMLE571</v>
          </cell>
          <cell r="H155">
            <v>153771</v>
          </cell>
        </row>
        <row r="156">
          <cell r="B156" t="str">
            <v>MAY 2015</v>
          </cell>
          <cell r="C156" t="str">
            <v>LGMLE572</v>
          </cell>
          <cell r="H156">
            <v>70506</v>
          </cell>
        </row>
        <row r="157">
          <cell r="B157" t="str">
            <v>MAY 2015</v>
          </cell>
          <cell r="C157" t="str">
            <v>LGMLE573</v>
          </cell>
          <cell r="H157">
            <v>179178</v>
          </cell>
        </row>
        <row r="158">
          <cell r="B158" t="str">
            <v>MAY 2015</v>
          </cell>
          <cell r="C158" t="str">
            <v>LGMLE574</v>
          </cell>
          <cell r="H158">
            <v>68742</v>
          </cell>
        </row>
        <row r="159">
          <cell r="B159" t="str">
            <v>MAY 2015</v>
          </cell>
          <cell r="C159" t="str">
            <v>LGRSE411</v>
          </cell>
          <cell r="H159">
            <v>690238</v>
          </cell>
        </row>
        <row r="160">
          <cell r="B160" t="str">
            <v>MAY 2015</v>
          </cell>
          <cell r="C160" t="str">
            <v>LGRSE511</v>
          </cell>
          <cell r="H160">
            <v>259024600</v>
          </cell>
        </row>
        <row r="161">
          <cell r="B161" t="str">
            <v>MAY 2015</v>
          </cell>
          <cell r="C161" t="str">
            <v>LGRSE519</v>
          </cell>
          <cell r="H161">
            <v>86612</v>
          </cell>
        </row>
        <row r="162">
          <cell r="B162" t="str">
            <v>MAY 2015</v>
          </cell>
          <cell r="C162" t="str">
            <v>LGRSE540</v>
          </cell>
          <cell r="H162">
            <v>29349</v>
          </cell>
        </row>
        <row r="163">
          <cell r="B163" t="str">
            <v>MAY 2015</v>
          </cell>
          <cell r="C163" t="str">
            <v>LGRSE543</v>
          </cell>
          <cell r="F163">
            <v>6005</v>
          </cell>
          <cell r="H163">
            <v>23763</v>
          </cell>
        </row>
        <row r="164">
          <cell r="B164" t="str">
            <v>MAY 2015</v>
          </cell>
          <cell r="C164" t="str">
            <v>Result</v>
          </cell>
          <cell r="F164">
            <v>6005</v>
          </cell>
          <cell r="H164">
            <v>837210018</v>
          </cell>
          <cell r="N164">
            <v>722398.39999999991</v>
          </cell>
          <cell r="O164">
            <v>708470.4</v>
          </cell>
          <cell r="P164">
            <v>685637.60000000009</v>
          </cell>
          <cell r="Q164">
            <v>837974.2</v>
          </cell>
          <cell r="R164">
            <v>163925.03999999998</v>
          </cell>
        </row>
        <row r="165">
          <cell r="B165" t="str">
            <v>JUN 2015</v>
          </cell>
          <cell r="C165" t="str">
            <v>LGCME451</v>
          </cell>
          <cell r="H165">
            <v>8312</v>
          </cell>
        </row>
        <row r="166">
          <cell r="B166" t="str">
            <v>JUN 2015</v>
          </cell>
          <cell r="C166" t="str">
            <v>LGCME551</v>
          </cell>
          <cell r="H166">
            <v>33074288</v>
          </cell>
          <cell r="Q166">
            <v>5991.8</v>
          </cell>
        </row>
        <row r="167">
          <cell r="B167" t="str">
            <v>JUN 2015</v>
          </cell>
          <cell r="C167" t="str">
            <v>LGCME551UM</v>
          </cell>
          <cell r="H167">
            <v>13802</v>
          </cell>
        </row>
        <row r="168">
          <cell r="B168" t="str">
            <v>JUN 2015</v>
          </cell>
          <cell r="C168" t="str">
            <v>LGCME552</v>
          </cell>
          <cell r="H168">
            <v>101791</v>
          </cell>
          <cell r="Q168">
            <v>1.3</v>
          </cell>
        </row>
        <row r="169">
          <cell r="B169" t="str">
            <v>JUN 2015</v>
          </cell>
          <cell r="C169" t="str">
            <v>LGCME557</v>
          </cell>
          <cell r="H169">
            <v>2088</v>
          </cell>
        </row>
        <row r="170">
          <cell r="B170" t="str">
            <v>JUN 2015</v>
          </cell>
          <cell r="C170" t="str">
            <v>LGCME561</v>
          </cell>
          <cell r="H170">
            <v>153432807</v>
          </cell>
          <cell r="Q170">
            <v>392760</v>
          </cell>
          <cell r="R170">
            <v>21800.52</v>
          </cell>
        </row>
        <row r="171">
          <cell r="B171" t="str">
            <v>JUN 2015</v>
          </cell>
          <cell r="C171" t="str">
            <v>LGCME563</v>
          </cell>
          <cell r="H171">
            <v>13493980</v>
          </cell>
          <cell r="Q171">
            <v>30046.1</v>
          </cell>
          <cell r="R171">
            <v>4669.08</v>
          </cell>
        </row>
        <row r="172">
          <cell r="B172" t="str">
            <v>JUN 2015</v>
          </cell>
          <cell r="C172" t="str">
            <v>LGCME567</v>
          </cell>
          <cell r="H172">
            <v>116880</v>
          </cell>
          <cell r="Q172">
            <v>525.6</v>
          </cell>
          <cell r="R172">
            <v>144.32</v>
          </cell>
        </row>
        <row r="173">
          <cell r="B173" t="str">
            <v>JUN 2015</v>
          </cell>
          <cell r="C173" t="str">
            <v>LGCME591</v>
          </cell>
          <cell r="H173">
            <v>68292966</v>
          </cell>
          <cell r="N173">
            <v>141969.9</v>
          </cell>
          <cell r="O173">
            <v>140275.4</v>
          </cell>
          <cell r="P173">
            <v>137677.4</v>
          </cell>
          <cell r="R173">
            <v>32305.53</v>
          </cell>
        </row>
        <row r="174">
          <cell r="B174" t="str">
            <v>JUN 2015</v>
          </cell>
          <cell r="C174" t="str">
            <v>LGCME593</v>
          </cell>
          <cell r="H174">
            <v>35473800</v>
          </cell>
          <cell r="N174">
            <v>79178.899999999994</v>
          </cell>
          <cell r="O174">
            <v>76561.3</v>
          </cell>
          <cell r="P174">
            <v>75540.5</v>
          </cell>
        </row>
        <row r="175">
          <cell r="B175" t="str">
            <v>JUN 2015</v>
          </cell>
          <cell r="C175" t="str">
            <v>LGCME651</v>
          </cell>
          <cell r="H175">
            <v>85078503</v>
          </cell>
          <cell r="Q175">
            <v>336774.7</v>
          </cell>
        </row>
        <row r="176">
          <cell r="B176" t="str">
            <v>JUN 2015</v>
          </cell>
          <cell r="C176" t="str">
            <v>LGCME652</v>
          </cell>
          <cell r="H176">
            <v>1520832</v>
          </cell>
          <cell r="Q176">
            <v>7812.4</v>
          </cell>
        </row>
        <row r="177">
          <cell r="B177" t="str">
            <v>JUN 2015</v>
          </cell>
          <cell r="C177" t="str">
            <v>LGCME657</v>
          </cell>
          <cell r="H177">
            <v>183273</v>
          </cell>
          <cell r="Q177">
            <v>609.20000000000005</v>
          </cell>
        </row>
        <row r="178">
          <cell r="B178" t="str">
            <v>JUN 2015</v>
          </cell>
          <cell r="C178" t="str">
            <v>LGCME671</v>
          </cell>
          <cell r="H178">
            <v>5564400</v>
          </cell>
          <cell r="Q178">
            <v>9374.4</v>
          </cell>
        </row>
        <row r="179">
          <cell r="B179" t="str">
            <v>JUN 2015</v>
          </cell>
          <cell r="C179" t="str">
            <v>LGCSR760</v>
          </cell>
        </row>
        <row r="180">
          <cell r="B180" t="str">
            <v>JUN 2015</v>
          </cell>
          <cell r="C180" t="str">
            <v>LGINE599</v>
          </cell>
          <cell r="H180">
            <v>10590000</v>
          </cell>
          <cell r="Q180">
            <v>19044</v>
          </cell>
          <cell r="R180">
            <v>-15503.34</v>
          </cell>
        </row>
        <row r="181">
          <cell r="B181" t="str">
            <v>JUN 2015</v>
          </cell>
          <cell r="C181" t="str">
            <v>LGINE643</v>
          </cell>
          <cell r="H181">
            <v>96543635</v>
          </cell>
          <cell r="N181">
            <v>189489.7</v>
          </cell>
          <cell r="O181">
            <v>186562</v>
          </cell>
          <cell r="P181">
            <v>182930.7</v>
          </cell>
        </row>
        <row r="182">
          <cell r="B182" t="str">
            <v>JUN 2015</v>
          </cell>
          <cell r="C182" t="str">
            <v>LGINE661</v>
          </cell>
          <cell r="H182">
            <v>21587183</v>
          </cell>
          <cell r="Q182">
            <v>56591.8</v>
          </cell>
          <cell r="R182">
            <v>64688.160000000003</v>
          </cell>
        </row>
        <row r="183">
          <cell r="B183" t="str">
            <v>JUN 2015</v>
          </cell>
          <cell r="C183" t="str">
            <v>LGINE663</v>
          </cell>
          <cell r="H183">
            <v>1245120</v>
          </cell>
          <cell r="Q183">
            <v>4813.1000000000004</v>
          </cell>
          <cell r="R183">
            <v>14329.48</v>
          </cell>
        </row>
        <row r="184">
          <cell r="B184" t="str">
            <v>JUN 2015</v>
          </cell>
          <cell r="C184" t="str">
            <v>LGINE691</v>
          </cell>
          <cell r="H184">
            <v>23220280</v>
          </cell>
          <cell r="N184">
            <v>54204.2</v>
          </cell>
          <cell r="O184">
            <v>53104.4</v>
          </cell>
          <cell r="P184">
            <v>51218.8</v>
          </cell>
          <cell r="R184">
            <v>51946.48</v>
          </cell>
        </row>
        <row r="185">
          <cell r="B185" t="str">
            <v>JUN 2015</v>
          </cell>
          <cell r="C185" t="str">
            <v>LGINE693</v>
          </cell>
          <cell r="H185">
            <v>113454400</v>
          </cell>
          <cell r="N185">
            <v>262165.5</v>
          </cell>
          <cell r="O185">
            <v>252971.9</v>
          </cell>
          <cell r="P185">
            <v>250524.5</v>
          </cell>
        </row>
        <row r="186">
          <cell r="B186" t="str">
            <v>JUN 2015</v>
          </cell>
          <cell r="C186" t="str">
            <v>LGMLE570</v>
          </cell>
          <cell r="H186">
            <v>196</v>
          </cell>
        </row>
        <row r="187">
          <cell r="B187" t="str">
            <v>JUN 2015</v>
          </cell>
          <cell r="C187" t="str">
            <v>LGMLE571</v>
          </cell>
          <cell r="H187">
            <v>154426</v>
          </cell>
        </row>
        <row r="188">
          <cell r="B188" t="str">
            <v>JUN 2015</v>
          </cell>
          <cell r="C188" t="str">
            <v>LGMLE572</v>
          </cell>
          <cell r="H188">
            <v>73633</v>
          </cell>
        </row>
        <row r="189">
          <cell r="B189" t="str">
            <v>JUN 2015</v>
          </cell>
          <cell r="C189" t="str">
            <v>LGMLE573</v>
          </cell>
          <cell r="H189">
            <v>196970</v>
          </cell>
        </row>
        <row r="190">
          <cell r="B190" t="str">
            <v>JUN 2015</v>
          </cell>
          <cell r="C190" t="str">
            <v>LGMLE574</v>
          </cell>
          <cell r="H190">
            <v>68742</v>
          </cell>
        </row>
        <row r="191">
          <cell r="B191" t="str">
            <v>JUN 2015</v>
          </cell>
          <cell r="C191" t="str">
            <v>LGRSE411</v>
          </cell>
          <cell r="H191">
            <v>683302</v>
          </cell>
        </row>
        <row r="192">
          <cell r="B192" t="str">
            <v>JUN 2015</v>
          </cell>
          <cell r="C192" t="str">
            <v>LGRSE511</v>
          </cell>
          <cell r="H192">
            <v>377387551</v>
          </cell>
        </row>
        <row r="193">
          <cell r="B193" t="str">
            <v>JUN 2015</v>
          </cell>
          <cell r="C193" t="str">
            <v>LGRSE519</v>
          </cell>
          <cell r="H193">
            <v>142849</v>
          </cell>
        </row>
        <row r="194">
          <cell r="B194" t="str">
            <v>JUN 2015</v>
          </cell>
          <cell r="C194" t="str">
            <v>LGRSE540</v>
          </cell>
          <cell r="H194">
            <v>34788</v>
          </cell>
        </row>
        <row r="195">
          <cell r="B195" t="str">
            <v>JUN 2015</v>
          </cell>
          <cell r="C195" t="str">
            <v>LGRSE543</v>
          </cell>
          <cell r="F195">
            <v>6329</v>
          </cell>
          <cell r="H195">
            <v>31979</v>
          </cell>
        </row>
        <row r="196">
          <cell r="B196" t="str">
            <v>JUN 2015</v>
          </cell>
          <cell r="C196" t="str">
            <v>Result</v>
          </cell>
          <cell r="F196">
            <v>6329</v>
          </cell>
          <cell r="H196">
            <v>1041772776</v>
          </cell>
          <cell r="N196">
            <v>727008.2</v>
          </cell>
          <cell r="O196">
            <v>709475</v>
          </cell>
          <cell r="P196">
            <v>697891.89999999991</v>
          </cell>
          <cell r="Q196">
            <v>864344.4</v>
          </cell>
          <cell r="R196">
            <v>174380.23</v>
          </cell>
        </row>
        <row r="197">
          <cell r="B197" t="str">
            <v>JUL 2015</v>
          </cell>
          <cell r="C197" t="str">
            <v>LGCME451</v>
          </cell>
          <cell r="H197">
            <v>7540</v>
          </cell>
        </row>
        <row r="198">
          <cell r="B198" t="str">
            <v>JUL 2015</v>
          </cell>
          <cell r="C198" t="str">
            <v>LGCME551</v>
          </cell>
          <cell r="H198">
            <v>35975843</v>
          </cell>
          <cell r="Q198">
            <v>5756.3</v>
          </cell>
        </row>
        <row r="199">
          <cell r="B199" t="str">
            <v>JUL 2015</v>
          </cell>
          <cell r="C199" t="str">
            <v>LGCME551UM</v>
          </cell>
          <cell r="H199">
            <v>13802</v>
          </cell>
        </row>
        <row r="200">
          <cell r="B200" t="str">
            <v>JUL 2015</v>
          </cell>
          <cell r="C200" t="str">
            <v>LGCME552</v>
          </cell>
          <cell r="H200">
            <v>156088</v>
          </cell>
          <cell r="Q200">
            <v>1.3</v>
          </cell>
        </row>
        <row r="201">
          <cell r="B201" t="str">
            <v>JUL 2015</v>
          </cell>
          <cell r="C201" t="str">
            <v>LGCME557</v>
          </cell>
          <cell r="H201">
            <v>3922</v>
          </cell>
        </row>
        <row r="202">
          <cell r="B202" t="str">
            <v>JUL 2015</v>
          </cell>
          <cell r="C202" t="str">
            <v>LGCME561</v>
          </cell>
          <cell r="H202">
            <v>159094404</v>
          </cell>
          <cell r="Q202">
            <v>395321</v>
          </cell>
          <cell r="R202">
            <v>23530.29</v>
          </cell>
        </row>
        <row r="203">
          <cell r="B203" t="str">
            <v>JUL 2015</v>
          </cell>
          <cell r="C203" t="str">
            <v>LGCME563</v>
          </cell>
          <cell r="H203">
            <v>14517500</v>
          </cell>
          <cell r="Q203">
            <v>29609.3</v>
          </cell>
          <cell r="R203">
            <v>4627.1400000000003</v>
          </cell>
        </row>
        <row r="204">
          <cell r="B204" t="str">
            <v>JUL 2015</v>
          </cell>
          <cell r="C204" t="str">
            <v>LGCME567</v>
          </cell>
          <cell r="H204">
            <v>108480</v>
          </cell>
          <cell r="Q204">
            <v>398.5</v>
          </cell>
          <cell r="R204">
            <v>0</v>
          </cell>
        </row>
        <row r="205">
          <cell r="B205" t="str">
            <v>JUL 2015</v>
          </cell>
          <cell r="C205" t="str">
            <v>LGCME591</v>
          </cell>
          <cell r="H205">
            <v>71080747</v>
          </cell>
          <cell r="N205">
            <v>148649.20000000001</v>
          </cell>
          <cell r="O205">
            <v>147643.9</v>
          </cell>
          <cell r="P205">
            <v>145574.70000000001</v>
          </cell>
          <cell r="R205">
            <v>35249.730000000003</v>
          </cell>
        </row>
        <row r="206">
          <cell r="B206" t="str">
            <v>JUL 2015</v>
          </cell>
          <cell r="C206" t="str">
            <v>LGCME593</v>
          </cell>
          <cell r="H206">
            <v>43491000</v>
          </cell>
          <cell r="N206">
            <v>95162.7</v>
          </cell>
          <cell r="O206">
            <v>94097</v>
          </cell>
          <cell r="P206">
            <v>93016.3</v>
          </cell>
        </row>
        <row r="207">
          <cell r="B207" t="str">
            <v>JUL 2015</v>
          </cell>
          <cell r="C207" t="str">
            <v>LGCME651</v>
          </cell>
          <cell r="H207">
            <v>91591952</v>
          </cell>
          <cell r="Q207">
            <v>343330.3</v>
          </cell>
        </row>
        <row r="208">
          <cell r="B208" t="str">
            <v>JUL 2015</v>
          </cell>
          <cell r="C208" t="str">
            <v>LGCME652</v>
          </cell>
          <cell r="H208">
            <v>1802615</v>
          </cell>
          <cell r="Q208">
            <v>7602.2</v>
          </cell>
        </row>
        <row r="209">
          <cell r="B209" t="str">
            <v>JUL 2015</v>
          </cell>
          <cell r="C209" t="str">
            <v>LGCME657</v>
          </cell>
          <cell r="H209">
            <v>188377</v>
          </cell>
          <cell r="Q209">
            <v>551.9</v>
          </cell>
        </row>
        <row r="210">
          <cell r="B210" t="str">
            <v>JUL 2015</v>
          </cell>
          <cell r="C210" t="str">
            <v>LGCME671</v>
          </cell>
          <cell r="H210">
            <v>4699200</v>
          </cell>
          <cell r="Q210">
            <v>8942.4</v>
          </cell>
        </row>
        <row r="211">
          <cell r="B211" t="str">
            <v>JUL 2015</v>
          </cell>
          <cell r="C211" t="str">
            <v>LGCSR760</v>
          </cell>
        </row>
        <row r="212">
          <cell r="B212" t="str">
            <v>JUL 2015</v>
          </cell>
          <cell r="C212" t="str">
            <v>LGINE599</v>
          </cell>
          <cell r="H212">
            <v>11205000</v>
          </cell>
          <cell r="Q212">
            <v>18636</v>
          </cell>
          <cell r="R212">
            <v>-14535.43</v>
          </cell>
        </row>
        <row r="213">
          <cell r="B213" t="str">
            <v>JUL 2015</v>
          </cell>
          <cell r="C213" t="str">
            <v>LGINE643</v>
          </cell>
          <cell r="H213">
            <v>124888704</v>
          </cell>
          <cell r="N213">
            <v>254780</v>
          </cell>
          <cell r="O213">
            <v>253267.8</v>
          </cell>
          <cell r="P213">
            <v>247115.8</v>
          </cell>
        </row>
        <row r="214">
          <cell r="B214" t="str">
            <v>JUL 2015</v>
          </cell>
          <cell r="C214" t="str">
            <v>LGINE661</v>
          </cell>
          <cell r="H214">
            <v>22668544</v>
          </cell>
          <cell r="Q214">
            <v>60892.7</v>
          </cell>
          <cell r="R214">
            <v>64284.69</v>
          </cell>
        </row>
        <row r="215">
          <cell r="B215" t="str">
            <v>JUL 2015</v>
          </cell>
          <cell r="C215" t="str">
            <v>LGINE663</v>
          </cell>
          <cell r="H215">
            <v>1510695</v>
          </cell>
          <cell r="Q215">
            <v>5370.5</v>
          </cell>
          <cell r="R215">
            <v>13930.33</v>
          </cell>
        </row>
        <row r="216">
          <cell r="B216" t="str">
            <v>JUL 2015</v>
          </cell>
          <cell r="C216" t="str">
            <v>LGINE691</v>
          </cell>
          <cell r="H216">
            <v>25000620</v>
          </cell>
          <cell r="N216">
            <v>59720.4</v>
          </cell>
          <cell r="O216">
            <v>58070.7</v>
          </cell>
          <cell r="P216">
            <v>56707.3</v>
          </cell>
          <cell r="R216">
            <v>50009.24</v>
          </cell>
        </row>
        <row r="217">
          <cell r="B217" t="str">
            <v>JUL 2015</v>
          </cell>
          <cell r="C217" t="str">
            <v>LGINE693</v>
          </cell>
          <cell r="H217">
            <v>157719400</v>
          </cell>
          <cell r="N217">
            <v>348966.3</v>
          </cell>
          <cell r="O217">
            <v>339545.5</v>
          </cell>
          <cell r="P217">
            <v>335205.3</v>
          </cell>
        </row>
        <row r="218">
          <cell r="B218" t="str">
            <v>JUL 2015</v>
          </cell>
          <cell r="C218" t="str">
            <v>LGMLE570</v>
          </cell>
          <cell r="H218">
            <v>196</v>
          </cell>
        </row>
        <row r="219">
          <cell r="B219" t="str">
            <v>JUL 2015</v>
          </cell>
          <cell r="C219" t="str">
            <v>LGMLE571</v>
          </cell>
          <cell r="H219">
            <v>141007</v>
          </cell>
        </row>
        <row r="220">
          <cell r="B220" t="str">
            <v>JUL 2015</v>
          </cell>
          <cell r="C220" t="str">
            <v>LGMLE572</v>
          </cell>
          <cell r="H220">
            <v>69333</v>
          </cell>
        </row>
        <row r="221">
          <cell r="B221" t="str">
            <v>JUL 2015</v>
          </cell>
          <cell r="C221" t="str">
            <v>LGMLE573</v>
          </cell>
          <cell r="H221">
            <v>180684</v>
          </cell>
        </row>
        <row r="222">
          <cell r="B222" t="str">
            <v>JUL 2015</v>
          </cell>
          <cell r="C222" t="str">
            <v>LGMLE574</v>
          </cell>
          <cell r="H222">
            <v>68742</v>
          </cell>
        </row>
        <row r="223">
          <cell r="B223" t="str">
            <v>JUL 2015</v>
          </cell>
          <cell r="C223" t="str">
            <v>LGRSE411</v>
          </cell>
          <cell r="H223">
            <v>615464</v>
          </cell>
        </row>
        <row r="224">
          <cell r="B224" t="str">
            <v>JUL 2015</v>
          </cell>
          <cell r="C224" t="str">
            <v>LGRSE511</v>
          </cell>
          <cell r="H224">
            <v>449604380</v>
          </cell>
        </row>
        <row r="225">
          <cell r="B225" t="str">
            <v>JUL 2015</v>
          </cell>
          <cell r="C225" t="str">
            <v>LGRSE519</v>
          </cell>
          <cell r="H225">
            <v>174256</v>
          </cell>
        </row>
        <row r="226">
          <cell r="B226" t="str">
            <v>JUL 2015</v>
          </cell>
          <cell r="C226" t="str">
            <v>LGRSE521</v>
          </cell>
          <cell r="H226">
            <v>17015</v>
          </cell>
          <cell r="N226">
            <v>15.9</v>
          </cell>
          <cell r="P226">
            <v>7.1</v>
          </cell>
        </row>
        <row r="227">
          <cell r="B227" t="str">
            <v>JUL 2015</v>
          </cell>
          <cell r="C227" t="str">
            <v>LGRSE540</v>
          </cell>
          <cell r="H227">
            <v>34091</v>
          </cell>
        </row>
        <row r="228">
          <cell r="B228" t="str">
            <v>JUL 2015</v>
          </cell>
          <cell r="C228" t="str">
            <v>LGRSE543</v>
          </cell>
          <cell r="F228">
            <v>3648</v>
          </cell>
          <cell r="H228">
            <v>17521</v>
          </cell>
        </row>
        <row r="229">
          <cell r="B229" t="str">
            <v>JUL 2015</v>
          </cell>
          <cell r="C229" t="str">
            <v>Result</v>
          </cell>
          <cell r="F229">
            <v>3648</v>
          </cell>
          <cell r="H229">
            <v>1216647122</v>
          </cell>
          <cell r="N229">
            <v>907294.50000000012</v>
          </cell>
          <cell r="O229">
            <v>892624.89999999991</v>
          </cell>
          <cell r="P229">
            <v>877626.49999999988</v>
          </cell>
          <cell r="Q229">
            <v>876412.39999999991</v>
          </cell>
          <cell r="R229">
            <v>177095.99000000002</v>
          </cell>
        </row>
        <row r="230">
          <cell r="B230" t="str">
            <v>AUG 2015</v>
          </cell>
          <cell r="C230" t="str">
            <v>LGCME451</v>
          </cell>
          <cell r="H230">
            <v>7182</v>
          </cell>
        </row>
        <row r="231">
          <cell r="B231" t="str">
            <v>AUG 2015</v>
          </cell>
          <cell r="C231" t="str">
            <v>LGCME551</v>
          </cell>
          <cell r="H231">
            <v>36758679</v>
          </cell>
          <cell r="Q231">
            <v>5763.8</v>
          </cell>
        </row>
        <row r="232">
          <cell r="B232" t="str">
            <v>AUG 2015</v>
          </cell>
          <cell r="C232" t="str">
            <v>LGCME551UM</v>
          </cell>
          <cell r="H232">
            <v>13802</v>
          </cell>
        </row>
        <row r="233">
          <cell r="B233" t="str">
            <v>AUG 2015</v>
          </cell>
          <cell r="C233" t="str">
            <v>LGCME552</v>
          </cell>
          <cell r="H233">
            <v>112450</v>
          </cell>
          <cell r="Q233">
            <v>1.2</v>
          </cell>
        </row>
        <row r="234">
          <cell r="B234" t="str">
            <v>AUG 2015</v>
          </cell>
          <cell r="C234" t="str">
            <v>LGCME557</v>
          </cell>
          <cell r="H234">
            <v>4505</v>
          </cell>
        </row>
        <row r="235">
          <cell r="B235" t="str">
            <v>AUG 2015</v>
          </cell>
          <cell r="C235" t="str">
            <v>LGCME561</v>
          </cell>
          <cell r="H235">
            <v>159894359</v>
          </cell>
          <cell r="Q235">
            <v>398396.9</v>
          </cell>
          <cell r="R235">
            <v>23234.799999999999</v>
          </cell>
        </row>
        <row r="236">
          <cell r="B236" t="str">
            <v>AUG 2015</v>
          </cell>
          <cell r="C236" t="str">
            <v>LGCME563</v>
          </cell>
          <cell r="H236">
            <v>13784260</v>
          </cell>
          <cell r="Q236">
            <v>30894.5</v>
          </cell>
          <cell r="R236">
            <v>4995.08</v>
          </cell>
        </row>
        <row r="237">
          <cell r="B237" t="str">
            <v>AUG 2015</v>
          </cell>
          <cell r="C237" t="str">
            <v>LGCME567</v>
          </cell>
          <cell r="H237">
            <v>118080</v>
          </cell>
          <cell r="Q237">
            <v>558.79999999999995</v>
          </cell>
          <cell r="R237">
            <v>329.93</v>
          </cell>
        </row>
        <row r="238">
          <cell r="B238" t="str">
            <v>AUG 2015</v>
          </cell>
          <cell r="C238" t="str">
            <v>LGCME591</v>
          </cell>
          <cell r="H238">
            <v>72854740</v>
          </cell>
          <cell r="N238">
            <v>152398</v>
          </cell>
          <cell r="O238">
            <v>151080.1</v>
          </cell>
          <cell r="P238">
            <v>149457.70000000001</v>
          </cell>
          <cell r="R238">
            <v>35276.39</v>
          </cell>
        </row>
        <row r="239">
          <cell r="B239" t="str">
            <v>AUG 2015</v>
          </cell>
          <cell r="C239" t="str">
            <v>LGCME593</v>
          </cell>
          <cell r="H239">
            <v>30975600</v>
          </cell>
          <cell r="N239">
            <v>70529.100000000006</v>
          </cell>
          <cell r="O239">
            <v>69280.899999999994</v>
          </cell>
          <cell r="P239">
            <v>68863.899999999994</v>
          </cell>
        </row>
        <row r="240">
          <cell r="B240" t="str">
            <v>AUG 2015</v>
          </cell>
          <cell r="C240" t="str">
            <v>LGCME651</v>
          </cell>
          <cell r="H240">
            <v>93092405</v>
          </cell>
          <cell r="Q240">
            <v>345606.8</v>
          </cell>
        </row>
        <row r="241">
          <cell r="B241" t="str">
            <v>AUG 2015</v>
          </cell>
          <cell r="C241" t="str">
            <v>LGCME652</v>
          </cell>
          <cell r="H241">
            <v>1825797</v>
          </cell>
          <cell r="Q241">
            <v>7569.9</v>
          </cell>
        </row>
        <row r="242">
          <cell r="B242" t="str">
            <v>AUG 2015</v>
          </cell>
          <cell r="C242" t="str">
            <v>LGCME657</v>
          </cell>
          <cell r="H242">
            <v>194045</v>
          </cell>
          <cell r="Q242">
            <v>619.79999999999995</v>
          </cell>
        </row>
        <row r="243">
          <cell r="B243" t="str">
            <v>AUG 2015</v>
          </cell>
          <cell r="C243" t="str">
            <v>LGCME671</v>
          </cell>
          <cell r="H243">
            <v>5472000</v>
          </cell>
          <cell r="Q243">
            <v>8092.8</v>
          </cell>
        </row>
        <row r="244">
          <cell r="B244" t="str">
            <v>AUG 2015</v>
          </cell>
          <cell r="C244" t="str">
            <v>LGCSR760</v>
          </cell>
        </row>
        <row r="245">
          <cell r="B245" t="str">
            <v>AUG 2015</v>
          </cell>
          <cell r="C245" t="str">
            <v>LGCSR790</v>
          </cell>
        </row>
        <row r="246">
          <cell r="B246" t="str">
            <v>AUG 2015</v>
          </cell>
          <cell r="C246" t="str">
            <v>LGINE599</v>
          </cell>
          <cell r="H246">
            <v>12468000</v>
          </cell>
          <cell r="Q246">
            <v>21960</v>
          </cell>
          <cell r="R246">
            <v>-14567.39</v>
          </cell>
        </row>
        <row r="247">
          <cell r="B247" t="str">
            <v>AUG 2015</v>
          </cell>
          <cell r="C247" t="str">
            <v>LGINE643</v>
          </cell>
          <cell r="H247">
            <v>45437000</v>
          </cell>
          <cell r="N247">
            <v>99736.6</v>
          </cell>
          <cell r="O247">
            <v>99293.6</v>
          </cell>
          <cell r="P247">
            <v>97115.5</v>
          </cell>
        </row>
        <row r="248">
          <cell r="B248" t="str">
            <v>AUG 2015</v>
          </cell>
          <cell r="C248" t="str">
            <v>LGINE661</v>
          </cell>
          <cell r="H248">
            <v>23085724</v>
          </cell>
          <cell r="Q248">
            <v>60711.9</v>
          </cell>
          <cell r="R248">
            <v>64756.94</v>
          </cell>
        </row>
        <row r="249">
          <cell r="B249" t="str">
            <v>AUG 2015</v>
          </cell>
          <cell r="C249" t="str">
            <v>LGINE663</v>
          </cell>
          <cell r="H249">
            <v>1092600</v>
          </cell>
          <cell r="Q249">
            <v>4351.2</v>
          </cell>
          <cell r="R249">
            <v>14038.12</v>
          </cell>
        </row>
        <row r="250">
          <cell r="B250" t="str">
            <v>AUG 2015</v>
          </cell>
          <cell r="C250" t="str">
            <v>LGINE691</v>
          </cell>
          <cell r="H250">
            <v>25053520</v>
          </cell>
          <cell r="N250">
            <v>56901.7</v>
          </cell>
          <cell r="O250">
            <v>55972.5</v>
          </cell>
          <cell r="P250">
            <v>54680.9</v>
          </cell>
          <cell r="R250">
            <v>51541.99</v>
          </cell>
        </row>
        <row r="251">
          <cell r="B251" t="str">
            <v>AUG 2015</v>
          </cell>
          <cell r="C251" t="str">
            <v>LGINE693</v>
          </cell>
          <cell r="H251">
            <v>87879800</v>
          </cell>
          <cell r="N251">
            <v>214902</v>
          </cell>
          <cell r="O251">
            <v>208285.2</v>
          </cell>
          <cell r="P251">
            <v>205946.8</v>
          </cell>
        </row>
        <row r="252">
          <cell r="B252" t="str">
            <v>AUG 2015</v>
          </cell>
          <cell r="C252" t="str">
            <v>LGMLE570</v>
          </cell>
          <cell r="H252">
            <v>196</v>
          </cell>
        </row>
        <row r="253">
          <cell r="B253" t="str">
            <v>AUG 2015</v>
          </cell>
          <cell r="C253" t="str">
            <v>LGMLE571</v>
          </cell>
          <cell r="H253">
            <v>158590</v>
          </cell>
        </row>
        <row r="254">
          <cell r="B254" t="str">
            <v>AUG 2015</v>
          </cell>
          <cell r="C254" t="str">
            <v>LGMLE572</v>
          </cell>
          <cell r="H254">
            <v>78834</v>
          </cell>
        </row>
        <row r="255">
          <cell r="B255" t="str">
            <v>AUG 2015</v>
          </cell>
          <cell r="C255" t="str">
            <v>LGMLE573</v>
          </cell>
          <cell r="H255">
            <v>184561</v>
          </cell>
        </row>
        <row r="256">
          <cell r="B256" t="str">
            <v>AUG 2015</v>
          </cell>
          <cell r="C256" t="str">
            <v>LGMLE574</v>
          </cell>
          <cell r="H256">
            <v>68742</v>
          </cell>
        </row>
        <row r="257">
          <cell r="B257" t="str">
            <v>AUG 2015</v>
          </cell>
          <cell r="C257" t="str">
            <v>LGRSE411</v>
          </cell>
          <cell r="H257">
            <v>595542</v>
          </cell>
        </row>
        <row r="258">
          <cell r="B258" t="str">
            <v>AUG 2015</v>
          </cell>
          <cell r="C258" t="str">
            <v>LGRSE511</v>
          </cell>
          <cell r="H258">
            <v>470266666</v>
          </cell>
        </row>
        <row r="259">
          <cell r="B259" t="str">
            <v>AUG 2015</v>
          </cell>
          <cell r="C259" t="str">
            <v>LGRSE519</v>
          </cell>
          <cell r="H259">
            <v>186805</v>
          </cell>
        </row>
        <row r="260">
          <cell r="B260" t="str">
            <v>AUG 2015</v>
          </cell>
          <cell r="C260" t="str">
            <v>LGRSE521</v>
          </cell>
          <cell r="H260">
            <v>44162</v>
          </cell>
          <cell r="N260">
            <v>273.2</v>
          </cell>
          <cell r="P260">
            <v>179.2</v>
          </cell>
        </row>
        <row r="261">
          <cell r="B261" t="str">
            <v>AUG 2015</v>
          </cell>
          <cell r="C261" t="str">
            <v>LGRSE540</v>
          </cell>
          <cell r="H261">
            <v>34753</v>
          </cell>
        </row>
        <row r="262">
          <cell r="B262" t="str">
            <v>AUG 2015</v>
          </cell>
          <cell r="C262" t="str">
            <v>Result</v>
          </cell>
          <cell r="H262">
            <v>1081743399</v>
          </cell>
          <cell r="N262">
            <v>594740.6</v>
          </cell>
          <cell r="O262">
            <v>583912.30000000005</v>
          </cell>
          <cell r="P262">
            <v>576244</v>
          </cell>
          <cell r="Q262">
            <v>884527.60000000009</v>
          </cell>
          <cell r="R262">
            <v>179605.86</v>
          </cell>
        </row>
        <row r="263">
          <cell r="B263" t="str">
            <v>SEP 2015</v>
          </cell>
          <cell r="C263" t="str">
            <v>LGCME451</v>
          </cell>
          <cell r="H263">
            <v>6916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SEP 2015</v>
          </cell>
          <cell r="C264" t="str">
            <v>LGCME551</v>
          </cell>
          <cell r="H264">
            <v>35885834</v>
          </cell>
          <cell r="N264">
            <v>0</v>
          </cell>
          <cell r="O264">
            <v>0</v>
          </cell>
          <cell r="P264">
            <v>0</v>
          </cell>
          <cell r="Q264">
            <v>5861.4999999999991</v>
          </cell>
          <cell r="R264">
            <v>0</v>
          </cell>
        </row>
        <row r="265">
          <cell r="B265" t="str">
            <v>SEP 2015</v>
          </cell>
          <cell r="C265" t="str">
            <v>LGCME551UM</v>
          </cell>
          <cell r="H265">
            <v>13802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SEP 2015</v>
          </cell>
          <cell r="C266" t="str">
            <v>LGCME552</v>
          </cell>
          <cell r="H266">
            <v>118337</v>
          </cell>
          <cell r="N266">
            <v>0</v>
          </cell>
          <cell r="O266">
            <v>0</v>
          </cell>
          <cell r="P266">
            <v>0</v>
          </cell>
          <cell r="Q266">
            <v>1.2</v>
          </cell>
          <cell r="R266">
            <v>0</v>
          </cell>
        </row>
        <row r="267">
          <cell r="B267" t="str">
            <v>SEP 2015</v>
          </cell>
          <cell r="C267" t="str">
            <v>LGCME557</v>
          </cell>
          <cell r="H267">
            <v>3782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SEP 2015</v>
          </cell>
          <cell r="C268" t="str">
            <v>LGCME561</v>
          </cell>
          <cell r="H268">
            <v>163093422</v>
          </cell>
          <cell r="N268">
            <v>0</v>
          </cell>
          <cell r="O268">
            <v>0</v>
          </cell>
          <cell r="P268">
            <v>0</v>
          </cell>
          <cell r="Q268">
            <v>394974.3</v>
          </cell>
          <cell r="R268">
            <v>23972.09</v>
          </cell>
        </row>
        <row r="269">
          <cell r="B269" t="str">
            <v>SEP 2015</v>
          </cell>
          <cell r="C269" t="str">
            <v>LGCME563</v>
          </cell>
          <cell r="H269">
            <v>15096360</v>
          </cell>
          <cell r="N269">
            <v>0</v>
          </cell>
          <cell r="O269">
            <v>0</v>
          </cell>
          <cell r="P269">
            <v>0</v>
          </cell>
          <cell r="Q269">
            <v>32267.1</v>
          </cell>
          <cell r="R269">
            <v>4149.3600000000006</v>
          </cell>
        </row>
        <row r="270">
          <cell r="B270" t="str">
            <v>SEP 2015</v>
          </cell>
          <cell r="C270" t="str">
            <v>LGCME567</v>
          </cell>
          <cell r="H270">
            <v>120480</v>
          </cell>
          <cell r="N270">
            <v>0</v>
          </cell>
          <cell r="O270">
            <v>0</v>
          </cell>
          <cell r="P270">
            <v>0</v>
          </cell>
          <cell r="Q270">
            <v>476</v>
          </cell>
          <cell r="R270">
            <v>0</v>
          </cell>
        </row>
        <row r="271">
          <cell r="B271" t="str">
            <v>SEP 2015</v>
          </cell>
          <cell r="C271" t="str">
            <v>LGCME591</v>
          </cell>
          <cell r="H271">
            <v>74630534</v>
          </cell>
          <cell r="N271">
            <v>148110.70000000001</v>
          </cell>
          <cell r="O271">
            <v>146619</v>
          </cell>
          <cell r="P271">
            <v>144888.4</v>
          </cell>
          <cell r="Q271">
            <v>0</v>
          </cell>
          <cell r="R271">
            <v>36718.68</v>
          </cell>
        </row>
        <row r="272">
          <cell r="B272" t="str">
            <v>SEP 2015</v>
          </cell>
          <cell r="C272" t="str">
            <v>LGCME593</v>
          </cell>
          <cell r="H272">
            <v>39109200</v>
          </cell>
          <cell r="N272">
            <v>85318.9</v>
          </cell>
          <cell r="O272">
            <v>82851</v>
          </cell>
          <cell r="P272">
            <v>82358.799999999988</v>
          </cell>
          <cell r="Q272">
            <v>0</v>
          </cell>
          <cell r="R272">
            <v>0</v>
          </cell>
        </row>
        <row r="273">
          <cell r="B273" t="str">
            <v>SEP 2015</v>
          </cell>
          <cell r="C273" t="str">
            <v>LGCME651</v>
          </cell>
          <cell r="H273">
            <v>93137749</v>
          </cell>
          <cell r="N273">
            <v>0</v>
          </cell>
          <cell r="O273">
            <v>0</v>
          </cell>
          <cell r="P273">
            <v>0</v>
          </cell>
          <cell r="Q273">
            <v>343959.90000000008</v>
          </cell>
          <cell r="R273">
            <v>0</v>
          </cell>
        </row>
        <row r="274">
          <cell r="B274" t="str">
            <v>SEP 2015</v>
          </cell>
          <cell r="C274" t="str">
            <v>LGCME652</v>
          </cell>
          <cell r="H274">
            <v>1700622</v>
          </cell>
          <cell r="N274">
            <v>0</v>
          </cell>
          <cell r="O274">
            <v>0</v>
          </cell>
          <cell r="P274">
            <v>0</v>
          </cell>
          <cell r="Q274">
            <v>7560.2</v>
          </cell>
          <cell r="R274">
            <v>0</v>
          </cell>
        </row>
        <row r="275">
          <cell r="B275" t="str">
            <v>SEP 2015</v>
          </cell>
          <cell r="C275" t="str">
            <v>LGCME657</v>
          </cell>
          <cell r="H275">
            <v>218974</v>
          </cell>
          <cell r="N275">
            <v>0</v>
          </cell>
          <cell r="O275">
            <v>0</v>
          </cell>
          <cell r="P275">
            <v>0</v>
          </cell>
          <cell r="Q275">
            <v>607.29999999999995</v>
          </cell>
          <cell r="R275">
            <v>0</v>
          </cell>
        </row>
        <row r="276">
          <cell r="B276" t="str">
            <v>SEP 2015</v>
          </cell>
          <cell r="C276" t="str">
            <v>LGCME671</v>
          </cell>
          <cell r="H276">
            <v>5502000</v>
          </cell>
          <cell r="N276">
            <v>0</v>
          </cell>
          <cell r="O276">
            <v>0</v>
          </cell>
          <cell r="P276">
            <v>0</v>
          </cell>
          <cell r="Q276">
            <v>9072</v>
          </cell>
          <cell r="R276">
            <v>0</v>
          </cell>
        </row>
        <row r="277">
          <cell r="B277" t="str">
            <v>SEP 2015</v>
          </cell>
          <cell r="C277" t="str">
            <v>LGCSR760</v>
          </cell>
          <cell r="H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SEP 2015</v>
          </cell>
          <cell r="C278" t="str">
            <v>LGCSR790</v>
          </cell>
          <cell r="H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SEP 2015</v>
          </cell>
          <cell r="C279" t="str">
            <v>LGINE599</v>
          </cell>
          <cell r="H279">
            <v>12823000</v>
          </cell>
          <cell r="N279">
            <v>0</v>
          </cell>
          <cell r="O279">
            <v>0</v>
          </cell>
          <cell r="P279">
            <v>0</v>
          </cell>
          <cell r="Q279">
            <v>20916</v>
          </cell>
          <cell r="R279">
            <v>-15031.07</v>
          </cell>
        </row>
        <row r="280">
          <cell r="B280" t="str">
            <v>SEP 2015</v>
          </cell>
          <cell r="C280" t="str">
            <v>LGINE643</v>
          </cell>
          <cell r="H280">
            <v>94297654</v>
          </cell>
          <cell r="N280">
            <v>173618.8</v>
          </cell>
          <cell r="O280">
            <v>172356.6</v>
          </cell>
          <cell r="P280">
            <v>169551.6</v>
          </cell>
          <cell r="Q280">
            <v>0</v>
          </cell>
          <cell r="R280">
            <v>0</v>
          </cell>
        </row>
        <row r="281">
          <cell r="B281" t="str">
            <v>SEP 2015</v>
          </cell>
          <cell r="C281" t="str">
            <v>LGINE661</v>
          </cell>
          <cell r="H281">
            <v>22336028</v>
          </cell>
          <cell r="N281">
            <v>0</v>
          </cell>
          <cell r="O281">
            <v>0</v>
          </cell>
          <cell r="P281">
            <v>0</v>
          </cell>
          <cell r="Q281">
            <v>56969.1</v>
          </cell>
          <cell r="R281">
            <v>61556.999999999993</v>
          </cell>
        </row>
        <row r="282">
          <cell r="B282" t="str">
            <v>SEP 2015</v>
          </cell>
          <cell r="C282" t="str">
            <v>LGINE663</v>
          </cell>
          <cell r="H282">
            <v>1319790</v>
          </cell>
          <cell r="N282">
            <v>0</v>
          </cell>
          <cell r="O282">
            <v>0</v>
          </cell>
          <cell r="P282">
            <v>0</v>
          </cell>
          <cell r="Q282">
            <v>4830.2000000000007</v>
          </cell>
          <cell r="R282">
            <v>12057.21</v>
          </cell>
        </row>
        <row r="283">
          <cell r="B283" t="str">
            <v>SEP 2015</v>
          </cell>
          <cell r="C283" t="str">
            <v>LGINE691</v>
          </cell>
          <cell r="H283">
            <v>25218420</v>
          </cell>
          <cell r="N283">
            <v>54908.5</v>
          </cell>
          <cell r="O283">
            <v>53802.3</v>
          </cell>
          <cell r="P283">
            <v>52469.2</v>
          </cell>
          <cell r="Q283">
            <v>0</v>
          </cell>
          <cell r="R283">
            <v>52214.65</v>
          </cell>
        </row>
        <row r="284">
          <cell r="B284" t="str">
            <v>SEP 2015</v>
          </cell>
          <cell r="C284" t="str">
            <v>LGINE693</v>
          </cell>
          <cell r="H284">
            <v>130408400</v>
          </cell>
          <cell r="N284">
            <v>284238.89999999997</v>
          </cell>
          <cell r="O284">
            <v>276456.8</v>
          </cell>
          <cell r="P284">
            <v>272388.2</v>
          </cell>
          <cell r="Q284">
            <v>0</v>
          </cell>
          <cell r="R284">
            <v>0</v>
          </cell>
        </row>
        <row r="285">
          <cell r="B285" t="str">
            <v>SEP 2015</v>
          </cell>
          <cell r="C285" t="str">
            <v>LGMLE570</v>
          </cell>
          <cell r="H285">
            <v>196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SEP 2015</v>
          </cell>
          <cell r="C286" t="str">
            <v>LGMLE571</v>
          </cell>
          <cell r="H286">
            <v>177862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SEP 2015</v>
          </cell>
          <cell r="C287" t="str">
            <v>LGMLE572</v>
          </cell>
          <cell r="H287">
            <v>90840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SEP 2015</v>
          </cell>
          <cell r="C288" t="str">
            <v>LGMLE573</v>
          </cell>
          <cell r="H288">
            <v>199211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SEP 2015</v>
          </cell>
          <cell r="C289" t="str">
            <v>LGMLE574</v>
          </cell>
          <cell r="H289">
            <v>68742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SEP 2015</v>
          </cell>
          <cell r="C290" t="str">
            <v>LGRSE411</v>
          </cell>
          <cell r="H290">
            <v>605535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SEP 2015</v>
          </cell>
          <cell r="C291" t="str">
            <v>LGRSE511</v>
          </cell>
          <cell r="H291">
            <v>423505358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SEP 2015</v>
          </cell>
          <cell r="C292" t="str">
            <v>LGRSE519</v>
          </cell>
          <cell r="H292">
            <v>172810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SEP 2015</v>
          </cell>
          <cell r="C293" t="str">
            <v>LGRSE521</v>
          </cell>
          <cell r="H293">
            <v>39781</v>
          </cell>
          <cell r="N293">
            <v>275.89999999999998</v>
          </cell>
          <cell r="O293">
            <v>0</v>
          </cell>
          <cell r="P293">
            <v>201.2</v>
          </cell>
          <cell r="Q293">
            <v>0</v>
          </cell>
          <cell r="R293">
            <v>0</v>
          </cell>
        </row>
        <row r="294">
          <cell r="B294" t="str">
            <v>SEP 2015</v>
          </cell>
          <cell r="C294" t="str">
            <v>LGRSE540</v>
          </cell>
          <cell r="H294">
            <v>33376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SEP 2015</v>
          </cell>
          <cell r="C295" t="str">
            <v>Result</v>
          </cell>
          <cell r="F295">
            <v>7261</v>
          </cell>
          <cell r="H295">
            <v>1159898845</v>
          </cell>
          <cell r="N295">
            <v>845573.10000000009</v>
          </cell>
          <cell r="O295">
            <v>827971.2</v>
          </cell>
          <cell r="P295">
            <v>818092.2</v>
          </cell>
          <cell r="Q295">
            <v>866770.5</v>
          </cell>
          <cell r="R295">
            <v>182169.57</v>
          </cell>
        </row>
        <row r="296">
          <cell r="B296" t="str">
            <v>OCT 2014</v>
          </cell>
          <cell r="C296" t="str">
            <v>LGCME451</v>
          </cell>
          <cell r="H296">
            <v>8380</v>
          </cell>
        </row>
        <row r="297">
          <cell r="B297" t="str">
            <v>OCT 2014</v>
          </cell>
          <cell r="C297" t="str">
            <v>LGCME551</v>
          </cell>
          <cell r="H297">
            <v>29303218</v>
          </cell>
          <cell r="Q297">
            <v>5775.4</v>
          </cell>
        </row>
        <row r="298">
          <cell r="B298" t="str">
            <v>OCT 2014</v>
          </cell>
          <cell r="C298" t="str">
            <v>LGCME551UM</v>
          </cell>
          <cell r="H298">
            <v>13802</v>
          </cell>
        </row>
        <row r="299">
          <cell r="B299" t="str">
            <v>OCT 2014</v>
          </cell>
          <cell r="C299" t="str">
            <v>LGCME552</v>
          </cell>
          <cell r="H299">
            <v>76227</v>
          </cell>
          <cell r="Q299">
            <v>1.3</v>
          </cell>
        </row>
        <row r="300">
          <cell r="B300" t="str">
            <v>OCT 2014</v>
          </cell>
          <cell r="C300" t="str">
            <v>LGCME557</v>
          </cell>
          <cell r="H300">
            <v>3829</v>
          </cell>
        </row>
        <row r="301">
          <cell r="B301" t="str">
            <v>OCT 2014</v>
          </cell>
          <cell r="C301" t="str">
            <v>LGCME561</v>
          </cell>
          <cell r="H301">
            <v>140724936</v>
          </cell>
          <cell r="Q301">
            <v>376323</v>
          </cell>
          <cell r="R301">
            <v>15304.01</v>
          </cell>
        </row>
        <row r="302">
          <cell r="B302" t="str">
            <v>OCT 2014</v>
          </cell>
          <cell r="C302" t="str">
            <v>LGCME563</v>
          </cell>
          <cell r="H302">
            <v>13209480</v>
          </cell>
          <cell r="Q302">
            <v>30114</v>
          </cell>
          <cell r="R302">
            <v>-1426.58</v>
          </cell>
        </row>
        <row r="303">
          <cell r="B303" t="str">
            <v>OCT 2014</v>
          </cell>
          <cell r="C303" t="str">
            <v>LGCME567</v>
          </cell>
          <cell r="H303">
            <v>120000</v>
          </cell>
          <cell r="Q303">
            <v>449.4</v>
          </cell>
          <cell r="R303">
            <v>0</v>
          </cell>
        </row>
        <row r="304">
          <cell r="B304" t="str">
            <v>OCT 2014</v>
          </cell>
          <cell r="C304" t="str">
            <v>LGCME591</v>
          </cell>
          <cell r="H304">
            <v>59342623</v>
          </cell>
          <cell r="N304">
            <v>129596.5</v>
          </cell>
          <cell r="O304">
            <v>128391.8</v>
          </cell>
          <cell r="P304">
            <v>125394.4</v>
          </cell>
          <cell r="R304">
            <v>30889.03</v>
          </cell>
        </row>
        <row r="305">
          <cell r="B305" t="str">
            <v>OCT 2014</v>
          </cell>
          <cell r="C305" t="str">
            <v>LGCME593</v>
          </cell>
          <cell r="H305">
            <v>26003100</v>
          </cell>
          <cell r="N305">
            <v>61167.5</v>
          </cell>
          <cell r="O305">
            <v>59142.5</v>
          </cell>
          <cell r="P305">
            <v>58081.1</v>
          </cell>
        </row>
        <row r="306">
          <cell r="B306" t="str">
            <v>OCT 2014</v>
          </cell>
          <cell r="C306" t="str">
            <v>LGCME651</v>
          </cell>
          <cell r="H306">
            <v>75752544</v>
          </cell>
          <cell r="Q306">
            <v>300357</v>
          </cell>
        </row>
        <row r="307">
          <cell r="B307" t="str">
            <v>OCT 2014</v>
          </cell>
          <cell r="C307" t="str">
            <v>LGCME652</v>
          </cell>
          <cell r="H307">
            <v>1145823</v>
          </cell>
          <cell r="Q307">
            <v>6883.7</v>
          </cell>
        </row>
        <row r="308">
          <cell r="B308" t="str">
            <v>OCT 2014</v>
          </cell>
          <cell r="C308" t="str">
            <v>LGCME657</v>
          </cell>
          <cell r="H308">
            <v>156275</v>
          </cell>
          <cell r="Q308">
            <v>503.1</v>
          </cell>
        </row>
        <row r="309">
          <cell r="B309" t="str">
            <v>OCT 2014</v>
          </cell>
          <cell r="C309" t="str">
            <v>LGCME671</v>
          </cell>
          <cell r="H309">
            <v>4410000</v>
          </cell>
          <cell r="Q309">
            <v>8913.6</v>
          </cell>
        </row>
        <row r="310">
          <cell r="B310" t="str">
            <v>OCT 2014</v>
          </cell>
          <cell r="C310" t="str">
            <v>LGCSR760</v>
          </cell>
        </row>
        <row r="311">
          <cell r="B311" t="str">
            <v>OCT 2014</v>
          </cell>
          <cell r="C311" t="str">
            <v>LGINE599</v>
          </cell>
          <cell r="H311">
            <v>15206000</v>
          </cell>
          <cell r="Q311">
            <v>28500</v>
          </cell>
          <cell r="R311">
            <v>-27432.959999999999</v>
          </cell>
        </row>
        <row r="312">
          <cell r="B312" t="str">
            <v>OCT 2014</v>
          </cell>
          <cell r="C312" t="str">
            <v>LGINE643</v>
          </cell>
          <cell r="H312">
            <v>112536868</v>
          </cell>
          <cell r="N312">
            <v>206217.9</v>
          </cell>
          <cell r="O312">
            <v>205101.2</v>
          </cell>
          <cell r="P312">
            <v>203992.3</v>
          </cell>
        </row>
        <row r="313">
          <cell r="B313" t="str">
            <v>OCT 2014</v>
          </cell>
          <cell r="C313" t="str">
            <v>LGINE661</v>
          </cell>
          <cell r="H313">
            <v>24363644</v>
          </cell>
          <cell r="Q313">
            <v>65161.1</v>
          </cell>
          <cell r="R313">
            <v>63667.47</v>
          </cell>
        </row>
        <row r="314">
          <cell r="B314" t="str">
            <v>OCT 2014</v>
          </cell>
          <cell r="C314" t="str">
            <v>LGINE663</v>
          </cell>
          <cell r="H314">
            <v>1241775</v>
          </cell>
          <cell r="Q314">
            <v>5472.1</v>
          </cell>
          <cell r="R314">
            <v>6712.54</v>
          </cell>
        </row>
        <row r="315">
          <cell r="B315" t="str">
            <v>OCT 2014</v>
          </cell>
          <cell r="C315" t="str">
            <v>LGINE691</v>
          </cell>
          <cell r="H315">
            <v>20654000</v>
          </cell>
          <cell r="N315">
            <v>49298.3</v>
          </cell>
          <cell r="O315">
            <v>48350.1</v>
          </cell>
          <cell r="P315">
            <v>47540.1</v>
          </cell>
          <cell r="R315">
            <v>53052.82</v>
          </cell>
        </row>
        <row r="316">
          <cell r="B316" t="str">
            <v>OCT 2014</v>
          </cell>
          <cell r="C316" t="str">
            <v>LGINE693</v>
          </cell>
          <cell r="H316">
            <v>166839600</v>
          </cell>
          <cell r="N316">
            <v>354836.9</v>
          </cell>
          <cell r="O316">
            <v>352158.7</v>
          </cell>
          <cell r="P316">
            <v>343867.3</v>
          </cell>
        </row>
        <row r="317">
          <cell r="B317" t="str">
            <v>OCT 2014</v>
          </cell>
          <cell r="C317" t="str">
            <v>LGMLE570</v>
          </cell>
          <cell r="H317">
            <v>196</v>
          </cell>
        </row>
        <row r="318">
          <cell r="B318" t="str">
            <v>OCT 2014</v>
          </cell>
          <cell r="C318" t="str">
            <v>LGMLE571</v>
          </cell>
          <cell r="H318">
            <v>177762</v>
          </cell>
        </row>
        <row r="319">
          <cell r="B319" t="str">
            <v>OCT 2014</v>
          </cell>
          <cell r="C319" t="str">
            <v>LGMLE572</v>
          </cell>
          <cell r="H319">
            <v>100694</v>
          </cell>
        </row>
        <row r="320">
          <cell r="B320" t="str">
            <v>OCT 2014</v>
          </cell>
          <cell r="C320" t="str">
            <v>LGMLE573</v>
          </cell>
          <cell r="H320">
            <v>185073</v>
          </cell>
        </row>
        <row r="321">
          <cell r="B321" t="str">
            <v>OCT 2014</v>
          </cell>
          <cell r="C321" t="str">
            <v>LGMLE574</v>
          </cell>
          <cell r="H321">
            <v>68742</v>
          </cell>
        </row>
        <row r="322">
          <cell r="B322" t="str">
            <v>OCT 2014</v>
          </cell>
          <cell r="C322" t="str">
            <v>LGRSE411</v>
          </cell>
          <cell r="H322">
            <v>623659</v>
          </cell>
        </row>
        <row r="323">
          <cell r="B323" t="str">
            <v>OCT 2014</v>
          </cell>
          <cell r="C323" t="str">
            <v>LGRSE511</v>
          </cell>
          <cell r="H323">
            <v>275541564</v>
          </cell>
        </row>
        <row r="324">
          <cell r="B324" t="str">
            <v>OCT 2014</v>
          </cell>
          <cell r="C324" t="str">
            <v>LGRSE519</v>
          </cell>
          <cell r="H324">
            <v>98437</v>
          </cell>
        </row>
        <row r="325">
          <cell r="B325" t="str">
            <v>OCT 2014</v>
          </cell>
          <cell r="C325" t="str">
            <v>LGRSE540</v>
          </cell>
          <cell r="H325">
            <v>28723</v>
          </cell>
        </row>
        <row r="326">
          <cell r="B326" t="str">
            <v>OCT 2014</v>
          </cell>
          <cell r="C326" t="str">
            <v>LGRSE543</v>
          </cell>
          <cell r="F326">
            <v>6798</v>
          </cell>
          <cell r="H326">
            <v>25542</v>
          </cell>
        </row>
        <row r="327">
          <cell r="B327" t="str">
            <v>OCT 2014</v>
          </cell>
          <cell r="C327" t="str">
            <v>LGRSE547</v>
          </cell>
          <cell r="F327">
            <v>0</v>
          </cell>
          <cell r="H327">
            <v>51</v>
          </cell>
        </row>
        <row r="328">
          <cell r="B328" t="str">
            <v>OCT 2014</v>
          </cell>
          <cell r="C328" t="str">
            <v>Result</v>
          </cell>
          <cell r="F328">
            <v>6798</v>
          </cell>
          <cell r="H328">
            <v>967962567</v>
          </cell>
          <cell r="N328">
            <v>801117.10000000009</v>
          </cell>
          <cell r="O328">
            <v>793144.3</v>
          </cell>
          <cell r="P328">
            <v>778875.2</v>
          </cell>
          <cell r="Q328">
            <v>828453.7</v>
          </cell>
          <cell r="R328">
            <v>140766.32999999999</v>
          </cell>
        </row>
        <row r="329">
          <cell r="B329" t="str">
            <v>NOV 2014</v>
          </cell>
          <cell r="C329" t="str">
            <v>LGCME451</v>
          </cell>
          <cell r="H329">
            <v>6355</v>
          </cell>
        </row>
        <row r="330">
          <cell r="B330" t="str">
            <v>NOV 2014</v>
          </cell>
          <cell r="C330" t="str">
            <v>LGCME551</v>
          </cell>
          <cell r="H330">
            <v>26675207</v>
          </cell>
          <cell r="Q330">
            <v>4972.8999999999996</v>
          </cell>
        </row>
        <row r="331">
          <cell r="B331" t="str">
            <v>NOV 2014</v>
          </cell>
          <cell r="C331" t="str">
            <v>LGCME551UM</v>
          </cell>
          <cell r="H331">
            <v>13802</v>
          </cell>
        </row>
        <row r="332">
          <cell r="B332" t="str">
            <v>NOV 2014</v>
          </cell>
          <cell r="C332" t="str">
            <v>LGCME552</v>
          </cell>
          <cell r="H332">
            <v>115466</v>
          </cell>
          <cell r="Q332">
            <v>1.3</v>
          </cell>
        </row>
        <row r="333">
          <cell r="B333" t="str">
            <v>NOV 2014</v>
          </cell>
          <cell r="C333" t="str">
            <v>LGCME557</v>
          </cell>
          <cell r="H333">
            <v>5708</v>
          </cell>
        </row>
        <row r="334">
          <cell r="B334" t="str">
            <v>NOV 2014</v>
          </cell>
          <cell r="C334" t="str">
            <v>LGCME561</v>
          </cell>
          <cell r="H334">
            <v>120607624</v>
          </cell>
          <cell r="Q334">
            <v>339157.6</v>
          </cell>
          <cell r="R334">
            <v>12625.78</v>
          </cell>
        </row>
        <row r="335">
          <cell r="B335" t="str">
            <v>NOV 2014</v>
          </cell>
          <cell r="C335" t="str">
            <v>LGCME563</v>
          </cell>
          <cell r="H335">
            <v>10121760</v>
          </cell>
          <cell r="Q335">
            <v>22722.400000000001</v>
          </cell>
          <cell r="R335">
            <v>2194.42</v>
          </cell>
        </row>
        <row r="336">
          <cell r="B336" t="str">
            <v>NOV 2014</v>
          </cell>
          <cell r="C336" t="str">
            <v>LGCME567</v>
          </cell>
          <cell r="H336">
            <v>111600</v>
          </cell>
          <cell r="Q336">
            <v>386.9</v>
          </cell>
          <cell r="R336">
            <v>0</v>
          </cell>
        </row>
        <row r="337">
          <cell r="B337" t="str">
            <v>NOV 2014</v>
          </cell>
          <cell r="C337" t="str">
            <v>LGCME591</v>
          </cell>
          <cell r="H337">
            <v>54764439</v>
          </cell>
          <cell r="N337">
            <v>122896.3</v>
          </cell>
          <cell r="O337">
            <v>122192.9</v>
          </cell>
          <cell r="P337">
            <v>117983.8</v>
          </cell>
          <cell r="R337">
            <v>21821.13</v>
          </cell>
        </row>
        <row r="338">
          <cell r="B338" t="str">
            <v>NOV 2014</v>
          </cell>
          <cell r="C338" t="str">
            <v>LGCME593</v>
          </cell>
          <cell r="H338">
            <v>28878600</v>
          </cell>
          <cell r="N338">
            <v>66575.899999999994</v>
          </cell>
          <cell r="O338">
            <v>65812.399999999994</v>
          </cell>
          <cell r="P338">
            <v>63452.7</v>
          </cell>
        </row>
        <row r="339">
          <cell r="B339" t="str">
            <v>NOV 2014</v>
          </cell>
          <cell r="C339" t="str">
            <v>LGCME651</v>
          </cell>
          <cell r="H339">
            <v>62099948</v>
          </cell>
          <cell r="Q339">
            <v>270511.59999999998</v>
          </cell>
        </row>
        <row r="340">
          <cell r="B340" t="str">
            <v>NOV 2014</v>
          </cell>
          <cell r="C340" t="str">
            <v>LGCME652</v>
          </cell>
          <cell r="H340">
            <v>1447420</v>
          </cell>
          <cell r="Q340">
            <v>11183.5</v>
          </cell>
        </row>
        <row r="341">
          <cell r="B341" t="str">
            <v>NOV 2014</v>
          </cell>
          <cell r="C341" t="str">
            <v>LGCME657</v>
          </cell>
          <cell r="H341">
            <v>159472</v>
          </cell>
          <cell r="Q341">
            <v>563.70000000000005</v>
          </cell>
        </row>
        <row r="342">
          <cell r="B342" t="str">
            <v>NOV 2014</v>
          </cell>
          <cell r="C342" t="str">
            <v>LGCME671</v>
          </cell>
          <cell r="H342">
            <v>4116000</v>
          </cell>
          <cell r="Q342">
            <v>7996.8</v>
          </cell>
        </row>
        <row r="343">
          <cell r="B343" t="str">
            <v>NOV 2014</v>
          </cell>
          <cell r="C343" t="str">
            <v>LGCSR760</v>
          </cell>
        </row>
        <row r="344">
          <cell r="B344" t="str">
            <v>NOV 2014</v>
          </cell>
          <cell r="C344" t="str">
            <v>LGINE599</v>
          </cell>
          <cell r="H344">
            <v>13679000</v>
          </cell>
          <cell r="Q344">
            <v>24384</v>
          </cell>
          <cell r="R344">
            <v>-22331.84</v>
          </cell>
        </row>
        <row r="345">
          <cell r="B345" t="str">
            <v>NOV 2014</v>
          </cell>
          <cell r="C345" t="str">
            <v>LGINE643</v>
          </cell>
          <cell r="H345">
            <v>26581651</v>
          </cell>
          <cell r="N345">
            <v>77269.2</v>
          </cell>
          <cell r="O345">
            <v>76935.7</v>
          </cell>
          <cell r="P345">
            <v>75777</v>
          </cell>
        </row>
        <row r="346">
          <cell r="B346" t="str">
            <v>NOV 2014</v>
          </cell>
          <cell r="C346" t="str">
            <v>LGINE661</v>
          </cell>
          <cell r="H346">
            <v>22451087</v>
          </cell>
          <cell r="Q346">
            <v>60926.8</v>
          </cell>
          <cell r="R346">
            <v>55304.53</v>
          </cell>
        </row>
        <row r="347">
          <cell r="B347" t="str">
            <v>NOV 2014</v>
          </cell>
          <cell r="C347" t="str">
            <v>LGINE663</v>
          </cell>
          <cell r="H347">
            <v>825075</v>
          </cell>
          <cell r="Q347">
            <v>3388.5</v>
          </cell>
          <cell r="R347">
            <v>8641.2199999999993</v>
          </cell>
        </row>
        <row r="348">
          <cell r="B348" t="str">
            <v>NOV 2014</v>
          </cell>
          <cell r="C348" t="str">
            <v>LGINE691</v>
          </cell>
          <cell r="H348">
            <v>18813720</v>
          </cell>
          <cell r="N348">
            <v>45642.3</v>
          </cell>
          <cell r="O348">
            <v>44990.6</v>
          </cell>
          <cell r="P348">
            <v>43244.6</v>
          </cell>
          <cell r="R348">
            <v>48067.61</v>
          </cell>
        </row>
        <row r="349">
          <cell r="B349" t="str">
            <v>NOV 2014</v>
          </cell>
          <cell r="C349" t="str">
            <v>LGINE693</v>
          </cell>
          <cell r="H349">
            <v>79195800</v>
          </cell>
          <cell r="N349">
            <v>207971.4</v>
          </cell>
          <cell r="O349">
            <v>198436.8</v>
          </cell>
          <cell r="P349">
            <v>194982.1</v>
          </cell>
        </row>
        <row r="350">
          <cell r="B350" t="str">
            <v>NOV 2014</v>
          </cell>
          <cell r="C350" t="str">
            <v>LGMLE570</v>
          </cell>
          <cell r="H350">
            <v>196</v>
          </cell>
        </row>
        <row r="351">
          <cell r="B351" t="str">
            <v>NOV 2014</v>
          </cell>
          <cell r="C351" t="str">
            <v>LGMLE571</v>
          </cell>
          <cell r="H351">
            <v>193535</v>
          </cell>
        </row>
        <row r="352">
          <cell r="B352" t="str">
            <v>NOV 2014</v>
          </cell>
          <cell r="C352" t="str">
            <v>LGMLE572</v>
          </cell>
          <cell r="H352">
            <v>99603</v>
          </cell>
        </row>
        <row r="353">
          <cell r="B353" t="str">
            <v>NOV 2014</v>
          </cell>
          <cell r="C353" t="str">
            <v>LGMLE573</v>
          </cell>
          <cell r="H353">
            <v>187294</v>
          </cell>
        </row>
        <row r="354">
          <cell r="B354" t="str">
            <v>NOV 2014</v>
          </cell>
          <cell r="C354" t="str">
            <v>LGMLE574</v>
          </cell>
          <cell r="H354">
            <v>68742</v>
          </cell>
        </row>
        <row r="355">
          <cell r="B355" t="str">
            <v>NOV 2014</v>
          </cell>
          <cell r="C355" t="str">
            <v>LGRSE411</v>
          </cell>
          <cell r="H355">
            <v>684968</v>
          </cell>
        </row>
        <row r="356">
          <cell r="B356" t="str">
            <v>NOV 2014</v>
          </cell>
          <cell r="C356" t="str">
            <v>LGRSE511</v>
          </cell>
          <cell r="H356">
            <v>251424435</v>
          </cell>
        </row>
        <row r="357">
          <cell r="B357" t="str">
            <v>NOV 2014</v>
          </cell>
          <cell r="C357" t="str">
            <v>LGRSE519</v>
          </cell>
          <cell r="H357">
            <v>97982</v>
          </cell>
        </row>
        <row r="358">
          <cell r="B358" t="str">
            <v>NOV 2014</v>
          </cell>
          <cell r="C358" t="str">
            <v>LGRSE540</v>
          </cell>
          <cell r="H358">
            <v>29169</v>
          </cell>
        </row>
        <row r="359">
          <cell r="B359" t="str">
            <v>NOV 2014</v>
          </cell>
          <cell r="C359" t="str">
            <v>LGRSE543</v>
          </cell>
          <cell r="F359">
            <v>7636</v>
          </cell>
          <cell r="H359">
            <v>24448</v>
          </cell>
        </row>
        <row r="360">
          <cell r="B360" t="str">
            <v>NOV 2014</v>
          </cell>
          <cell r="C360" t="str">
            <v>LGRSE547</v>
          </cell>
          <cell r="F360">
            <v>0</v>
          </cell>
          <cell r="H360">
            <v>143</v>
          </cell>
        </row>
        <row r="361">
          <cell r="B361" t="str">
            <v>NOV 2014</v>
          </cell>
          <cell r="C361" t="str">
            <v>Result</v>
          </cell>
          <cell r="F361">
            <v>7636</v>
          </cell>
          <cell r="H361">
            <v>723480249</v>
          </cell>
          <cell r="N361">
            <v>520355.1</v>
          </cell>
          <cell r="O361">
            <v>508368.39999999997</v>
          </cell>
          <cell r="P361">
            <v>495440.19999999995</v>
          </cell>
          <cell r="Q361">
            <v>746196</v>
          </cell>
          <cell r="R361">
            <v>126322.85</v>
          </cell>
        </row>
        <row r="362">
          <cell r="B362" t="str">
            <v>DEC 2014</v>
          </cell>
          <cell r="C362" t="str">
            <v>LGCME451</v>
          </cell>
          <cell r="H362">
            <v>10885</v>
          </cell>
        </row>
        <row r="363">
          <cell r="B363" t="str">
            <v>DEC 2014</v>
          </cell>
          <cell r="C363" t="str">
            <v>LGCME551</v>
          </cell>
          <cell r="H363">
            <v>32387035</v>
          </cell>
          <cell r="Q363">
            <v>5867.6</v>
          </cell>
        </row>
        <row r="364">
          <cell r="B364" t="str">
            <v>DEC 2014</v>
          </cell>
          <cell r="C364" t="str">
            <v>LGCME551UM</v>
          </cell>
          <cell r="H364">
            <v>13802</v>
          </cell>
        </row>
        <row r="365">
          <cell r="B365" t="str">
            <v>DEC 2014</v>
          </cell>
          <cell r="C365" t="str">
            <v>LGCME552</v>
          </cell>
          <cell r="H365">
            <v>230371</v>
          </cell>
          <cell r="Q365">
            <v>1.3</v>
          </cell>
        </row>
        <row r="366">
          <cell r="B366" t="str">
            <v>DEC 2014</v>
          </cell>
          <cell r="C366" t="str">
            <v>LGCME557</v>
          </cell>
          <cell r="H366">
            <v>12068</v>
          </cell>
        </row>
        <row r="367">
          <cell r="B367" t="str">
            <v>DEC 2014</v>
          </cell>
          <cell r="C367" t="str">
            <v>LGCME561</v>
          </cell>
          <cell r="H367">
            <v>136626694</v>
          </cell>
          <cell r="Q367">
            <v>339467</v>
          </cell>
          <cell r="R367">
            <v>12256.67</v>
          </cell>
        </row>
        <row r="368">
          <cell r="B368" t="str">
            <v>DEC 2014</v>
          </cell>
          <cell r="C368" t="str">
            <v>LGCME563</v>
          </cell>
          <cell r="H368">
            <v>13141720</v>
          </cell>
          <cell r="Q368">
            <v>29604.3</v>
          </cell>
          <cell r="R368">
            <v>2453.27</v>
          </cell>
        </row>
        <row r="369">
          <cell r="B369" t="str">
            <v>DEC 2014</v>
          </cell>
          <cell r="C369" t="str">
            <v>LGCME567</v>
          </cell>
          <cell r="H369">
            <v>100080</v>
          </cell>
          <cell r="Q369">
            <v>392.3</v>
          </cell>
          <cell r="R369">
            <v>0</v>
          </cell>
        </row>
        <row r="370">
          <cell r="B370" t="str">
            <v>DEC 2014</v>
          </cell>
          <cell r="C370" t="str">
            <v>LGCME591</v>
          </cell>
          <cell r="H370">
            <v>59937404</v>
          </cell>
          <cell r="N370">
            <v>122274.1</v>
          </cell>
          <cell r="O370">
            <v>121302.5</v>
          </cell>
          <cell r="P370">
            <v>118594</v>
          </cell>
          <cell r="R370">
            <v>17351.34</v>
          </cell>
        </row>
        <row r="371">
          <cell r="B371" t="str">
            <v>DEC 2014</v>
          </cell>
          <cell r="C371" t="str">
            <v>LGCME593</v>
          </cell>
          <cell r="H371">
            <v>30102600</v>
          </cell>
          <cell r="N371">
            <v>65166.2</v>
          </cell>
          <cell r="O371">
            <v>64296.5</v>
          </cell>
          <cell r="P371">
            <v>62336.5</v>
          </cell>
        </row>
        <row r="372">
          <cell r="B372" t="str">
            <v>DEC 2014</v>
          </cell>
          <cell r="C372" t="str">
            <v>LGCME651</v>
          </cell>
          <cell r="H372">
            <v>72741261</v>
          </cell>
          <cell r="Q372">
            <v>283009.90000000002</v>
          </cell>
        </row>
        <row r="373">
          <cell r="B373" t="str">
            <v>DEC 2014</v>
          </cell>
          <cell r="C373" t="str">
            <v>LGCME652</v>
          </cell>
          <cell r="H373">
            <v>2800033</v>
          </cell>
          <cell r="Q373">
            <v>15024.2</v>
          </cell>
        </row>
        <row r="374">
          <cell r="B374" t="str">
            <v>DEC 2014</v>
          </cell>
          <cell r="C374" t="str">
            <v>LGCME657</v>
          </cell>
          <cell r="H374">
            <v>166282</v>
          </cell>
          <cell r="Q374">
            <v>479.8</v>
          </cell>
        </row>
        <row r="375">
          <cell r="B375" t="str">
            <v>DEC 2014</v>
          </cell>
          <cell r="C375" t="str">
            <v>LGCME671</v>
          </cell>
          <cell r="H375">
            <v>4816800</v>
          </cell>
          <cell r="Q375">
            <v>8496</v>
          </cell>
        </row>
        <row r="376">
          <cell r="B376" t="str">
            <v>DEC 2014</v>
          </cell>
          <cell r="C376" t="str">
            <v>LGCSR760</v>
          </cell>
        </row>
        <row r="377">
          <cell r="B377" t="str">
            <v>DEC 2014</v>
          </cell>
          <cell r="C377" t="str">
            <v>LGINE599</v>
          </cell>
          <cell r="H377">
            <v>14887000</v>
          </cell>
          <cell r="Q377">
            <v>27396</v>
          </cell>
          <cell r="R377">
            <v>-25090.35</v>
          </cell>
        </row>
        <row r="378">
          <cell r="B378" t="str">
            <v>DEC 2014</v>
          </cell>
          <cell r="C378" t="str">
            <v>LGINE643</v>
          </cell>
          <cell r="H378">
            <v>74820905</v>
          </cell>
          <cell r="N378">
            <v>136700.6</v>
          </cell>
          <cell r="O378">
            <v>135410.29999999999</v>
          </cell>
          <cell r="P378">
            <v>135178.70000000001</v>
          </cell>
        </row>
        <row r="379">
          <cell r="B379" t="str">
            <v>DEC 2014</v>
          </cell>
          <cell r="C379" t="str">
            <v>LGINE661</v>
          </cell>
          <cell r="H379">
            <v>22956902</v>
          </cell>
          <cell r="Q379">
            <v>61613.599999999999</v>
          </cell>
          <cell r="R379">
            <v>53373.5</v>
          </cell>
        </row>
        <row r="380">
          <cell r="B380" t="str">
            <v>DEC 2014</v>
          </cell>
          <cell r="C380" t="str">
            <v>LGINE663</v>
          </cell>
          <cell r="H380">
            <v>1312875</v>
          </cell>
          <cell r="Q380">
            <v>5131.5</v>
          </cell>
          <cell r="R380">
            <v>8925.74</v>
          </cell>
        </row>
        <row r="381">
          <cell r="B381" t="str">
            <v>DEC 2014</v>
          </cell>
          <cell r="C381" t="str">
            <v>LGINE691</v>
          </cell>
          <cell r="H381">
            <v>20334740</v>
          </cell>
          <cell r="N381">
            <v>48294.9</v>
          </cell>
          <cell r="O381">
            <v>47602.5</v>
          </cell>
          <cell r="P381">
            <v>46312.7</v>
          </cell>
          <cell r="R381">
            <v>50195.22</v>
          </cell>
        </row>
        <row r="382">
          <cell r="B382" t="str">
            <v>DEC 2014</v>
          </cell>
          <cell r="C382" t="str">
            <v>LGINE693</v>
          </cell>
          <cell r="H382">
            <v>157434000</v>
          </cell>
          <cell r="N382">
            <v>342154.9</v>
          </cell>
          <cell r="O382">
            <v>333819.40000000002</v>
          </cell>
          <cell r="P382">
            <v>328297.7</v>
          </cell>
        </row>
        <row r="383">
          <cell r="B383" t="str">
            <v>DEC 2014</v>
          </cell>
          <cell r="C383" t="str">
            <v>LGMLE570</v>
          </cell>
          <cell r="H383">
            <v>196</v>
          </cell>
        </row>
        <row r="384">
          <cell r="B384" t="str">
            <v>DEC 2014</v>
          </cell>
          <cell r="C384" t="str">
            <v>LGMLE571</v>
          </cell>
          <cell r="H384">
            <v>224206</v>
          </cell>
        </row>
        <row r="385">
          <cell r="B385" t="str">
            <v>DEC 2014</v>
          </cell>
          <cell r="C385" t="str">
            <v>LGMLE572</v>
          </cell>
          <cell r="H385">
            <v>121157</v>
          </cell>
        </row>
        <row r="386">
          <cell r="B386" t="str">
            <v>DEC 2014</v>
          </cell>
          <cell r="C386" t="str">
            <v>LGMLE573</v>
          </cell>
          <cell r="H386">
            <v>196657</v>
          </cell>
        </row>
        <row r="387">
          <cell r="B387" t="str">
            <v>DEC 2014</v>
          </cell>
          <cell r="C387" t="str">
            <v>LGMLE574</v>
          </cell>
          <cell r="H387">
            <v>68742</v>
          </cell>
        </row>
        <row r="388">
          <cell r="B388" t="str">
            <v>DEC 2014</v>
          </cell>
          <cell r="C388" t="str">
            <v>LGRSE411</v>
          </cell>
          <cell r="H388">
            <v>846489</v>
          </cell>
        </row>
        <row r="389">
          <cell r="B389" t="str">
            <v>DEC 2014</v>
          </cell>
          <cell r="C389" t="str">
            <v>LGRSE511</v>
          </cell>
          <cell r="H389">
            <v>334460214</v>
          </cell>
        </row>
        <row r="390">
          <cell r="B390" t="str">
            <v>DEC 2014</v>
          </cell>
          <cell r="C390" t="str">
            <v>LGRSE519</v>
          </cell>
          <cell r="H390">
            <v>170570</v>
          </cell>
        </row>
        <row r="391">
          <cell r="B391" t="str">
            <v>DEC 2014</v>
          </cell>
          <cell r="C391" t="str">
            <v>LGRSE540</v>
          </cell>
          <cell r="H391">
            <v>30581</v>
          </cell>
        </row>
        <row r="392">
          <cell r="B392" t="str">
            <v>DEC 2014</v>
          </cell>
          <cell r="C392" t="str">
            <v>LGRSE543</v>
          </cell>
          <cell r="F392">
            <v>11363</v>
          </cell>
          <cell r="H392">
            <v>36151</v>
          </cell>
        </row>
        <row r="393">
          <cell r="B393" t="str">
            <v>DEC 2014</v>
          </cell>
          <cell r="C393" t="str">
            <v>LGRSE547</v>
          </cell>
          <cell r="F393">
            <v>0</v>
          </cell>
          <cell r="H393">
            <v>173</v>
          </cell>
        </row>
        <row r="394">
          <cell r="B394" t="str">
            <v>DEC 2014</v>
          </cell>
          <cell r="C394" t="str">
            <v>Result</v>
          </cell>
          <cell r="F394">
            <v>11363</v>
          </cell>
          <cell r="H394">
            <v>980988593</v>
          </cell>
          <cell r="N394">
            <v>714590.70000000007</v>
          </cell>
          <cell r="O394">
            <v>702431.2</v>
          </cell>
          <cell r="P394">
            <v>690719.60000000009</v>
          </cell>
          <cell r="Q394">
            <v>776483.5</v>
          </cell>
          <cell r="R394">
            <v>119465.39</v>
          </cell>
        </row>
      </sheetData>
      <sheetData sheetId="39"/>
      <sheetData sheetId="40">
        <row r="3">
          <cell r="A3" t="str">
            <v>JAN 2015</v>
          </cell>
          <cell r="B3" t="str">
            <v>RLS</v>
          </cell>
          <cell r="C3" t="str">
            <v>LE_900POLE</v>
          </cell>
          <cell r="I3">
            <v>3321.6399999999994</v>
          </cell>
        </row>
        <row r="4">
          <cell r="A4" t="str">
            <v>JAN 2015</v>
          </cell>
          <cell r="B4" t="str">
            <v xml:space="preserve">LS </v>
          </cell>
          <cell r="C4" t="str">
            <v>LE_900POLE</v>
          </cell>
          <cell r="I4">
            <v>10715.17</v>
          </cell>
        </row>
        <row r="5">
          <cell r="A5" t="str">
            <v>JAN 2015</v>
          </cell>
          <cell r="B5" t="str">
            <v>RLS</v>
          </cell>
          <cell r="C5" t="str">
            <v>LE_901POLE</v>
          </cell>
          <cell r="I5">
            <v>1675.55</v>
          </cell>
        </row>
        <row r="6">
          <cell r="A6" t="str">
            <v>JAN 2015</v>
          </cell>
          <cell r="B6" t="str">
            <v xml:space="preserve">LS </v>
          </cell>
          <cell r="C6" t="str">
            <v>LE_901POLE</v>
          </cell>
          <cell r="I6">
            <v>0</v>
          </cell>
        </row>
        <row r="7">
          <cell r="A7" t="str">
            <v>JAN 2015</v>
          </cell>
          <cell r="B7" t="str">
            <v>RLS</v>
          </cell>
          <cell r="C7" t="str">
            <v>LE_902POLE</v>
          </cell>
          <cell r="I7">
            <v>3573.3</v>
          </cell>
        </row>
        <row r="8">
          <cell r="A8" t="str">
            <v>JAN 2015</v>
          </cell>
          <cell r="B8" t="str">
            <v xml:space="preserve">LS </v>
          </cell>
          <cell r="C8" t="str">
            <v>LE_902POLE</v>
          </cell>
          <cell r="I8">
            <v>38.700000000000003</v>
          </cell>
        </row>
        <row r="9">
          <cell r="A9" t="str">
            <v>JAN 2015</v>
          </cell>
          <cell r="B9" t="str">
            <v>RLS</v>
          </cell>
          <cell r="C9" t="str">
            <v>LE_950BASE</v>
          </cell>
          <cell r="I9">
            <v>104.1</v>
          </cell>
        </row>
        <row r="10">
          <cell r="A10" t="str">
            <v>JAN 2015</v>
          </cell>
          <cell r="B10" t="str">
            <v xml:space="preserve">LS </v>
          </cell>
          <cell r="C10" t="str">
            <v>LE_950BASE</v>
          </cell>
          <cell r="I10">
            <v>34.700000000000003</v>
          </cell>
        </row>
        <row r="11">
          <cell r="A11" t="str">
            <v>JAN 2015</v>
          </cell>
          <cell r="B11" t="str">
            <v>RLS</v>
          </cell>
          <cell r="C11" t="str">
            <v>LE_951BASE</v>
          </cell>
          <cell r="I11">
            <v>652.75</v>
          </cell>
        </row>
        <row r="12">
          <cell r="A12" t="str">
            <v>JAN 2015</v>
          </cell>
          <cell r="B12" t="str">
            <v xml:space="preserve">LS </v>
          </cell>
          <cell r="C12" t="str">
            <v>LE_951BASE</v>
          </cell>
          <cell r="I12">
            <v>11.19</v>
          </cell>
        </row>
        <row r="13">
          <cell r="A13" t="str">
            <v>JAN 2015</v>
          </cell>
          <cell r="B13" t="str">
            <v>RLS</v>
          </cell>
          <cell r="C13" t="str">
            <v>LE_956BASE</v>
          </cell>
          <cell r="I13">
            <v>637.24</v>
          </cell>
        </row>
        <row r="14">
          <cell r="A14" t="str">
            <v>JAN 2015</v>
          </cell>
          <cell r="B14" t="str">
            <v xml:space="preserve">LS </v>
          </cell>
          <cell r="C14" t="str">
            <v>LE_956BASE</v>
          </cell>
          <cell r="I14">
            <v>199.36</v>
          </cell>
        </row>
        <row r="15">
          <cell r="A15" t="str">
            <v>JAN 2015</v>
          </cell>
          <cell r="B15" t="str">
            <v>RLS</v>
          </cell>
          <cell r="C15" t="str">
            <v>LE_956BASE</v>
          </cell>
          <cell r="I15">
            <v>199.35999999999999</v>
          </cell>
        </row>
        <row r="16">
          <cell r="A16" t="str">
            <v>JAN 2015</v>
          </cell>
          <cell r="B16" t="str">
            <v xml:space="preserve">LS </v>
          </cell>
          <cell r="C16" t="str">
            <v>LE_956BASE</v>
          </cell>
          <cell r="I16">
            <v>416.52</v>
          </cell>
        </row>
        <row r="17">
          <cell r="A17" t="str">
            <v>JAN 2015</v>
          </cell>
          <cell r="B17" t="str">
            <v>RLS</v>
          </cell>
          <cell r="C17" t="str">
            <v>LE_950BASE</v>
          </cell>
          <cell r="I17">
            <v>156.15</v>
          </cell>
        </row>
        <row r="18">
          <cell r="A18" t="str">
            <v>JAN 2015</v>
          </cell>
          <cell r="B18" t="str">
            <v xml:space="preserve">LS </v>
          </cell>
          <cell r="C18" t="str">
            <v>LE_950BASE</v>
          </cell>
          <cell r="I18">
            <v>10.41</v>
          </cell>
        </row>
        <row r="19">
          <cell r="A19" t="str">
            <v>JAN 2015</v>
          </cell>
          <cell r="B19" t="str">
            <v>RLS</v>
          </cell>
          <cell r="C19" t="str">
            <v>LE_951BASE</v>
          </cell>
          <cell r="I19">
            <v>70.87</v>
          </cell>
        </row>
        <row r="20">
          <cell r="A20" t="str">
            <v>JAN 2015</v>
          </cell>
          <cell r="B20" t="str">
            <v xml:space="preserve">LS </v>
          </cell>
          <cell r="C20" t="str">
            <v>LE_951BASE</v>
          </cell>
          <cell r="I20">
            <v>249.90999999999997</v>
          </cell>
        </row>
        <row r="21">
          <cell r="A21" t="str">
            <v>JAN 2015</v>
          </cell>
          <cell r="B21" t="str">
            <v>RLS</v>
          </cell>
          <cell r="C21" t="str">
            <v>LE_956BASE</v>
          </cell>
          <cell r="I21">
            <v>3.56</v>
          </cell>
        </row>
        <row r="22">
          <cell r="A22" t="str">
            <v>JAN 2015</v>
          </cell>
          <cell r="B22" t="str">
            <v xml:space="preserve">LS </v>
          </cell>
          <cell r="C22" t="str">
            <v>LE_956BASE</v>
          </cell>
          <cell r="I22">
            <v>284.8</v>
          </cell>
        </row>
        <row r="23">
          <cell r="A23" t="str">
            <v>JAN 2015</v>
          </cell>
          <cell r="B23" t="str">
            <v>RLS</v>
          </cell>
          <cell r="C23" t="str">
            <v>LE_956BASE</v>
          </cell>
          <cell r="I23">
            <v>21.36</v>
          </cell>
        </row>
        <row r="24">
          <cell r="A24" t="str">
            <v>JAN 2015</v>
          </cell>
          <cell r="B24" t="str">
            <v xml:space="preserve">LS </v>
          </cell>
          <cell r="C24" t="str">
            <v>LE_956BASE</v>
          </cell>
          <cell r="I24">
            <v>213.6</v>
          </cell>
        </row>
        <row r="25">
          <cell r="A25" t="str">
            <v>JAN 2015</v>
          </cell>
          <cell r="B25" t="str">
            <v>RLS</v>
          </cell>
          <cell r="C25" t="str">
            <v>LE_958POLE</v>
          </cell>
          <cell r="I25">
            <v>418.47</v>
          </cell>
        </row>
        <row r="26">
          <cell r="A26" t="str">
            <v>JAN 2015</v>
          </cell>
          <cell r="B26" t="str">
            <v xml:space="preserve">LS </v>
          </cell>
          <cell r="C26" t="str">
            <v>LE_958POLE</v>
          </cell>
          <cell r="I26">
            <v>4649.93</v>
          </cell>
        </row>
        <row r="27">
          <cell r="A27" t="str">
            <v>JAN 2015</v>
          </cell>
          <cell r="C27" t="str">
            <v>Result</v>
          </cell>
          <cell r="I27">
            <v>27658.640000000003</v>
          </cell>
        </row>
        <row r="28">
          <cell r="A28" t="str">
            <v>FEB 2015</v>
          </cell>
          <cell r="B28" t="str">
            <v>RLS</v>
          </cell>
          <cell r="C28" t="str">
            <v>LE_900POLE</v>
          </cell>
          <cell r="I28">
            <v>3165.91</v>
          </cell>
        </row>
        <row r="29">
          <cell r="A29" t="str">
            <v>FEB 2015</v>
          </cell>
          <cell r="B29" t="str">
            <v xml:space="preserve">LS </v>
          </cell>
          <cell r="C29" t="str">
            <v>LE_900POLE</v>
          </cell>
          <cell r="I29">
            <v>10301.940000000002</v>
          </cell>
        </row>
        <row r="30">
          <cell r="A30" t="str">
            <v>FEB 2015</v>
          </cell>
          <cell r="B30" t="str">
            <v>RLS</v>
          </cell>
          <cell r="C30" t="str">
            <v>LE_901POLE</v>
          </cell>
          <cell r="I30">
            <v>1675.55</v>
          </cell>
        </row>
        <row r="31">
          <cell r="A31" t="str">
            <v>FEB 2015</v>
          </cell>
          <cell r="B31" t="str">
            <v xml:space="preserve">LS </v>
          </cell>
          <cell r="C31" t="str">
            <v>LE_901POLE</v>
          </cell>
          <cell r="I31">
            <v>0</v>
          </cell>
        </row>
        <row r="32">
          <cell r="A32" t="str">
            <v>FEB 2015</v>
          </cell>
          <cell r="B32" t="str">
            <v>RLS</v>
          </cell>
          <cell r="C32" t="str">
            <v>LE_902POLE</v>
          </cell>
          <cell r="I32">
            <v>3108.8999999999996</v>
          </cell>
        </row>
        <row r="33">
          <cell r="A33" t="str">
            <v>FEB 2015</v>
          </cell>
          <cell r="B33" t="str">
            <v xml:space="preserve">LS </v>
          </cell>
          <cell r="C33" t="str">
            <v>LE_902POLE</v>
          </cell>
          <cell r="I33">
            <v>38.700000000000003</v>
          </cell>
        </row>
        <row r="34">
          <cell r="A34" t="str">
            <v>FEB 2015</v>
          </cell>
          <cell r="B34" t="str">
            <v>RLS</v>
          </cell>
          <cell r="C34" t="str">
            <v>LE_950BASE</v>
          </cell>
          <cell r="I34">
            <v>104.1</v>
          </cell>
        </row>
        <row r="35">
          <cell r="A35" t="str">
            <v>FEB 2015</v>
          </cell>
          <cell r="B35" t="str">
            <v xml:space="preserve">LS </v>
          </cell>
          <cell r="C35" t="str">
            <v>LE_950BASE</v>
          </cell>
          <cell r="I35">
            <v>34.700000000000003</v>
          </cell>
        </row>
        <row r="36">
          <cell r="A36" t="str">
            <v>FEB 2015</v>
          </cell>
          <cell r="B36" t="str">
            <v>RLS</v>
          </cell>
          <cell r="C36" t="str">
            <v>LE_951BASE</v>
          </cell>
          <cell r="I36">
            <v>652.75</v>
          </cell>
        </row>
        <row r="37">
          <cell r="A37" t="str">
            <v>FEB 2015</v>
          </cell>
          <cell r="B37" t="str">
            <v xml:space="preserve">LS </v>
          </cell>
          <cell r="C37" t="str">
            <v>LE_951BASE</v>
          </cell>
          <cell r="I37">
            <v>11.19</v>
          </cell>
        </row>
        <row r="38">
          <cell r="A38" t="str">
            <v>FEB 2015</v>
          </cell>
          <cell r="B38" t="str">
            <v>RLS</v>
          </cell>
          <cell r="C38" t="str">
            <v>LE_956BASE</v>
          </cell>
          <cell r="I38">
            <v>509.08</v>
          </cell>
        </row>
        <row r="39">
          <cell r="A39" t="str">
            <v>FEB 2015</v>
          </cell>
          <cell r="B39" t="str">
            <v xml:space="preserve">LS </v>
          </cell>
          <cell r="C39" t="str">
            <v>LE_956BASE</v>
          </cell>
          <cell r="I39">
            <v>199.36</v>
          </cell>
        </row>
        <row r="40">
          <cell r="A40" t="str">
            <v>FEB 2015</v>
          </cell>
          <cell r="B40" t="str">
            <v>RLS</v>
          </cell>
          <cell r="C40" t="str">
            <v>LE_956BASE</v>
          </cell>
          <cell r="I40">
            <v>199.35999999999999</v>
          </cell>
        </row>
        <row r="41">
          <cell r="A41" t="str">
            <v>FEB 2015</v>
          </cell>
          <cell r="B41" t="str">
            <v xml:space="preserve">LS </v>
          </cell>
          <cell r="C41" t="str">
            <v>LE_956BASE</v>
          </cell>
          <cell r="I41">
            <v>416.52</v>
          </cell>
        </row>
        <row r="42">
          <cell r="A42" t="str">
            <v>FEB 2015</v>
          </cell>
          <cell r="B42" t="str">
            <v>RLS</v>
          </cell>
          <cell r="C42" t="str">
            <v>LE_950BASE</v>
          </cell>
          <cell r="I42">
            <v>156.15</v>
          </cell>
        </row>
        <row r="43">
          <cell r="A43" t="str">
            <v>FEB 2015</v>
          </cell>
          <cell r="B43" t="str">
            <v xml:space="preserve">LS </v>
          </cell>
          <cell r="C43" t="str">
            <v>LE_950BASE</v>
          </cell>
          <cell r="I43">
            <v>10.41</v>
          </cell>
        </row>
        <row r="44">
          <cell r="A44" t="str">
            <v>FEB 2015</v>
          </cell>
          <cell r="B44" t="str">
            <v>RLS</v>
          </cell>
          <cell r="C44" t="str">
            <v>LE_951BASE</v>
          </cell>
          <cell r="I44">
            <v>70.87</v>
          </cell>
        </row>
        <row r="45">
          <cell r="A45" t="str">
            <v>FEB 2015</v>
          </cell>
          <cell r="B45" t="str">
            <v xml:space="preserve">LS </v>
          </cell>
          <cell r="C45" t="str">
            <v>LE_951BASE</v>
          </cell>
          <cell r="I45">
            <v>249.90999999999997</v>
          </cell>
        </row>
        <row r="46">
          <cell r="A46" t="str">
            <v>FEB 2015</v>
          </cell>
          <cell r="B46" t="str">
            <v>RLS</v>
          </cell>
          <cell r="C46" t="str">
            <v>LE_956BASE</v>
          </cell>
          <cell r="I46">
            <v>3.56</v>
          </cell>
        </row>
        <row r="47">
          <cell r="A47" t="str">
            <v>FEB 2015</v>
          </cell>
          <cell r="B47" t="str">
            <v xml:space="preserve">LS </v>
          </cell>
          <cell r="C47" t="str">
            <v>LE_956BASE</v>
          </cell>
          <cell r="I47">
            <v>284.8</v>
          </cell>
        </row>
        <row r="48">
          <cell r="A48" t="str">
            <v>FEB 2015</v>
          </cell>
          <cell r="B48" t="str">
            <v>RLS</v>
          </cell>
          <cell r="C48" t="str">
            <v>LE_956BASE</v>
          </cell>
          <cell r="I48">
            <v>21.36</v>
          </cell>
        </row>
        <row r="49">
          <cell r="A49" t="str">
            <v>FEB 2015</v>
          </cell>
          <cell r="B49" t="str">
            <v xml:space="preserve">LS </v>
          </cell>
          <cell r="C49" t="str">
            <v>LE_956BASE</v>
          </cell>
          <cell r="I49">
            <v>213.6</v>
          </cell>
        </row>
        <row r="50">
          <cell r="A50" t="str">
            <v>FEB 2015</v>
          </cell>
          <cell r="B50" t="str">
            <v>RLS</v>
          </cell>
          <cell r="C50" t="str">
            <v>LE_958POLE</v>
          </cell>
          <cell r="I50">
            <v>418.47</v>
          </cell>
        </row>
        <row r="51">
          <cell r="A51" t="str">
            <v>FEB 2015</v>
          </cell>
          <cell r="B51" t="str">
            <v xml:space="preserve">LS </v>
          </cell>
          <cell r="C51" t="str">
            <v>LE_958POLE</v>
          </cell>
          <cell r="I51">
            <v>4501.38</v>
          </cell>
        </row>
        <row r="52">
          <cell r="A52" t="str">
            <v>FEB 2015</v>
          </cell>
          <cell r="B52" t="str">
            <v>Result</v>
          </cell>
          <cell r="I52">
            <v>26348.570000000007</v>
          </cell>
        </row>
        <row r="53">
          <cell r="A53" t="str">
            <v>MAR 2015</v>
          </cell>
          <cell r="B53" t="str">
            <v>RLS</v>
          </cell>
          <cell r="C53" t="str">
            <v>LE_900POLE</v>
          </cell>
          <cell r="I53">
            <v>3336.3299999999995</v>
          </cell>
        </row>
        <row r="54">
          <cell r="A54" t="str">
            <v>MAR 2015</v>
          </cell>
          <cell r="B54" t="str">
            <v xml:space="preserve">LS </v>
          </cell>
          <cell r="C54" t="str">
            <v>LE_900POLE</v>
          </cell>
          <cell r="I54">
            <v>10943.370000000003</v>
          </cell>
        </row>
        <row r="55">
          <cell r="A55" t="str">
            <v>MAR 2015</v>
          </cell>
          <cell r="B55" t="str">
            <v>RLS</v>
          </cell>
          <cell r="C55" t="str">
            <v>LE_901POLE</v>
          </cell>
          <cell r="I55">
            <v>1675.55</v>
          </cell>
        </row>
        <row r="56">
          <cell r="A56" t="str">
            <v>MAR 2015</v>
          </cell>
          <cell r="B56" t="str">
            <v xml:space="preserve">LS </v>
          </cell>
          <cell r="C56" t="str">
            <v>LE_901POLE</v>
          </cell>
          <cell r="I56">
            <v>0</v>
          </cell>
        </row>
        <row r="57">
          <cell r="A57" t="str">
            <v>MAR 2015</v>
          </cell>
          <cell r="B57" t="str">
            <v>RLS</v>
          </cell>
          <cell r="C57" t="str">
            <v>LE_902POLE</v>
          </cell>
          <cell r="I57">
            <v>4037.7</v>
          </cell>
        </row>
        <row r="58">
          <cell r="A58" t="str">
            <v>MAR 2015</v>
          </cell>
          <cell r="B58" t="str">
            <v xml:space="preserve">LS </v>
          </cell>
          <cell r="C58" t="str">
            <v>LE_902POLE</v>
          </cell>
          <cell r="I58">
            <v>38.700000000000003</v>
          </cell>
        </row>
        <row r="59">
          <cell r="A59" t="str">
            <v>MAR 2015</v>
          </cell>
          <cell r="B59" t="str">
            <v>RLS</v>
          </cell>
          <cell r="C59" t="str">
            <v>LE_950BASE</v>
          </cell>
          <cell r="I59">
            <v>104.1</v>
          </cell>
        </row>
        <row r="60">
          <cell r="A60" t="str">
            <v>MAR 2015</v>
          </cell>
          <cell r="B60" t="str">
            <v xml:space="preserve">LS </v>
          </cell>
          <cell r="C60" t="str">
            <v>LE_950BASE</v>
          </cell>
          <cell r="I60">
            <v>34.700000000000003</v>
          </cell>
        </row>
        <row r="61">
          <cell r="A61" t="str">
            <v>MAR 2015</v>
          </cell>
          <cell r="B61" t="str">
            <v>RLS</v>
          </cell>
          <cell r="C61" t="str">
            <v>LE_951BASE</v>
          </cell>
          <cell r="I61">
            <v>652.75</v>
          </cell>
        </row>
        <row r="62">
          <cell r="A62" t="str">
            <v>MAR 2015</v>
          </cell>
          <cell r="B62" t="str">
            <v xml:space="preserve">LS </v>
          </cell>
          <cell r="C62" t="str">
            <v>LE_951BASE</v>
          </cell>
          <cell r="I62">
            <v>11.19</v>
          </cell>
        </row>
        <row r="63">
          <cell r="A63" t="str">
            <v>MAR 2015</v>
          </cell>
          <cell r="B63" t="str">
            <v>RLS</v>
          </cell>
          <cell r="C63" t="str">
            <v>LE_956BASE</v>
          </cell>
          <cell r="I63">
            <v>765.4</v>
          </cell>
        </row>
        <row r="64">
          <cell r="A64" t="str">
            <v>MAR 2015</v>
          </cell>
          <cell r="B64" t="str">
            <v xml:space="preserve">LS </v>
          </cell>
          <cell r="C64" t="str">
            <v>LE_956BASE</v>
          </cell>
          <cell r="I64">
            <v>199.36</v>
          </cell>
        </row>
        <row r="65">
          <cell r="A65" t="str">
            <v>MAR 2015</v>
          </cell>
          <cell r="B65" t="str">
            <v>RLS</v>
          </cell>
          <cell r="C65" t="str">
            <v>LE_956BASE</v>
          </cell>
          <cell r="I65">
            <v>199.35999999999999</v>
          </cell>
        </row>
        <row r="66">
          <cell r="A66" t="str">
            <v>MAR 2015</v>
          </cell>
          <cell r="B66" t="str">
            <v xml:space="preserve">LS </v>
          </cell>
          <cell r="C66" t="str">
            <v>LE_956BASE</v>
          </cell>
          <cell r="I66">
            <v>416.52</v>
          </cell>
        </row>
        <row r="67">
          <cell r="A67" t="str">
            <v>MAR 2015</v>
          </cell>
          <cell r="B67" t="str">
            <v>RLS</v>
          </cell>
          <cell r="C67" t="str">
            <v>LE_950BASE</v>
          </cell>
          <cell r="I67">
            <v>156.15</v>
          </cell>
        </row>
        <row r="68">
          <cell r="A68" t="str">
            <v>MAR 2015</v>
          </cell>
          <cell r="B68" t="str">
            <v xml:space="preserve">LS </v>
          </cell>
          <cell r="C68" t="str">
            <v>LE_950BASE</v>
          </cell>
          <cell r="I68">
            <v>10.41</v>
          </cell>
        </row>
        <row r="69">
          <cell r="A69" t="str">
            <v>MAR 2015</v>
          </cell>
          <cell r="B69" t="str">
            <v>RLS</v>
          </cell>
          <cell r="C69" t="str">
            <v>LE_951BASE</v>
          </cell>
          <cell r="I69">
            <v>70.87</v>
          </cell>
        </row>
        <row r="70">
          <cell r="A70" t="str">
            <v>MAR 2015</v>
          </cell>
          <cell r="B70" t="str">
            <v xml:space="preserve">LS </v>
          </cell>
          <cell r="C70" t="str">
            <v>LE_951BASE</v>
          </cell>
          <cell r="I70">
            <v>249.90999999999997</v>
          </cell>
        </row>
        <row r="71">
          <cell r="A71" t="str">
            <v>MAR 2015</v>
          </cell>
          <cell r="B71" t="str">
            <v>RLS</v>
          </cell>
          <cell r="C71" t="str">
            <v>LE_956BASE</v>
          </cell>
          <cell r="I71">
            <v>3.56</v>
          </cell>
        </row>
        <row r="72">
          <cell r="A72" t="str">
            <v>MAR 2015</v>
          </cell>
          <cell r="B72" t="str">
            <v xml:space="preserve">LS </v>
          </cell>
          <cell r="C72" t="str">
            <v>LE_956BASE</v>
          </cell>
          <cell r="I72">
            <v>284.8</v>
          </cell>
        </row>
        <row r="73">
          <cell r="A73" t="str">
            <v>MAR 2015</v>
          </cell>
          <cell r="B73" t="str">
            <v>RLS</v>
          </cell>
          <cell r="C73" t="str">
            <v>LE_956BASE</v>
          </cell>
          <cell r="I73">
            <v>21.36</v>
          </cell>
        </row>
        <row r="74">
          <cell r="A74" t="str">
            <v>MAR 2015</v>
          </cell>
          <cell r="B74" t="str">
            <v xml:space="preserve">LS </v>
          </cell>
          <cell r="C74" t="str">
            <v>LE_956BASE</v>
          </cell>
          <cell r="I74">
            <v>213.6</v>
          </cell>
        </row>
        <row r="75">
          <cell r="A75" t="str">
            <v>MAR 2015</v>
          </cell>
          <cell r="B75" t="str">
            <v>RLS</v>
          </cell>
          <cell r="C75" t="str">
            <v>LE_958POLE</v>
          </cell>
          <cell r="I75">
            <v>418.47</v>
          </cell>
        </row>
        <row r="76">
          <cell r="A76" t="str">
            <v>MAR 2015</v>
          </cell>
          <cell r="B76" t="str">
            <v xml:space="preserve">LS </v>
          </cell>
          <cell r="C76" t="str">
            <v>LE_958POLE</v>
          </cell>
          <cell r="I76">
            <v>4805.24</v>
          </cell>
        </row>
        <row r="77">
          <cell r="A77" t="str">
            <v>MAR 2015</v>
          </cell>
          <cell r="B77" t="str">
            <v>Result</v>
          </cell>
          <cell r="I77">
            <v>28649.4</v>
          </cell>
        </row>
        <row r="78">
          <cell r="A78" t="str">
            <v>APR 2015</v>
          </cell>
          <cell r="B78" t="str">
            <v>RLS</v>
          </cell>
          <cell r="C78" t="str">
            <v>LE_900POLE</v>
          </cell>
          <cell r="I78">
            <v>3227.95</v>
          </cell>
        </row>
        <row r="79">
          <cell r="A79" t="str">
            <v>APR 2015</v>
          </cell>
          <cell r="B79" t="str">
            <v xml:space="preserve">LS </v>
          </cell>
          <cell r="C79" t="str">
            <v>LE_900POLE</v>
          </cell>
          <cell r="I79">
            <v>10702.529999999992</v>
          </cell>
        </row>
        <row r="80">
          <cell r="A80" t="str">
            <v>APR 2015</v>
          </cell>
          <cell r="B80" t="str">
            <v>RLS</v>
          </cell>
          <cell r="C80" t="str">
            <v>LE_901POLE</v>
          </cell>
          <cell r="I80">
            <v>1675.55</v>
          </cell>
        </row>
        <row r="81">
          <cell r="A81" t="str">
            <v>APR 2015</v>
          </cell>
          <cell r="B81" t="str">
            <v xml:space="preserve">LS </v>
          </cell>
          <cell r="C81" t="str">
            <v>LE_901POLE</v>
          </cell>
          <cell r="I81">
            <v>0</v>
          </cell>
        </row>
        <row r="82">
          <cell r="A82" t="str">
            <v>APR 2015</v>
          </cell>
          <cell r="B82" t="str">
            <v>RLS</v>
          </cell>
          <cell r="C82" t="str">
            <v>LE_902POLE</v>
          </cell>
          <cell r="I82">
            <v>3573.3</v>
          </cell>
        </row>
        <row r="83">
          <cell r="A83" t="str">
            <v>APR 2015</v>
          </cell>
          <cell r="B83" t="str">
            <v xml:space="preserve">LS </v>
          </cell>
          <cell r="C83" t="str">
            <v>LE_902POLE</v>
          </cell>
          <cell r="I83">
            <v>38.700000000000003</v>
          </cell>
        </row>
        <row r="84">
          <cell r="A84" t="str">
            <v>APR 2015</v>
          </cell>
          <cell r="B84" t="str">
            <v>RLS</v>
          </cell>
          <cell r="C84" t="str">
            <v>LE_950BASE</v>
          </cell>
          <cell r="I84">
            <v>104.1</v>
          </cell>
        </row>
        <row r="85">
          <cell r="A85" t="str">
            <v>APR 2015</v>
          </cell>
          <cell r="B85" t="str">
            <v xml:space="preserve">LS </v>
          </cell>
          <cell r="C85" t="str">
            <v>LE_950BASE</v>
          </cell>
          <cell r="I85">
            <v>34.700000000000003</v>
          </cell>
        </row>
        <row r="86">
          <cell r="A86" t="str">
            <v>APR 2015</v>
          </cell>
          <cell r="B86" t="str">
            <v>RLS</v>
          </cell>
          <cell r="C86" t="str">
            <v>LE_951BASE</v>
          </cell>
          <cell r="I86">
            <v>652.75</v>
          </cell>
        </row>
        <row r="87">
          <cell r="A87" t="str">
            <v>APR 2015</v>
          </cell>
          <cell r="B87" t="str">
            <v xml:space="preserve">LS </v>
          </cell>
          <cell r="C87" t="str">
            <v>LE_951BASE</v>
          </cell>
          <cell r="I87">
            <v>23.13</v>
          </cell>
        </row>
        <row r="88">
          <cell r="A88" t="str">
            <v>APR 2015</v>
          </cell>
          <cell r="B88" t="str">
            <v>RLS</v>
          </cell>
          <cell r="C88" t="str">
            <v>LE_956BASE</v>
          </cell>
          <cell r="I88">
            <v>637.24</v>
          </cell>
        </row>
        <row r="89">
          <cell r="A89" t="str">
            <v>APR 2015</v>
          </cell>
          <cell r="B89" t="str">
            <v xml:space="preserve">LS </v>
          </cell>
          <cell r="C89" t="str">
            <v>LE_956BASE</v>
          </cell>
          <cell r="I89">
            <v>199.36</v>
          </cell>
        </row>
        <row r="90">
          <cell r="A90" t="str">
            <v>APR 2015</v>
          </cell>
          <cell r="B90" t="str">
            <v>RLS</v>
          </cell>
          <cell r="C90" t="str">
            <v>LE_956BASE</v>
          </cell>
          <cell r="I90">
            <v>199.35999999999999</v>
          </cell>
        </row>
        <row r="91">
          <cell r="A91" t="str">
            <v>APR 2015</v>
          </cell>
          <cell r="B91" t="str">
            <v xml:space="preserve">LS </v>
          </cell>
          <cell r="C91" t="str">
            <v>LE_956BASE</v>
          </cell>
          <cell r="I91">
            <v>416.52</v>
          </cell>
        </row>
        <row r="92">
          <cell r="A92" t="str">
            <v>APR 2015</v>
          </cell>
          <cell r="B92" t="str">
            <v>RLS</v>
          </cell>
          <cell r="C92" t="str">
            <v>LE_950BASE</v>
          </cell>
          <cell r="I92">
            <v>156.15</v>
          </cell>
        </row>
        <row r="93">
          <cell r="A93" t="str">
            <v>APR 2015</v>
          </cell>
          <cell r="B93" t="str">
            <v xml:space="preserve">LS </v>
          </cell>
          <cell r="C93" t="str">
            <v>LE_950BASE</v>
          </cell>
          <cell r="I93">
            <v>10.41</v>
          </cell>
        </row>
        <row r="94">
          <cell r="A94" t="str">
            <v>APR 2015</v>
          </cell>
          <cell r="B94" t="str">
            <v>RLS</v>
          </cell>
          <cell r="C94" t="str">
            <v>LE_951BASE</v>
          </cell>
          <cell r="I94">
            <v>70.87</v>
          </cell>
        </row>
        <row r="95">
          <cell r="A95" t="str">
            <v>APR 2015</v>
          </cell>
          <cell r="B95" t="str">
            <v xml:space="preserve">LS </v>
          </cell>
          <cell r="C95" t="str">
            <v>LE_951BASE</v>
          </cell>
          <cell r="I95">
            <v>249.90999999999997</v>
          </cell>
        </row>
        <row r="96">
          <cell r="A96" t="str">
            <v>APR 2015</v>
          </cell>
          <cell r="B96" t="str">
            <v>RLS</v>
          </cell>
          <cell r="C96" t="str">
            <v>LE_956BASE</v>
          </cell>
          <cell r="I96">
            <v>3.56</v>
          </cell>
        </row>
        <row r="97">
          <cell r="A97" t="str">
            <v>APR 2015</v>
          </cell>
          <cell r="B97" t="str">
            <v xml:space="preserve">LS </v>
          </cell>
          <cell r="C97" t="str">
            <v>LE_956BASE</v>
          </cell>
          <cell r="I97">
            <v>284.8</v>
          </cell>
        </row>
        <row r="98">
          <cell r="A98" t="str">
            <v>APR 2015</v>
          </cell>
          <cell r="B98" t="str">
            <v>RLS</v>
          </cell>
          <cell r="C98" t="str">
            <v>LE_956BASE</v>
          </cell>
          <cell r="I98">
            <v>21.36</v>
          </cell>
        </row>
        <row r="99">
          <cell r="A99" t="str">
            <v>APR 2015</v>
          </cell>
          <cell r="B99" t="str">
            <v xml:space="preserve">LS </v>
          </cell>
          <cell r="C99" t="str">
            <v>LE_956BASE</v>
          </cell>
          <cell r="I99">
            <v>213.6</v>
          </cell>
        </row>
        <row r="100">
          <cell r="A100" t="str">
            <v>APR 2015</v>
          </cell>
          <cell r="B100" t="str">
            <v>RLS</v>
          </cell>
          <cell r="C100" t="str">
            <v>LE_958POLE</v>
          </cell>
          <cell r="I100">
            <v>418.47</v>
          </cell>
        </row>
        <row r="101">
          <cell r="A101" t="str">
            <v>APR 2015</v>
          </cell>
          <cell r="B101" t="str">
            <v xml:space="preserve">LS </v>
          </cell>
          <cell r="C101" t="str">
            <v>LE_958POLE</v>
          </cell>
          <cell r="I101">
            <v>4646.5199999999995</v>
          </cell>
        </row>
        <row r="102">
          <cell r="A102" t="str">
            <v>APR 2015</v>
          </cell>
          <cell r="C102" t="str">
            <v>Result</v>
          </cell>
          <cell r="I102">
            <v>27560.839999999997</v>
          </cell>
        </row>
        <row r="103">
          <cell r="A103" t="str">
            <v>MAY 2015</v>
          </cell>
          <cell r="B103" t="str">
            <v>RLS</v>
          </cell>
          <cell r="C103" t="str">
            <v>LE_900POLE</v>
          </cell>
          <cell r="I103">
            <v>3192.99</v>
          </cell>
        </row>
        <row r="104">
          <cell r="A104" t="str">
            <v>MAY 2015</v>
          </cell>
          <cell r="B104" t="str">
            <v xml:space="preserve">LS </v>
          </cell>
          <cell r="C104" t="str">
            <v>LE_900POLE</v>
          </cell>
          <cell r="I104">
            <v>10595.53</v>
          </cell>
        </row>
        <row r="105">
          <cell r="A105" t="str">
            <v>MAY 2015</v>
          </cell>
          <cell r="B105" t="str">
            <v>RLS</v>
          </cell>
          <cell r="C105" t="str">
            <v>LE_901POLE</v>
          </cell>
          <cell r="I105">
            <v>1675.55</v>
          </cell>
        </row>
        <row r="106">
          <cell r="A106" t="str">
            <v>MAY 2015</v>
          </cell>
          <cell r="B106" t="str">
            <v xml:space="preserve">LS </v>
          </cell>
          <cell r="C106" t="str">
            <v>LE_901POLE</v>
          </cell>
          <cell r="I106">
            <v>0</v>
          </cell>
        </row>
        <row r="107">
          <cell r="A107" t="str">
            <v>MAY 2015</v>
          </cell>
          <cell r="B107" t="str">
            <v>RLS</v>
          </cell>
          <cell r="C107" t="str">
            <v>LE_902POLE</v>
          </cell>
          <cell r="I107">
            <v>3573.3</v>
          </cell>
        </row>
        <row r="108">
          <cell r="A108" t="str">
            <v>MAY 2015</v>
          </cell>
          <cell r="B108" t="str">
            <v xml:space="preserve">LS </v>
          </cell>
          <cell r="C108" t="str">
            <v>LE_902POLE</v>
          </cell>
          <cell r="I108">
            <v>38.700000000000003</v>
          </cell>
        </row>
        <row r="109">
          <cell r="A109" t="str">
            <v>MAY 2015</v>
          </cell>
          <cell r="B109" t="str">
            <v>RLS</v>
          </cell>
          <cell r="C109" t="str">
            <v>LE_950BASE</v>
          </cell>
          <cell r="I109">
            <v>104.1</v>
          </cell>
        </row>
        <row r="110">
          <cell r="A110" t="str">
            <v>MAY 2015</v>
          </cell>
          <cell r="B110" t="str">
            <v xml:space="preserve">LS </v>
          </cell>
          <cell r="C110" t="str">
            <v>LE_950BASE</v>
          </cell>
          <cell r="I110">
            <v>34.700000000000003</v>
          </cell>
        </row>
        <row r="111">
          <cell r="A111" t="str">
            <v>MAY 2015</v>
          </cell>
          <cell r="B111" t="str">
            <v>RLS</v>
          </cell>
          <cell r="C111" t="str">
            <v>LE_951BASE</v>
          </cell>
          <cell r="I111">
            <v>652.75</v>
          </cell>
        </row>
        <row r="112">
          <cell r="A112" t="str">
            <v>MAY 2015</v>
          </cell>
          <cell r="B112" t="str">
            <v xml:space="preserve">LS </v>
          </cell>
          <cell r="C112" t="str">
            <v>LE_951BASE</v>
          </cell>
          <cell r="I112">
            <v>167.85</v>
          </cell>
        </row>
        <row r="113">
          <cell r="A113" t="str">
            <v>MAY 2015</v>
          </cell>
          <cell r="B113" t="str">
            <v>RLS</v>
          </cell>
          <cell r="C113" t="str">
            <v>LE_956BASE</v>
          </cell>
          <cell r="I113">
            <v>637.24</v>
          </cell>
        </row>
        <row r="114">
          <cell r="A114" t="str">
            <v>MAY 2015</v>
          </cell>
          <cell r="B114" t="str">
            <v xml:space="preserve">LS </v>
          </cell>
          <cell r="C114" t="str">
            <v>LE_956BASE</v>
          </cell>
          <cell r="I114">
            <v>199.36</v>
          </cell>
        </row>
        <row r="115">
          <cell r="A115" t="str">
            <v>MAY 2015</v>
          </cell>
          <cell r="B115" t="str">
            <v>RLS</v>
          </cell>
          <cell r="C115" t="str">
            <v>LE_956BASE</v>
          </cell>
          <cell r="I115">
            <v>199.35999999999999</v>
          </cell>
        </row>
        <row r="116">
          <cell r="A116" t="str">
            <v>MAY 2015</v>
          </cell>
          <cell r="B116" t="str">
            <v xml:space="preserve">LS </v>
          </cell>
          <cell r="C116" t="str">
            <v>LE_956BASE</v>
          </cell>
          <cell r="I116">
            <v>416.52</v>
          </cell>
        </row>
        <row r="117">
          <cell r="A117" t="str">
            <v>MAY 2015</v>
          </cell>
          <cell r="B117" t="str">
            <v>RLS</v>
          </cell>
          <cell r="C117" t="str">
            <v>LE_950BASE</v>
          </cell>
          <cell r="I117">
            <v>156.15</v>
          </cell>
        </row>
        <row r="118">
          <cell r="A118" t="str">
            <v>MAY 2015</v>
          </cell>
          <cell r="B118" t="str">
            <v xml:space="preserve">LS </v>
          </cell>
          <cell r="C118" t="str">
            <v>LE_950BASE</v>
          </cell>
          <cell r="I118">
            <v>14.37</v>
          </cell>
        </row>
        <row r="119">
          <cell r="A119" t="str">
            <v>MAY 2015</v>
          </cell>
          <cell r="B119" t="str">
            <v>RLS</v>
          </cell>
          <cell r="C119" t="str">
            <v>LE_951BASE</v>
          </cell>
          <cell r="I119">
            <v>70.87</v>
          </cell>
        </row>
        <row r="120">
          <cell r="A120" t="str">
            <v>MAY 2015</v>
          </cell>
          <cell r="B120" t="str">
            <v xml:space="preserve">LS </v>
          </cell>
          <cell r="C120" t="str">
            <v>LE_951BASE</v>
          </cell>
          <cell r="I120">
            <v>249.90999999999997</v>
          </cell>
        </row>
        <row r="121">
          <cell r="A121" t="str">
            <v>MAY 2015</v>
          </cell>
          <cell r="B121" t="str">
            <v>RLS</v>
          </cell>
          <cell r="C121" t="str">
            <v>LE_956BASE</v>
          </cell>
          <cell r="I121">
            <v>3.56</v>
          </cell>
        </row>
        <row r="122">
          <cell r="A122" t="str">
            <v>MAY 2015</v>
          </cell>
          <cell r="B122" t="str">
            <v xml:space="preserve">LS </v>
          </cell>
          <cell r="C122" t="str">
            <v>LE_956BASE</v>
          </cell>
          <cell r="I122">
            <v>306.15999999999997</v>
          </cell>
        </row>
        <row r="123">
          <cell r="A123" t="str">
            <v>MAY 2015</v>
          </cell>
          <cell r="B123" t="str">
            <v>RLS</v>
          </cell>
          <cell r="C123" t="str">
            <v>LE_956BASE</v>
          </cell>
          <cell r="I123">
            <v>21.36</v>
          </cell>
        </row>
        <row r="124">
          <cell r="A124" t="str">
            <v>MAY 2015</v>
          </cell>
          <cell r="B124" t="str">
            <v xml:space="preserve">LS </v>
          </cell>
          <cell r="C124" t="str">
            <v>LE_956BASE</v>
          </cell>
          <cell r="I124">
            <v>213.6</v>
          </cell>
        </row>
        <row r="125">
          <cell r="A125" t="str">
            <v>MAY 2015</v>
          </cell>
          <cell r="B125" t="str">
            <v>RLS</v>
          </cell>
          <cell r="C125" t="str">
            <v>LE_958POLE</v>
          </cell>
          <cell r="I125">
            <v>416.96000000000004</v>
          </cell>
        </row>
        <row r="126">
          <cell r="A126" t="str">
            <v>MAY 2015</v>
          </cell>
          <cell r="B126" t="str">
            <v xml:space="preserve">LS </v>
          </cell>
          <cell r="C126" t="str">
            <v>LE_958POLE</v>
          </cell>
          <cell r="I126">
            <v>4557.9299999999994</v>
          </cell>
        </row>
        <row r="127">
          <cell r="A127" t="str">
            <v>MAY 2015</v>
          </cell>
          <cell r="C127" t="str">
            <v>Result</v>
          </cell>
          <cell r="I127">
            <v>27498.82</v>
          </cell>
        </row>
        <row r="128">
          <cell r="A128" t="str">
            <v>Revenue Period</v>
          </cell>
          <cell r="C128" t="str">
            <v>Price</v>
          </cell>
        </row>
        <row r="129">
          <cell r="A129" t="str">
            <v>JUNE 2015</v>
          </cell>
          <cell r="B129" t="str">
            <v>RLS</v>
          </cell>
          <cell r="C129" t="str">
            <v>LE_900POLE</v>
          </cell>
          <cell r="I129">
            <v>3234.0499999999997</v>
          </cell>
        </row>
        <row r="130">
          <cell r="A130" t="str">
            <v>JUNE 2015</v>
          </cell>
          <cell r="B130" t="str">
            <v xml:space="preserve">LS </v>
          </cell>
          <cell r="C130" t="str">
            <v>LE_900POLE</v>
          </cell>
          <cell r="I130">
            <v>10707.980000000001</v>
          </cell>
        </row>
        <row r="131">
          <cell r="A131" t="str">
            <v>JUNE 2015</v>
          </cell>
          <cell r="B131" t="str">
            <v>RLS</v>
          </cell>
          <cell r="C131" t="str">
            <v>LE_901POLE</v>
          </cell>
          <cell r="I131">
            <v>1675.55</v>
          </cell>
        </row>
        <row r="132">
          <cell r="A132" t="str">
            <v>JUNE 2015</v>
          </cell>
          <cell r="B132" t="str">
            <v xml:space="preserve">LS </v>
          </cell>
          <cell r="C132" t="str">
            <v>LE_901POLE</v>
          </cell>
          <cell r="I132">
            <v>0</v>
          </cell>
        </row>
        <row r="133">
          <cell r="A133" t="str">
            <v>JUNE 2015</v>
          </cell>
          <cell r="B133" t="str">
            <v>RLS</v>
          </cell>
          <cell r="C133" t="str">
            <v>LE_902POLE</v>
          </cell>
          <cell r="I133">
            <v>3573.3</v>
          </cell>
        </row>
        <row r="134">
          <cell r="A134" t="str">
            <v>JUNE 2015</v>
          </cell>
          <cell r="B134" t="str">
            <v xml:space="preserve">LS </v>
          </cell>
          <cell r="C134" t="str">
            <v>LE_902POLE</v>
          </cell>
          <cell r="I134">
            <v>38.700000000000003</v>
          </cell>
        </row>
        <row r="135">
          <cell r="A135" t="str">
            <v>JUNE 2015</v>
          </cell>
          <cell r="B135" t="str">
            <v>RLS</v>
          </cell>
          <cell r="C135" t="str">
            <v>LE_950BASE</v>
          </cell>
          <cell r="I135">
            <v>104.1</v>
          </cell>
        </row>
        <row r="136">
          <cell r="A136" t="str">
            <v>JUNE 2015</v>
          </cell>
          <cell r="B136" t="str">
            <v xml:space="preserve">LS </v>
          </cell>
          <cell r="C136" t="str">
            <v>LE_950BASE</v>
          </cell>
          <cell r="I136">
            <v>34.700000000000003</v>
          </cell>
        </row>
        <row r="137">
          <cell r="A137" t="str">
            <v>JUNE 2015</v>
          </cell>
          <cell r="B137" t="str">
            <v>RLS</v>
          </cell>
          <cell r="C137" t="str">
            <v>LE_951BASE</v>
          </cell>
          <cell r="I137">
            <v>652.75</v>
          </cell>
        </row>
        <row r="138">
          <cell r="A138" t="str">
            <v>JUNE 2015</v>
          </cell>
          <cell r="B138" t="str">
            <v xml:space="preserve">LS </v>
          </cell>
          <cell r="C138" t="str">
            <v>LE_951BASE</v>
          </cell>
          <cell r="I138">
            <v>44.76</v>
          </cell>
        </row>
        <row r="139">
          <cell r="A139" t="str">
            <v>JUNE 2015</v>
          </cell>
          <cell r="B139" t="str">
            <v>RLS</v>
          </cell>
          <cell r="C139" t="str">
            <v>LE_956BASE</v>
          </cell>
          <cell r="I139">
            <v>637.24</v>
          </cell>
        </row>
        <row r="140">
          <cell r="A140" t="str">
            <v>JUNE 2015</v>
          </cell>
          <cell r="B140" t="str">
            <v xml:space="preserve">LS </v>
          </cell>
          <cell r="C140" t="str">
            <v>LE_956BASE</v>
          </cell>
          <cell r="I140">
            <v>199.36</v>
          </cell>
        </row>
        <row r="141">
          <cell r="A141" t="str">
            <v>JUNE 2015</v>
          </cell>
          <cell r="B141" t="str">
            <v>RLS</v>
          </cell>
          <cell r="C141" t="str">
            <v>LE_956BASE</v>
          </cell>
          <cell r="I141">
            <v>199.35999999999999</v>
          </cell>
        </row>
        <row r="142">
          <cell r="A142" t="str">
            <v>JUNE 2015</v>
          </cell>
          <cell r="B142" t="str">
            <v xml:space="preserve">LS </v>
          </cell>
          <cell r="C142" t="str">
            <v>LE_956BASE</v>
          </cell>
          <cell r="I142">
            <v>416.52</v>
          </cell>
        </row>
        <row r="143">
          <cell r="A143" t="str">
            <v>JUNE 2015</v>
          </cell>
          <cell r="B143" t="str">
            <v>RLS</v>
          </cell>
          <cell r="C143" t="str">
            <v>LE_950BASE</v>
          </cell>
          <cell r="I143">
            <v>156.15</v>
          </cell>
        </row>
        <row r="144">
          <cell r="A144" t="str">
            <v>JUNE 2015</v>
          </cell>
          <cell r="B144" t="str">
            <v xml:space="preserve">LS </v>
          </cell>
          <cell r="C144" t="str">
            <v>LE_950BASE</v>
          </cell>
          <cell r="I144">
            <v>17.350000000000001</v>
          </cell>
        </row>
        <row r="145">
          <cell r="A145" t="str">
            <v>JUNE 2015</v>
          </cell>
          <cell r="B145" t="str">
            <v>RLS</v>
          </cell>
          <cell r="C145" t="str">
            <v>LE_951BASE</v>
          </cell>
          <cell r="I145">
            <v>70.87</v>
          </cell>
        </row>
        <row r="146">
          <cell r="A146" t="str">
            <v>JUNE 2015</v>
          </cell>
          <cell r="B146" t="str">
            <v xml:space="preserve">LS </v>
          </cell>
          <cell r="C146" t="str">
            <v>LE_951BASE</v>
          </cell>
          <cell r="I146">
            <v>249.90999999999997</v>
          </cell>
        </row>
        <row r="147">
          <cell r="A147" t="str">
            <v>JUNE 2015</v>
          </cell>
          <cell r="B147" t="str">
            <v>RLS</v>
          </cell>
          <cell r="C147" t="str">
            <v>LE_956BASE</v>
          </cell>
          <cell r="I147">
            <v>3.56</v>
          </cell>
        </row>
        <row r="148">
          <cell r="A148" t="str">
            <v>JUNE 2015</v>
          </cell>
          <cell r="B148" t="str">
            <v xml:space="preserve">LS </v>
          </cell>
          <cell r="C148" t="str">
            <v>LE_956BASE</v>
          </cell>
          <cell r="I148">
            <v>284.8</v>
          </cell>
        </row>
        <row r="149">
          <cell r="A149" t="str">
            <v>JUNE 2015</v>
          </cell>
          <cell r="B149" t="str">
            <v>RLS</v>
          </cell>
          <cell r="C149" t="str">
            <v>LE_956BASE</v>
          </cell>
          <cell r="I149">
            <v>21.36</v>
          </cell>
        </row>
        <row r="150">
          <cell r="A150" t="str">
            <v>JUNE 2015</v>
          </cell>
          <cell r="B150" t="str">
            <v xml:space="preserve">LS </v>
          </cell>
          <cell r="C150" t="str">
            <v>LE_956BASE</v>
          </cell>
          <cell r="I150">
            <v>213.6</v>
          </cell>
        </row>
        <row r="151">
          <cell r="A151" t="str">
            <v>JUNE 2015</v>
          </cell>
          <cell r="B151" t="str">
            <v>RLS</v>
          </cell>
          <cell r="C151" t="str">
            <v>LE_958POLE</v>
          </cell>
          <cell r="I151">
            <v>418.47</v>
          </cell>
        </row>
        <row r="152">
          <cell r="A152" t="str">
            <v>JUNE 2015</v>
          </cell>
          <cell r="B152" t="str">
            <v xml:space="preserve">LS </v>
          </cell>
          <cell r="C152" t="str">
            <v>LE_958POLE</v>
          </cell>
          <cell r="I152">
            <v>4546.62</v>
          </cell>
        </row>
        <row r="153">
          <cell r="A153" t="str">
            <v>JUNE 2015</v>
          </cell>
          <cell r="C153" t="str">
            <v>Result</v>
          </cell>
          <cell r="I153">
            <v>27501.06</v>
          </cell>
        </row>
        <row r="154">
          <cell r="A154" t="str">
            <v>Revenue Period</v>
          </cell>
          <cell r="C154" t="str">
            <v>Price</v>
          </cell>
        </row>
        <row r="155">
          <cell r="A155" t="str">
            <v>JUL 2015</v>
          </cell>
          <cell r="B155" t="str">
            <v>RLS</v>
          </cell>
          <cell r="C155" t="str">
            <v>LE_900POLE</v>
          </cell>
          <cell r="I155">
            <v>3180.12</v>
          </cell>
        </row>
        <row r="156">
          <cell r="A156" t="str">
            <v>JUL 2015</v>
          </cell>
          <cell r="B156" t="str">
            <v xml:space="preserve">LS </v>
          </cell>
          <cell r="C156" t="str">
            <v>LE_900POLE</v>
          </cell>
          <cell r="I156">
            <v>10684.599999999999</v>
          </cell>
        </row>
        <row r="157">
          <cell r="A157" t="str">
            <v>JUL 2015</v>
          </cell>
          <cell r="B157" t="str">
            <v>RLS</v>
          </cell>
          <cell r="C157" t="str">
            <v>LE_901POLE</v>
          </cell>
          <cell r="I157">
            <v>1676.35</v>
          </cell>
        </row>
        <row r="158">
          <cell r="A158" t="str">
            <v>JUL 2015</v>
          </cell>
          <cell r="B158" t="str">
            <v xml:space="preserve">LS </v>
          </cell>
          <cell r="C158" t="str">
            <v>LE_901POLE</v>
          </cell>
          <cell r="I158">
            <v>0</v>
          </cell>
        </row>
        <row r="159">
          <cell r="A159" t="str">
            <v>JUL 2015</v>
          </cell>
          <cell r="B159" t="str">
            <v>RLS</v>
          </cell>
          <cell r="C159" t="str">
            <v>LE_902POLE</v>
          </cell>
          <cell r="I159">
            <v>3575.01</v>
          </cell>
        </row>
        <row r="160">
          <cell r="A160" t="str">
            <v>JUL 2015</v>
          </cell>
          <cell r="B160" t="str">
            <v xml:space="preserve">LS </v>
          </cell>
          <cell r="C160" t="str">
            <v>LE_902POLE</v>
          </cell>
          <cell r="I160">
            <v>38.729999999999997</v>
          </cell>
        </row>
        <row r="161">
          <cell r="A161" t="str">
            <v>JUL 2015</v>
          </cell>
          <cell r="B161" t="str">
            <v>RLS</v>
          </cell>
          <cell r="C161" t="str">
            <v>LE_950BASE</v>
          </cell>
          <cell r="I161">
            <v>104.1</v>
          </cell>
        </row>
        <row r="162">
          <cell r="A162" t="str">
            <v>JUL 2015</v>
          </cell>
          <cell r="B162" t="str">
            <v xml:space="preserve">LS </v>
          </cell>
          <cell r="C162" t="str">
            <v>LE_950BASE</v>
          </cell>
          <cell r="I162">
            <v>34.700000000000003</v>
          </cell>
        </row>
        <row r="163">
          <cell r="A163" t="str">
            <v>JUL 2015</v>
          </cell>
          <cell r="B163" t="str">
            <v>RLS</v>
          </cell>
          <cell r="C163" t="str">
            <v>LE_951BASE</v>
          </cell>
          <cell r="I163">
            <v>652.75</v>
          </cell>
        </row>
        <row r="164">
          <cell r="A164" t="str">
            <v>JUL 2015</v>
          </cell>
          <cell r="B164" t="str">
            <v xml:space="preserve">LS </v>
          </cell>
          <cell r="C164" t="str">
            <v>LE_951BASE</v>
          </cell>
          <cell r="I164">
            <v>44.76</v>
          </cell>
        </row>
        <row r="165">
          <cell r="A165" t="str">
            <v>JUL 2015</v>
          </cell>
          <cell r="B165" t="str">
            <v>RLS</v>
          </cell>
          <cell r="C165" t="str">
            <v>LE_956BASE</v>
          </cell>
          <cell r="I165">
            <v>637.24</v>
          </cell>
        </row>
        <row r="166">
          <cell r="A166" t="str">
            <v>JUL 2015</v>
          </cell>
          <cell r="B166" t="str">
            <v xml:space="preserve">LS </v>
          </cell>
          <cell r="C166" t="str">
            <v>LE_956BASE</v>
          </cell>
          <cell r="I166">
            <v>199.36</v>
          </cell>
        </row>
        <row r="167">
          <cell r="A167" t="str">
            <v>JUL 2015</v>
          </cell>
          <cell r="B167" t="str">
            <v>RLS</v>
          </cell>
          <cell r="C167" t="str">
            <v>LE_956BASE</v>
          </cell>
          <cell r="I167">
            <v>199.35999999999999</v>
          </cell>
        </row>
        <row r="168">
          <cell r="A168" t="str">
            <v>JUL 2015</v>
          </cell>
          <cell r="B168" t="str">
            <v xml:space="preserve">LS </v>
          </cell>
          <cell r="C168" t="str">
            <v>LE_956BASE</v>
          </cell>
          <cell r="I168">
            <v>416.52</v>
          </cell>
        </row>
        <row r="169">
          <cell r="A169" t="str">
            <v>JUL 2015</v>
          </cell>
          <cell r="B169" t="str">
            <v>RLS</v>
          </cell>
          <cell r="C169" t="str">
            <v>LE_950BASE</v>
          </cell>
          <cell r="I169">
            <v>156.15</v>
          </cell>
        </row>
        <row r="170">
          <cell r="A170" t="str">
            <v>JUL 2015</v>
          </cell>
          <cell r="B170" t="str">
            <v xml:space="preserve">LS </v>
          </cell>
          <cell r="C170" t="str">
            <v>LE_950BASE</v>
          </cell>
          <cell r="I170">
            <v>17.350000000000001</v>
          </cell>
        </row>
        <row r="171">
          <cell r="A171" t="str">
            <v>JUL 2015</v>
          </cell>
          <cell r="B171" t="str">
            <v>RLS</v>
          </cell>
          <cell r="C171" t="str">
            <v>LE_951BASE</v>
          </cell>
          <cell r="I171">
            <v>70.87</v>
          </cell>
        </row>
        <row r="172">
          <cell r="A172" t="str">
            <v>JUL 2015</v>
          </cell>
          <cell r="B172" t="str">
            <v xml:space="preserve">LS </v>
          </cell>
          <cell r="C172" t="str">
            <v>LE_951BASE</v>
          </cell>
          <cell r="I172">
            <v>246.17999999999998</v>
          </cell>
        </row>
        <row r="173">
          <cell r="A173" t="str">
            <v>JUL 2015</v>
          </cell>
          <cell r="B173" t="str">
            <v>RLS</v>
          </cell>
          <cell r="C173" t="str">
            <v>LE_956BASE</v>
          </cell>
          <cell r="I173">
            <v>3.56</v>
          </cell>
        </row>
        <row r="174">
          <cell r="A174" t="str">
            <v>JUL 2015</v>
          </cell>
          <cell r="B174" t="str">
            <v xml:space="preserve">LS </v>
          </cell>
          <cell r="C174" t="str">
            <v>LE_956BASE</v>
          </cell>
          <cell r="I174">
            <v>284.8</v>
          </cell>
        </row>
        <row r="175">
          <cell r="A175" t="str">
            <v>JUL 2015</v>
          </cell>
          <cell r="B175" t="str">
            <v>RLS</v>
          </cell>
          <cell r="C175" t="str">
            <v>LE_956BASE</v>
          </cell>
          <cell r="I175">
            <v>21.36</v>
          </cell>
        </row>
        <row r="176">
          <cell r="A176" t="str">
            <v>JUL 2015</v>
          </cell>
          <cell r="B176" t="str">
            <v xml:space="preserve">LS </v>
          </cell>
          <cell r="C176" t="str">
            <v>LE_956BASE</v>
          </cell>
          <cell r="I176">
            <v>213.6</v>
          </cell>
        </row>
        <row r="177">
          <cell r="A177" t="str">
            <v>JUL 2015</v>
          </cell>
          <cell r="B177" t="str">
            <v>RLS</v>
          </cell>
          <cell r="C177" t="str">
            <v>LE_958POLE</v>
          </cell>
          <cell r="I177">
            <v>419.05</v>
          </cell>
        </row>
        <row r="178">
          <cell r="A178" t="str">
            <v>JUL 2015</v>
          </cell>
          <cell r="B178" t="str">
            <v xml:space="preserve">LS </v>
          </cell>
          <cell r="C178" t="str">
            <v>LE_958POLE</v>
          </cell>
          <cell r="I178">
            <v>4594.97</v>
          </cell>
        </row>
        <row r="179">
          <cell r="A179" t="str">
            <v>JUL 2015</v>
          </cell>
          <cell r="C179" t="str">
            <v>Result</v>
          </cell>
          <cell r="I179">
            <v>27471.489999999998</v>
          </cell>
        </row>
        <row r="180">
          <cell r="A180" t="str">
            <v>Revenue Period</v>
          </cell>
          <cell r="C180" t="str">
            <v>Price</v>
          </cell>
        </row>
        <row r="181">
          <cell r="A181" t="str">
            <v>AUG 2015</v>
          </cell>
          <cell r="B181" t="str">
            <v>RLS</v>
          </cell>
          <cell r="C181" t="str">
            <v>LE_900POLE</v>
          </cell>
          <cell r="I181">
            <v>3157.56</v>
          </cell>
        </row>
        <row r="182">
          <cell r="A182" t="str">
            <v>AUG 2015</v>
          </cell>
          <cell r="B182" t="str">
            <v xml:space="preserve">LS </v>
          </cell>
          <cell r="C182" t="str">
            <v>LE_900POLE</v>
          </cell>
          <cell r="I182">
            <v>10576.420000000002</v>
          </cell>
        </row>
        <row r="183">
          <cell r="A183" t="str">
            <v>AUG 2015</v>
          </cell>
          <cell r="B183" t="str">
            <v>RLS</v>
          </cell>
          <cell r="C183" t="str">
            <v>LE_901POLE</v>
          </cell>
          <cell r="I183">
            <v>1677.1</v>
          </cell>
        </row>
        <row r="184">
          <cell r="A184" t="str">
            <v>AUG 2015</v>
          </cell>
          <cell r="B184" t="str">
            <v xml:space="preserve">LS </v>
          </cell>
          <cell r="C184" t="str">
            <v>LE_901POLE</v>
          </cell>
          <cell r="I184">
            <v>0</v>
          </cell>
        </row>
        <row r="185">
          <cell r="A185" t="str">
            <v>AUG 2015</v>
          </cell>
          <cell r="B185" t="str">
            <v>RLS</v>
          </cell>
          <cell r="C185" t="str">
            <v>LE_902POLE</v>
          </cell>
          <cell r="I185">
            <v>3576.07</v>
          </cell>
        </row>
        <row r="186">
          <cell r="A186" t="str">
            <v>AUG 2015</v>
          </cell>
          <cell r="B186" t="str">
            <v xml:space="preserve">LS </v>
          </cell>
          <cell r="C186" t="str">
            <v>LE_902POLE</v>
          </cell>
          <cell r="I186">
            <v>38.729999999999997</v>
          </cell>
        </row>
        <row r="187">
          <cell r="A187" t="str">
            <v>AUG 2015</v>
          </cell>
          <cell r="B187" t="str">
            <v>RLS</v>
          </cell>
          <cell r="C187" t="str">
            <v>LE_950BASE</v>
          </cell>
          <cell r="I187">
            <v>104.1</v>
          </cell>
        </row>
        <row r="188">
          <cell r="A188" t="str">
            <v>AUG 2015</v>
          </cell>
          <cell r="B188" t="str">
            <v xml:space="preserve">LS </v>
          </cell>
          <cell r="C188" t="str">
            <v>LE_950BASE</v>
          </cell>
          <cell r="I188">
            <v>34.700000000000003</v>
          </cell>
        </row>
        <row r="189">
          <cell r="A189" t="str">
            <v>AUG 2015</v>
          </cell>
          <cell r="B189" t="str">
            <v>RLS</v>
          </cell>
          <cell r="C189" t="str">
            <v>LE_951BASE</v>
          </cell>
          <cell r="I189">
            <v>652.75</v>
          </cell>
        </row>
        <row r="190">
          <cell r="A190" t="str">
            <v>AUG 2015</v>
          </cell>
          <cell r="B190" t="str">
            <v xml:space="preserve">LS </v>
          </cell>
          <cell r="C190" t="str">
            <v>LE_951BASE</v>
          </cell>
          <cell r="I190">
            <v>44.76</v>
          </cell>
        </row>
        <row r="191">
          <cell r="A191" t="str">
            <v>AUG 2015</v>
          </cell>
          <cell r="B191" t="str">
            <v>RLS</v>
          </cell>
          <cell r="C191" t="str">
            <v>LE_956BASE</v>
          </cell>
          <cell r="I191">
            <v>637.24</v>
          </cell>
        </row>
        <row r="192">
          <cell r="A192" t="str">
            <v>AUG 2015</v>
          </cell>
          <cell r="B192" t="str">
            <v xml:space="preserve">LS </v>
          </cell>
          <cell r="C192" t="str">
            <v>LE_956BASE</v>
          </cell>
          <cell r="I192">
            <v>199.36</v>
          </cell>
        </row>
        <row r="193">
          <cell r="A193" t="str">
            <v>AUG 2015</v>
          </cell>
          <cell r="B193" t="str">
            <v>RLS</v>
          </cell>
          <cell r="C193" t="str">
            <v>LE_956BASE</v>
          </cell>
          <cell r="I193">
            <v>199.35999999999999</v>
          </cell>
        </row>
        <row r="194">
          <cell r="A194" t="str">
            <v>AUG 2015</v>
          </cell>
          <cell r="B194" t="str">
            <v xml:space="preserve">LS </v>
          </cell>
          <cell r="C194" t="str">
            <v>LE_956BASE</v>
          </cell>
          <cell r="I194">
            <v>416.52</v>
          </cell>
        </row>
        <row r="195">
          <cell r="A195" t="str">
            <v>AUG 2015</v>
          </cell>
          <cell r="B195" t="str">
            <v>RLS</v>
          </cell>
          <cell r="C195" t="str">
            <v>LE_950BASE</v>
          </cell>
          <cell r="I195">
            <v>156.15</v>
          </cell>
        </row>
        <row r="196">
          <cell r="A196" t="str">
            <v>AUG 2015</v>
          </cell>
          <cell r="B196" t="str">
            <v xml:space="preserve">LS </v>
          </cell>
          <cell r="C196" t="str">
            <v>LE_950BASE</v>
          </cell>
          <cell r="I196">
            <v>17.350000000000001</v>
          </cell>
        </row>
        <row r="197">
          <cell r="A197" t="str">
            <v>AUG 2015</v>
          </cell>
          <cell r="B197" t="str">
            <v>RLS</v>
          </cell>
          <cell r="C197" t="str">
            <v>LE_951BASE</v>
          </cell>
          <cell r="I197">
            <v>70.87</v>
          </cell>
        </row>
        <row r="198">
          <cell r="A198" t="str">
            <v>AUG 2015</v>
          </cell>
          <cell r="B198" t="str">
            <v xml:space="preserve">LS </v>
          </cell>
          <cell r="C198" t="str">
            <v>LE_951BASE</v>
          </cell>
          <cell r="I198">
            <v>246.17999999999998</v>
          </cell>
        </row>
        <row r="199">
          <cell r="A199" t="str">
            <v>AUG 2015</v>
          </cell>
          <cell r="B199" t="str">
            <v>RLS</v>
          </cell>
          <cell r="C199" t="str">
            <v>LE_956BASE</v>
          </cell>
          <cell r="I199">
            <v>3.56</v>
          </cell>
        </row>
        <row r="200">
          <cell r="A200" t="str">
            <v>AUG 2015</v>
          </cell>
          <cell r="B200" t="str">
            <v xml:space="preserve">LS </v>
          </cell>
          <cell r="C200" t="str">
            <v>LE_956BASE</v>
          </cell>
          <cell r="I200">
            <v>327.52000000000004</v>
          </cell>
        </row>
        <row r="201">
          <cell r="A201" t="str">
            <v>AUG 2015</v>
          </cell>
          <cell r="B201" t="str">
            <v>RLS</v>
          </cell>
          <cell r="C201" t="str">
            <v>LE_956BASE</v>
          </cell>
          <cell r="I201">
            <v>21.36</v>
          </cell>
        </row>
        <row r="202">
          <cell r="A202" t="str">
            <v>AUG 2015</v>
          </cell>
          <cell r="B202" t="str">
            <v xml:space="preserve">LS </v>
          </cell>
          <cell r="C202" t="str">
            <v>LE_956BASE</v>
          </cell>
          <cell r="I202">
            <v>179.23</v>
          </cell>
        </row>
        <row r="203">
          <cell r="A203" t="str">
            <v>AUG 2015</v>
          </cell>
          <cell r="B203" t="str">
            <v>RLS</v>
          </cell>
          <cell r="C203" t="str">
            <v>LE_958POLE</v>
          </cell>
          <cell r="I203">
            <v>407.51999999999992</v>
          </cell>
        </row>
        <row r="204">
          <cell r="A204" t="str">
            <v>AUG 2015</v>
          </cell>
          <cell r="B204" t="str">
            <v xml:space="preserve">LS </v>
          </cell>
          <cell r="C204" t="str">
            <v>LE_958POLE</v>
          </cell>
          <cell r="I204">
            <v>4592.8999999999996</v>
          </cell>
        </row>
        <row r="205">
          <cell r="A205" t="str">
            <v>AUG 2015</v>
          </cell>
          <cell r="C205" t="str">
            <v>Result</v>
          </cell>
          <cell r="I205">
            <v>27337.310000000005</v>
          </cell>
        </row>
        <row r="206">
          <cell r="A206" t="str">
            <v>SEP 2015</v>
          </cell>
          <cell r="B206" t="str">
            <v>RLS</v>
          </cell>
          <cell r="C206" t="str">
            <v>LE_900POLE</v>
          </cell>
          <cell r="I206">
            <v>3160.7799999999997</v>
          </cell>
        </row>
        <row r="207">
          <cell r="A207" t="str">
            <v>SEP 2015</v>
          </cell>
          <cell r="B207" t="str">
            <v xml:space="preserve">LS </v>
          </cell>
          <cell r="C207" t="str">
            <v>LE_900POLE</v>
          </cell>
          <cell r="I207">
            <v>11559.250000000004</v>
          </cell>
        </row>
        <row r="208">
          <cell r="A208" t="str">
            <v>SEP 2015</v>
          </cell>
          <cell r="B208" t="str">
            <v>RLS</v>
          </cell>
          <cell r="C208" t="str">
            <v>LE_901POLE</v>
          </cell>
          <cell r="I208">
            <v>1677.1</v>
          </cell>
        </row>
        <row r="209">
          <cell r="A209" t="str">
            <v>SEP 2015</v>
          </cell>
          <cell r="B209" t="str">
            <v xml:space="preserve">LS </v>
          </cell>
          <cell r="C209" t="str">
            <v>LE_901POLE</v>
          </cell>
          <cell r="I209">
            <v>0</v>
          </cell>
        </row>
        <row r="210">
          <cell r="A210" t="str">
            <v>SEP 2015</v>
          </cell>
          <cell r="B210" t="str">
            <v>RLS</v>
          </cell>
          <cell r="C210" t="str">
            <v>LE_902POLE</v>
          </cell>
          <cell r="I210">
            <v>3576.07</v>
          </cell>
        </row>
        <row r="211">
          <cell r="A211" t="str">
            <v>SEP 2015</v>
          </cell>
          <cell r="B211" t="str">
            <v xml:space="preserve">LS </v>
          </cell>
          <cell r="C211" t="str">
            <v>LE_902POLE</v>
          </cell>
          <cell r="I211">
            <v>38.729999999999997</v>
          </cell>
        </row>
        <row r="212">
          <cell r="A212" t="str">
            <v>SEP 2015</v>
          </cell>
          <cell r="B212" t="str">
            <v>RLS</v>
          </cell>
          <cell r="C212" t="str">
            <v>LE_950BASE</v>
          </cell>
          <cell r="I212">
            <v>104.1</v>
          </cell>
        </row>
        <row r="213">
          <cell r="A213" t="str">
            <v>SEP 2015</v>
          </cell>
          <cell r="B213" t="str">
            <v xml:space="preserve">LS </v>
          </cell>
          <cell r="C213" t="str">
            <v>LE_950BASE</v>
          </cell>
          <cell r="I213">
            <v>34.700000000000003</v>
          </cell>
        </row>
        <row r="214">
          <cell r="A214" t="str">
            <v>SEP 2015</v>
          </cell>
          <cell r="B214" t="str">
            <v>RLS</v>
          </cell>
          <cell r="C214" t="str">
            <v>LE_951BASE</v>
          </cell>
          <cell r="I214">
            <v>652.75</v>
          </cell>
        </row>
        <row r="215">
          <cell r="A215" t="str">
            <v>SEP 2015</v>
          </cell>
          <cell r="B215" t="str">
            <v xml:space="preserve">LS </v>
          </cell>
          <cell r="C215" t="str">
            <v>LE_951BASE</v>
          </cell>
          <cell r="I215">
            <v>44.76</v>
          </cell>
        </row>
        <row r="216">
          <cell r="A216" t="str">
            <v>SEP 2015</v>
          </cell>
          <cell r="B216" t="str">
            <v>RLS</v>
          </cell>
          <cell r="C216" t="str">
            <v>LE_956BASE</v>
          </cell>
          <cell r="I216">
            <v>637.24</v>
          </cell>
        </row>
        <row r="217">
          <cell r="A217" t="str">
            <v>SEP 2015</v>
          </cell>
          <cell r="B217" t="str">
            <v xml:space="preserve">LS </v>
          </cell>
          <cell r="C217" t="str">
            <v>LE_956BASE</v>
          </cell>
          <cell r="I217">
            <v>199.36</v>
          </cell>
        </row>
        <row r="218">
          <cell r="A218" t="str">
            <v>SEP 2015</v>
          </cell>
          <cell r="B218" t="str">
            <v>RLS</v>
          </cell>
          <cell r="C218" t="str">
            <v>LE_956BASE</v>
          </cell>
          <cell r="I218">
            <v>199.35999999999999</v>
          </cell>
        </row>
        <row r="219">
          <cell r="A219" t="str">
            <v>SEP 2015</v>
          </cell>
          <cell r="B219" t="str">
            <v xml:space="preserve">LS </v>
          </cell>
          <cell r="C219" t="str">
            <v>LE_956BASE</v>
          </cell>
          <cell r="I219">
            <v>416.52</v>
          </cell>
        </row>
        <row r="220">
          <cell r="A220" t="str">
            <v>SEP 2015</v>
          </cell>
          <cell r="B220" t="str">
            <v>RLS</v>
          </cell>
          <cell r="C220" t="str">
            <v>LE_950BASE</v>
          </cell>
          <cell r="I220">
            <v>156.15</v>
          </cell>
        </row>
        <row r="221">
          <cell r="A221" t="str">
            <v>SEP 2015</v>
          </cell>
          <cell r="B221" t="str">
            <v xml:space="preserve">LS </v>
          </cell>
          <cell r="C221" t="str">
            <v>LE_950BASE</v>
          </cell>
          <cell r="I221">
            <v>17.350000000000001</v>
          </cell>
        </row>
        <row r="222">
          <cell r="A222" t="str">
            <v>SEP 2015</v>
          </cell>
          <cell r="B222" t="str">
            <v>RLS</v>
          </cell>
          <cell r="C222" t="str">
            <v>LE_951BASE</v>
          </cell>
          <cell r="I222">
            <v>70.87</v>
          </cell>
        </row>
        <row r="223">
          <cell r="A223" t="str">
            <v>SEP 2015</v>
          </cell>
          <cell r="B223" t="str">
            <v xml:space="preserve">LS </v>
          </cell>
          <cell r="C223" t="str">
            <v>LE_951BASE</v>
          </cell>
          <cell r="I223">
            <v>246.17999999999998</v>
          </cell>
        </row>
        <row r="224">
          <cell r="A224" t="str">
            <v>SEP 2015</v>
          </cell>
          <cell r="B224" t="str">
            <v>RLS</v>
          </cell>
          <cell r="C224" t="str">
            <v>LE_956BASE</v>
          </cell>
          <cell r="I224">
            <v>3.56</v>
          </cell>
        </row>
        <row r="225">
          <cell r="A225" t="str">
            <v>SEP 2015</v>
          </cell>
          <cell r="B225" t="str">
            <v xml:space="preserve">LS </v>
          </cell>
          <cell r="C225" t="str">
            <v>LE_956BASE</v>
          </cell>
          <cell r="I225">
            <v>327.52000000000004</v>
          </cell>
        </row>
        <row r="226">
          <cell r="A226" t="str">
            <v>SEP 2015</v>
          </cell>
          <cell r="B226" t="str">
            <v>RLS</v>
          </cell>
          <cell r="C226" t="str">
            <v>LE_956BASE</v>
          </cell>
          <cell r="I226">
            <v>21.36</v>
          </cell>
        </row>
        <row r="227">
          <cell r="A227" t="str">
            <v>SEP 2015</v>
          </cell>
          <cell r="B227" t="str">
            <v xml:space="preserve">LS </v>
          </cell>
          <cell r="C227" t="str">
            <v>LE_956BASE</v>
          </cell>
          <cell r="I227">
            <v>210.14999999999998</v>
          </cell>
        </row>
        <row r="228">
          <cell r="A228" t="str">
            <v>SEP 2015</v>
          </cell>
          <cell r="B228" t="str">
            <v>RLS</v>
          </cell>
          <cell r="C228" t="str">
            <v>LE_958POLE</v>
          </cell>
          <cell r="I228">
            <v>376.49</v>
          </cell>
        </row>
        <row r="229">
          <cell r="A229" t="str">
            <v>SEP 2015</v>
          </cell>
          <cell r="B229" t="str">
            <v xml:space="preserve">LS </v>
          </cell>
          <cell r="C229" t="str">
            <v>LE_958POLE</v>
          </cell>
          <cell r="I229">
            <v>4576.3</v>
          </cell>
        </row>
        <row r="230">
          <cell r="A230" t="str">
            <v>SEP 2015</v>
          </cell>
          <cell r="C230" t="str">
            <v>Result</v>
          </cell>
          <cell r="I230">
            <v>28306.650000000005</v>
          </cell>
        </row>
        <row r="231">
          <cell r="A231" t="str">
            <v>OCT 2014</v>
          </cell>
          <cell r="B231" t="str">
            <v>RLS</v>
          </cell>
          <cell r="C231" t="str">
            <v>LE_900POLE</v>
          </cell>
          <cell r="I231">
            <v>3301.2599999999998</v>
          </cell>
        </row>
        <row r="232">
          <cell r="A232" t="str">
            <v>OCT 2014</v>
          </cell>
          <cell r="B232" t="str">
            <v xml:space="preserve">LS </v>
          </cell>
          <cell r="C232" t="str">
            <v>LE_900POLE</v>
          </cell>
          <cell r="I232">
            <v>10682.58</v>
          </cell>
        </row>
        <row r="233">
          <cell r="A233" t="str">
            <v>OCT 2014</v>
          </cell>
          <cell r="B233" t="str">
            <v>RLS</v>
          </cell>
          <cell r="C233" t="str">
            <v>LE_901POLE</v>
          </cell>
          <cell r="I233">
            <v>1675.55</v>
          </cell>
        </row>
        <row r="234">
          <cell r="A234" t="str">
            <v>OCT 2014</v>
          </cell>
          <cell r="B234" t="str">
            <v xml:space="preserve">LS </v>
          </cell>
          <cell r="C234" t="str">
            <v>LE_901POLE</v>
          </cell>
          <cell r="I234">
            <v>0</v>
          </cell>
        </row>
        <row r="235">
          <cell r="A235" t="str">
            <v>OCT 2014</v>
          </cell>
          <cell r="B235" t="str">
            <v>RLS</v>
          </cell>
          <cell r="C235" t="str">
            <v>LE_902POLE</v>
          </cell>
          <cell r="I235">
            <v>3573.3</v>
          </cell>
        </row>
        <row r="236">
          <cell r="A236" t="str">
            <v>OCT 2014</v>
          </cell>
          <cell r="B236" t="str">
            <v xml:space="preserve">LS </v>
          </cell>
          <cell r="C236" t="str">
            <v>LE_902POLE</v>
          </cell>
          <cell r="I236">
            <v>38.700000000000003</v>
          </cell>
        </row>
        <row r="237">
          <cell r="A237" t="str">
            <v>OCT 2014</v>
          </cell>
          <cell r="B237" t="str">
            <v>RLS</v>
          </cell>
          <cell r="C237" t="str">
            <v>LE_950BASE</v>
          </cell>
          <cell r="I237">
            <v>104.1</v>
          </cell>
        </row>
        <row r="238">
          <cell r="A238" t="str">
            <v>OCT 2014</v>
          </cell>
          <cell r="B238" t="str">
            <v xml:space="preserve">LS </v>
          </cell>
          <cell r="C238" t="str">
            <v>LE_950BASE</v>
          </cell>
          <cell r="I238">
            <v>34.700000000000003</v>
          </cell>
        </row>
        <row r="239">
          <cell r="A239" t="str">
            <v>OCT 2014</v>
          </cell>
          <cell r="B239" t="str">
            <v>RLS</v>
          </cell>
          <cell r="C239" t="str">
            <v>LE_951BASE</v>
          </cell>
          <cell r="I239">
            <v>652.75</v>
          </cell>
        </row>
        <row r="240">
          <cell r="A240" t="str">
            <v>OCT 2014</v>
          </cell>
          <cell r="B240" t="str">
            <v xml:space="preserve">LS </v>
          </cell>
          <cell r="C240" t="str">
            <v>LE_951BASE</v>
          </cell>
          <cell r="I240">
            <v>11.19</v>
          </cell>
        </row>
        <row r="241">
          <cell r="A241" t="str">
            <v>OCT 2014</v>
          </cell>
          <cell r="B241" t="str">
            <v>RLS</v>
          </cell>
          <cell r="C241" t="str">
            <v>LE_956BASE</v>
          </cell>
          <cell r="I241">
            <v>637.24</v>
          </cell>
        </row>
        <row r="242">
          <cell r="A242" t="str">
            <v>OCT 2014</v>
          </cell>
          <cell r="B242" t="str">
            <v xml:space="preserve">LS </v>
          </cell>
          <cell r="C242" t="str">
            <v>LE_956BASE</v>
          </cell>
          <cell r="I242">
            <v>199.36</v>
          </cell>
        </row>
        <row r="243">
          <cell r="A243" t="str">
            <v>OCT 2014</v>
          </cell>
          <cell r="B243" t="str">
            <v>RLS</v>
          </cell>
          <cell r="C243" t="str">
            <v>LE_956BASE</v>
          </cell>
          <cell r="I243">
            <v>199.35999999999999</v>
          </cell>
        </row>
        <row r="244">
          <cell r="A244" t="str">
            <v>OCT 2014</v>
          </cell>
          <cell r="B244" t="str">
            <v xml:space="preserve">LS </v>
          </cell>
          <cell r="C244" t="str">
            <v>LE_956BASE</v>
          </cell>
          <cell r="I244">
            <v>416.52</v>
          </cell>
        </row>
        <row r="245">
          <cell r="A245" t="str">
            <v>OCT 2014</v>
          </cell>
          <cell r="B245" t="str">
            <v>RLS</v>
          </cell>
          <cell r="C245" t="str">
            <v>LE_950BASE</v>
          </cell>
          <cell r="I245">
            <v>156.15</v>
          </cell>
        </row>
        <row r="246">
          <cell r="A246" t="str">
            <v>OCT 2014</v>
          </cell>
          <cell r="B246" t="str">
            <v xml:space="preserve">LS </v>
          </cell>
          <cell r="C246" t="str">
            <v>LE_950BASE</v>
          </cell>
          <cell r="I246">
            <v>10.41</v>
          </cell>
        </row>
        <row r="247">
          <cell r="A247" t="str">
            <v>OCT 2014</v>
          </cell>
          <cell r="B247" t="str">
            <v>RLS</v>
          </cell>
          <cell r="C247" t="str">
            <v>LE_951BASE</v>
          </cell>
          <cell r="I247">
            <v>70.87</v>
          </cell>
        </row>
        <row r="248">
          <cell r="A248" t="str">
            <v>OCT 2014</v>
          </cell>
          <cell r="B248" t="str">
            <v xml:space="preserve">LS </v>
          </cell>
          <cell r="C248" t="str">
            <v>LE_951BASE</v>
          </cell>
          <cell r="I248">
            <v>249.90999999999997</v>
          </cell>
        </row>
        <row r="249">
          <cell r="A249" t="str">
            <v>OCT 2014</v>
          </cell>
          <cell r="B249" t="str">
            <v>RLS</v>
          </cell>
          <cell r="C249" t="str">
            <v>LE_956BASE</v>
          </cell>
          <cell r="I249">
            <v>3.56</v>
          </cell>
        </row>
        <row r="250">
          <cell r="A250" t="str">
            <v>OCT 2014</v>
          </cell>
          <cell r="B250" t="str">
            <v xml:space="preserve">LS </v>
          </cell>
          <cell r="C250" t="str">
            <v>LE_956BASE</v>
          </cell>
          <cell r="I250">
            <v>284.8</v>
          </cell>
        </row>
        <row r="251">
          <cell r="A251" t="str">
            <v>OCT 2014</v>
          </cell>
          <cell r="B251" t="str">
            <v>RLS</v>
          </cell>
          <cell r="C251" t="str">
            <v>LE_956BASE</v>
          </cell>
          <cell r="I251">
            <v>21.36</v>
          </cell>
        </row>
        <row r="252">
          <cell r="A252" t="str">
            <v>OCT 2014</v>
          </cell>
          <cell r="B252" t="str">
            <v xml:space="preserve">LS </v>
          </cell>
          <cell r="C252" t="str">
            <v>LE_956BASE</v>
          </cell>
          <cell r="I252">
            <v>213.6</v>
          </cell>
        </row>
        <row r="253">
          <cell r="A253" t="str">
            <v>OCT 2014</v>
          </cell>
          <cell r="B253" t="str">
            <v>RLS</v>
          </cell>
          <cell r="C253" t="str">
            <v>LE_958POLE</v>
          </cell>
          <cell r="I253">
            <v>429.78000000000003</v>
          </cell>
        </row>
        <row r="254">
          <cell r="A254" t="str">
            <v>OCT 2014</v>
          </cell>
          <cell r="B254" t="str">
            <v xml:space="preserve">LS </v>
          </cell>
          <cell r="C254" t="str">
            <v>LE_958POLE</v>
          </cell>
          <cell r="I254">
            <v>4651.7999999999993</v>
          </cell>
        </row>
        <row r="255">
          <cell r="A255" t="str">
            <v>OCT 2014</v>
          </cell>
          <cell r="C255" t="str">
            <v>Result</v>
          </cell>
          <cell r="I255">
            <v>27618.85</v>
          </cell>
        </row>
        <row r="256">
          <cell r="A256" t="str">
            <v>NOV 2014</v>
          </cell>
          <cell r="B256" t="str">
            <v>RLS</v>
          </cell>
          <cell r="C256" t="str">
            <v>LE_900POLE</v>
          </cell>
          <cell r="I256">
            <v>3236.4799999999996</v>
          </cell>
        </row>
        <row r="257">
          <cell r="A257" t="str">
            <v>NOV 2014</v>
          </cell>
          <cell r="B257" t="str">
            <v xml:space="preserve">LS </v>
          </cell>
          <cell r="C257" t="str">
            <v>LE_900POLE</v>
          </cell>
          <cell r="I257">
            <v>10326.27</v>
          </cell>
        </row>
        <row r="258">
          <cell r="A258" t="str">
            <v>NOV 2014</v>
          </cell>
          <cell r="B258" t="str">
            <v>RLS</v>
          </cell>
          <cell r="C258" t="str">
            <v>LE_901POLE</v>
          </cell>
          <cell r="I258">
            <v>1675.55</v>
          </cell>
        </row>
        <row r="259">
          <cell r="A259" t="str">
            <v>NOV 2014</v>
          </cell>
          <cell r="B259" t="str">
            <v xml:space="preserve">LS </v>
          </cell>
          <cell r="C259" t="str">
            <v>LE_901POLE</v>
          </cell>
          <cell r="I259">
            <v>0</v>
          </cell>
        </row>
        <row r="260">
          <cell r="A260" t="str">
            <v>NOV 2014</v>
          </cell>
          <cell r="B260" t="str">
            <v>RLS</v>
          </cell>
          <cell r="C260" t="str">
            <v>LE_902POLE</v>
          </cell>
          <cell r="I260">
            <v>3573.3</v>
          </cell>
        </row>
        <row r="261">
          <cell r="A261" t="str">
            <v>NOV 2014</v>
          </cell>
          <cell r="B261" t="str">
            <v xml:space="preserve">LS </v>
          </cell>
          <cell r="C261" t="str">
            <v>LE_902POLE</v>
          </cell>
          <cell r="I261">
            <v>38.700000000000003</v>
          </cell>
        </row>
        <row r="262">
          <cell r="A262" t="str">
            <v>NOV 2014</v>
          </cell>
          <cell r="B262" t="str">
            <v>RLS</v>
          </cell>
          <cell r="C262" t="str">
            <v>LE_950BASE</v>
          </cell>
          <cell r="I262">
            <v>104.1</v>
          </cell>
        </row>
        <row r="263">
          <cell r="A263" t="str">
            <v>NOV 2014</v>
          </cell>
          <cell r="B263" t="str">
            <v xml:space="preserve">LS </v>
          </cell>
          <cell r="C263" t="str">
            <v>LE_950BASE</v>
          </cell>
          <cell r="I263">
            <v>34.700000000000003</v>
          </cell>
        </row>
        <row r="264">
          <cell r="A264" t="str">
            <v>NOV 2014</v>
          </cell>
          <cell r="B264" t="str">
            <v>RLS</v>
          </cell>
          <cell r="C264" t="str">
            <v>LE_951BASE</v>
          </cell>
          <cell r="I264">
            <v>652.75</v>
          </cell>
        </row>
        <row r="265">
          <cell r="A265" t="str">
            <v>NOV 2014</v>
          </cell>
          <cell r="B265" t="str">
            <v xml:space="preserve">LS </v>
          </cell>
          <cell r="C265" t="str">
            <v>LE_951BASE</v>
          </cell>
          <cell r="I265">
            <v>11.19</v>
          </cell>
        </row>
        <row r="266">
          <cell r="A266" t="str">
            <v>NOV 2014</v>
          </cell>
          <cell r="B266" t="str">
            <v>RLS</v>
          </cell>
          <cell r="C266" t="str">
            <v>LE_956BASE</v>
          </cell>
          <cell r="I266">
            <v>637.24</v>
          </cell>
        </row>
        <row r="267">
          <cell r="A267" t="str">
            <v>NOV 2014</v>
          </cell>
          <cell r="B267" t="str">
            <v xml:space="preserve">LS </v>
          </cell>
          <cell r="C267" t="str">
            <v>LE_956BASE</v>
          </cell>
          <cell r="I267">
            <v>199.36</v>
          </cell>
        </row>
        <row r="268">
          <cell r="A268" t="str">
            <v>NOV 2014</v>
          </cell>
          <cell r="B268" t="str">
            <v>RLS</v>
          </cell>
          <cell r="C268" t="str">
            <v>LE_956BASE</v>
          </cell>
          <cell r="I268">
            <v>199.35999999999999</v>
          </cell>
        </row>
        <row r="269">
          <cell r="A269" t="str">
            <v>NOV 2014</v>
          </cell>
          <cell r="B269" t="str">
            <v xml:space="preserve">LS </v>
          </cell>
          <cell r="C269" t="str">
            <v>LE_956BASE</v>
          </cell>
          <cell r="I269">
            <v>299.03999999999996</v>
          </cell>
        </row>
        <row r="270">
          <cell r="A270" t="str">
            <v>NOV 2014</v>
          </cell>
          <cell r="B270" t="str">
            <v>RLS</v>
          </cell>
          <cell r="C270" t="str">
            <v>LE_950BASE</v>
          </cell>
          <cell r="I270">
            <v>156.15</v>
          </cell>
        </row>
        <row r="271">
          <cell r="A271" t="str">
            <v>NOV 2014</v>
          </cell>
          <cell r="B271" t="str">
            <v xml:space="preserve">LS </v>
          </cell>
          <cell r="C271" t="str">
            <v>LE_950BASE</v>
          </cell>
          <cell r="I271">
            <v>10.41</v>
          </cell>
        </row>
        <row r="272">
          <cell r="A272" t="str">
            <v>NOV 2014</v>
          </cell>
          <cell r="B272" t="str">
            <v>RLS</v>
          </cell>
          <cell r="C272" t="str">
            <v>LE_951BASE</v>
          </cell>
          <cell r="I272">
            <v>70.87</v>
          </cell>
        </row>
        <row r="273">
          <cell r="A273" t="str">
            <v>NOV 2014</v>
          </cell>
          <cell r="B273" t="str">
            <v xml:space="preserve">LS </v>
          </cell>
          <cell r="C273" t="str">
            <v>LE_951BASE</v>
          </cell>
          <cell r="I273">
            <v>249.90999999999997</v>
          </cell>
        </row>
        <row r="274">
          <cell r="A274" t="str">
            <v>NOV 2014</v>
          </cell>
          <cell r="B274" t="str">
            <v>RLS</v>
          </cell>
          <cell r="C274" t="str">
            <v>LE_956BASE</v>
          </cell>
          <cell r="I274">
            <v>3.56</v>
          </cell>
        </row>
        <row r="275">
          <cell r="A275" t="str">
            <v>NOV 2014</v>
          </cell>
          <cell r="B275" t="str">
            <v xml:space="preserve">LS </v>
          </cell>
          <cell r="C275" t="str">
            <v>LE_956BASE</v>
          </cell>
          <cell r="I275">
            <v>277.68000000000006</v>
          </cell>
        </row>
        <row r="276">
          <cell r="A276" t="str">
            <v>NOV 2014</v>
          </cell>
          <cell r="B276" t="str">
            <v>RLS</v>
          </cell>
          <cell r="C276" t="str">
            <v>LE_956BASE</v>
          </cell>
          <cell r="I276">
            <v>21.36</v>
          </cell>
        </row>
        <row r="277">
          <cell r="A277" t="str">
            <v>NOV 2014</v>
          </cell>
          <cell r="B277" t="str">
            <v xml:space="preserve">LS </v>
          </cell>
          <cell r="C277" t="str">
            <v>LE_956BASE</v>
          </cell>
          <cell r="I277">
            <v>213.6</v>
          </cell>
        </row>
        <row r="278">
          <cell r="A278" t="str">
            <v>NOV 2014</v>
          </cell>
          <cell r="B278" t="str">
            <v>RLS</v>
          </cell>
          <cell r="C278" t="str">
            <v>LE_958POLE</v>
          </cell>
          <cell r="I278">
            <v>407.16</v>
          </cell>
        </row>
        <row r="279">
          <cell r="A279" t="str">
            <v>NOV 2014</v>
          </cell>
          <cell r="B279" t="str">
            <v xml:space="preserve">LS </v>
          </cell>
          <cell r="C279" t="str">
            <v>LE_958POLE</v>
          </cell>
          <cell r="I279">
            <v>4573.38</v>
          </cell>
        </row>
        <row r="280">
          <cell r="A280" t="str">
            <v>NOV 2014</v>
          </cell>
          <cell r="C280" t="str">
            <v>Result</v>
          </cell>
          <cell r="I280">
            <v>26972.120000000003</v>
          </cell>
        </row>
        <row r="281">
          <cell r="A281" t="str">
            <v>DEC 2014</v>
          </cell>
          <cell r="B281" t="str">
            <v>RLS</v>
          </cell>
          <cell r="C281" t="str">
            <v>LE_900POLE</v>
          </cell>
          <cell r="I281">
            <v>3291.8299999999995</v>
          </cell>
        </row>
        <row r="282">
          <cell r="A282" t="str">
            <v>DEC 2014</v>
          </cell>
          <cell r="B282" t="str">
            <v xml:space="preserve">LS </v>
          </cell>
          <cell r="C282" t="str">
            <v>LE_900POLE</v>
          </cell>
          <cell r="I282">
            <v>10851.62</v>
          </cell>
        </row>
        <row r="283">
          <cell r="A283" t="str">
            <v>DEC 2014</v>
          </cell>
          <cell r="B283" t="str">
            <v>RLS</v>
          </cell>
          <cell r="C283" t="str">
            <v>LE_901POLE</v>
          </cell>
          <cell r="I283">
            <v>1675.55</v>
          </cell>
        </row>
        <row r="284">
          <cell r="A284" t="str">
            <v>DEC 2014</v>
          </cell>
          <cell r="B284" t="str">
            <v xml:space="preserve">LS </v>
          </cell>
          <cell r="C284" t="str">
            <v>LE_901POLE</v>
          </cell>
          <cell r="I284">
            <v>0</v>
          </cell>
        </row>
        <row r="285">
          <cell r="A285" t="str">
            <v>DEC 2014</v>
          </cell>
          <cell r="B285" t="str">
            <v>RLS</v>
          </cell>
          <cell r="C285" t="str">
            <v>LE_902POLE</v>
          </cell>
          <cell r="I285">
            <v>3573.3</v>
          </cell>
        </row>
        <row r="286">
          <cell r="A286" t="str">
            <v>DEC 2014</v>
          </cell>
          <cell r="B286" t="str">
            <v xml:space="preserve">LS </v>
          </cell>
          <cell r="C286" t="str">
            <v>LE_902POLE</v>
          </cell>
          <cell r="I286">
            <v>38.700000000000003</v>
          </cell>
        </row>
        <row r="287">
          <cell r="A287" t="str">
            <v>DEC 2014</v>
          </cell>
          <cell r="B287" t="str">
            <v>RLS</v>
          </cell>
          <cell r="C287" t="str">
            <v>LE_950BASE</v>
          </cell>
          <cell r="I287">
            <v>111.97</v>
          </cell>
        </row>
        <row r="288">
          <cell r="A288" t="str">
            <v>DEC 2014</v>
          </cell>
          <cell r="B288" t="str">
            <v xml:space="preserve">LS </v>
          </cell>
          <cell r="C288" t="str">
            <v>LE_950BASE</v>
          </cell>
          <cell r="I288">
            <v>34.700000000000003</v>
          </cell>
        </row>
        <row r="289">
          <cell r="A289" t="str">
            <v>DEC 2014</v>
          </cell>
          <cell r="B289" t="str">
            <v>RLS</v>
          </cell>
          <cell r="C289" t="str">
            <v>LE_951BASE</v>
          </cell>
          <cell r="I289">
            <v>652.75</v>
          </cell>
        </row>
        <row r="290">
          <cell r="A290" t="str">
            <v>DEC 2014</v>
          </cell>
          <cell r="B290" t="str">
            <v xml:space="preserve">LS </v>
          </cell>
          <cell r="C290" t="str">
            <v>LE_951BASE</v>
          </cell>
          <cell r="I290">
            <v>11.19</v>
          </cell>
        </row>
        <row r="291">
          <cell r="A291" t="str">
            <v>DEC 2014</v>
          </cell>
          <cell r="B291" t="str">
            <v>RLS</v>
          </cell>
          <cell r="C291" t="str">
            <v>LE_956BASE</v>
          </cell>
          <cell r="I291">
            <v>637.24</v>
          </cell>
        </row>
        <row r="292">
          <cell r="A292" t="str">
            <v>DEC 2014</v>
          </cell>
          <cell r="B292" t="str">
            <v xml:space="preserve">LS </v>
          </cell>
          <cell r="C292" t="str">
            <v>LE_956BASE</v>
          </cell>
          <cell r="I292">
            <v>199.36</v>
          </cell>
        </row>
        <row r="293">
          <cell r="A293" t="str">
            <v>DEC 2014</v>
          </cell>
          <cell r="B293" t="str">
            <v>RLS</v>
          </cell>
          <cell r="C293" t="str">
            <v>LE_956BASE</v>
          </cell>
          <cell r="I293">
            <v>199.35999999999999</v>
          </cell>
        </row>
        <row r="294">
          <cell r="A294" t="str">
            <v>DEC 2014</v>
          </cell>
          <cell r="B294" t="str">
            <v xml:space="preserve">LS </v>
          </cell>
          <cell r="C294" t="str">
            <v>LE_956BASE</v>
          </cell>
          <cell r="I294">
            <v>534</v>
          </cell>
        </row>
        <row r="295">
          <cell r="A295" t="str">
            <v>DEC 2014</v>
          </cell>
          <cell r="B295" t="str">
            <v>RLS</v>
          </cell>
          <cell r="C295" t="str">
            <v>LE_950BASE</v>
          </cell>
          <cell r="I295">
            <v>156.15</v>
          </cell>
        </row>
        <row r="296">
          <cell r="A296" t="str">
            <v>DEC 2014</v>
          </cell>
          <cell r="B296" t="str">
            <v xml:space="preserve">LS </v>
          </cell>
          <cell r="C296" t="str">
            <v>LE_950BASE</v>
          </cell>
          <cell r="I296">
            <v>10.41</v>
          </cell>
        </row>
        <row r="297">
          <cell r="A297" t="str">
            <v>DEC 2014</v>
          </cell>
          <cell r="B297" t="str">
            <v>RLS</v>
          </cell>
          <cell r="C297" t="str">
            <v>LE_951BASE</v>
          </cell>
          <cell r="I297">
            <v>70.87</v>
          </cell>
        </row>
        <row r="298">
          <cell r="A298" t="str">
            <v>DEC 2014</v>
          </cell>
          <cell r="B298" t="str">
            <v xml:space="preserve">LS </v>
          </cell>
          <cell r="C298" t="str">
            <v>LE_951BASE</v>
          </cell>
          <cell r="I298">
            <v>249.90999999999997</v>
          </cell>
        </row>
        <row r="299">
          <cell r="A299" t="str">
            <v>DEC 2014</v>
          </cell>
          <cell r="B299" t="str">
            <v>RLS</v>
          </cell>
          <cell r="C299" t="str">
            <v>LE_956BASE</v>
          </cell>
          <cell r="I299">
            <v>3.56</v>
          </cell>
        </row>
        <row r="300">
          <cell r="A300" t="str">
            <v>DEC 2014</v>
          </cell>
          <cell r="B300" t="str">
            <v xml:space="preserve">LS </v>
          </cell>
          <cell r="C300" t="str">
            <v>LE_956BASE</v>
          </cell>
          <cell r="I300">
            <v>291.92</v>
          </cell>
        </row>
        <row r="301">
          <cell r="A301" t="str">
            <v>DEC 2014</v>
          </cell>
          <cell r="B301" t="str">
            <v>RLS</v>
          </cell>
          <cell r="C301" t="str">
            <v>LE_956BASE</v>
          </cell>
          <cell r="I301">
            <v>21.36</v>
          </cell>
        </row>
        <row r="302">
          <cell r="A302" t="str">
            <v>DEC 2014</v>
          </cell>
          <cell r="B302" t="str">
            <v xml:space="preserve">LS </v>
          </cell>
          <cell r="C302" t="str">
            <v>LE_956BASE</v>
          </cell>
          <cell r="I302">
            <v>213.6</v>
          </cell>
        </row>
        <row r="303">
          <cell r="A303" t="str">
            <v>DEC 2014</v>
          </cell>
          <cell r="B303" t="str">
            <v>RLS</v>
          </cell>
          <cell r="C303" t="str">
            <v>LE_958POLE</v>
          </cell>
          <cell r="I303">
            <v>444.11</v>
          </cell>
        </row>
        <row r="304">
          <cell r="A304" t="str">
            <v>DEC 2014</v>
          </cell>
          <cell r="B304" t="str">
            <v xml:space="preserve">LS </v>
          </cell>
          <cell r="C304" t="str">
            <v>LE_958POLE</v>
          </cell>
          <cell r="I304">
            <v>4659.72</v>
          </cell>
        </row>
        <row r="305">
          <cell r="A305" t="str">
            <v>DEC 2014</v>
          </cell>
          <cell r="C305" t="str">
            <v>Result</v>
          </cell>
          <cell r="I305">
            <v>27933.180000000004</v>
          </cell>
        </row>
      </sheetData>
      <sheetData sheetId="41">
        <row r="3">
          <cell r="A3" t="str">
            <v>JAN 2015</v>
          </cell>
          <cell r="E3">
            <v>77</v>
          </cell>
          <cell r="H3">
            <v>34.200000000000003</v>
          </cell>
        </row>
        <row r="4">
          <cell r="A4" t="str">
            <v>JAN 2015</v>
          </cell>
          <cell r="E4">
            <v>3584</v>
          </cell>
          <cell r="H4">
            <v>485.13</v>
          </cell>
        </row>
        <row r="5">
          <cell r="A5" t="str">
            <v>JAN 2015</v>
          </cell>
          <cell r="E5">
            <v>3643</v>
          </cell>
          <cell r="H5">
            <v>771.03</v>
          </cell>
        </row>
        <row r="6">
          <cell r="A6" t="str">
            <v>JAN 2015</v>
          </cell>
          <cell r="E6">
            <v>90</v>
          </cell>
          <cell r="H6">
            <v>0</v>
          </cell>
        </row>
        <row r="7">
          <cell r="A7" t="str">
            <v>JAN 2015</v>
          </cell>
          <cell r="E7">
            <v>738</v>
          </cell>
          <cell r="H7">
            <v>553.23</v>
          </cell>
        </row>
        <row r="8">
          <cell r="A8" t="str">
            <v>JAN 2015</v>
          </cell>
          <cell r="E8">
            <v>1391</v>
          </cell>
          <cell r="H8">
            <v>0</v>
          </cell>
        </row>
        <row r="9">
          <cell r="A9" t="str">
            <v>JAN 2015</v>
          </cell>
          <cell r="E9">
            <v>43</v>
          </cell>
          <cell r="H9">
            <v>49.440000000000005</v>
          </cell>
        </row>
        <row r="10">
          <cell r="A10" t="str">
            <v>JAN 2015</v>
          </cell>
          <cell r="E10">
            <v>355</v>
          </cell>
          <cell r="H10">
            <v>206</v>
          </cell>
        </row>
        <row r="11">
          <cell r="A11" t="str">
            <v>JAN 2015</v>
          </cell>
          <cell r="E11">
            <v>3896</v>
          </cell>
          <cell r="H11">
            <v>1519.74</v>
          </cell>
        </row>
        <row r="12">
          <cell r="A12" t="str">
            <v>JAN 2015</v>
          </cell>
          <cell r="E12">
            <v>2067</v>
          </cell>
          <cell r="H12">
            <v>0</v>
          </cell>
        </row>
        <row r="13">
          <cell r="A13" t="str">
            <v>JAN 2015</v>
          </cell>
          <cell r="E13">
            <v>2330</v>
          </cell>
          <cell r="H13">
            <v>2.06</v>
          </cell>
        </row>
        <row r="14">
          <cell r="A14" t="str">
            <v>JAN 2015</v>
          </cell>
          <cell r="E14">
            <v>17155</v>
          </cell>
          <cell r="H14">
            <v>13.370000000000001</v>
          </cell>
        </row>
        <row r="15">
          <cell r="A15" t="str">
            <v>JAN 2015</v>
          </cell>
          <cell r="E15">
            <v>529</v>
          </cell>
          <cell r="H15">
            <v>0</v>
          </cell>
        </row>
        <row r="16">
          <cell r="A16" t="str">
            <v>JAN 2015</v>
          </cell>
          <cell r="E16">
            <v>1341</v>
          </cell>
          <cell r="H16">
            <v>0</v>
          </cell>
        </row>
        <row r="17">
          <cell r="A17" t="str">
            <v>JAN 2015</v>
          </cell>
          <cell r="E17">
            <v>2311</v>
          </cell>
          <cell r="H17">
            <v>59.120000000000005</v>
          </cell>
        </row>
        <row r="18">
          <cell r="A18" t="str">
            <v>JAN 2015</v>
          </cell>
          <cell r="E18">
            <v>17</v>
          </cell>
          <cell r="H18">
            <v>0</v>
          </cell>
        </row>
        <row r="19">
          <cell r="A19" t="str">
            <v>JAN 2015</v>
          </cell>
          <cell r="E19">
            <v>11</v>
          </cell>
          <cell r="H19">
            <v>0</v>
          </cell>
        </row>
        <row r="20">
          <cell r="A20" t="str">
            <v>JAN 2015</v>
          </cell>
          <cell r="E20">
            <v>46</v>
          </cell>
          <cell r="H20">
            <v>735.06000000000006</v>
          </cell>
        </row>
        <row r="21">
          <cell r="A21" t="str">
            <v>JAN 2015</v>
          </cell>
          <cell r="E21">
            <v>245</v>
          </cell>
          <cell r="H21">
            <v>3776.82</v>
          </cell>
        </row>
        <row r="22">
          <cell r="A22" t="str">
            <v>JAN 2015</v>
          </cell>
          <cell r="E22">
            <v>106</v>
          </cell>
          <cell r="H22">
            <v>989.6099999999999</v>
          </cell>
        </row>
        <row r="23">
          <cell r="A23" t="str">
            <v>JAN 2015</v>
          </cell>
          <cell r="E23">
            <v>82</v>
          </cell>
          <cell r="H23">
            <v>1287.7700000000002</v>
          </cell>
        </row>
        <row r="24">
          <cell r="A24" t="str">
            <v>JAN 2015</v>
          </cell>
          <cell r="E24">
            <v>471</v>
          </cell>
          <cell r="H24">
            <v>0</v>
          </cell>
        </row>
        <row r="25">
          <cell r="A25" t="str">
            <v>JAN 2015</v>
          </cell>
          <cell r="E25">
            <v>489</v>
          </cell>
          <cell r="H25">
            <v>0</v>
          </cell>
        </row>
        <row r="26">
          <cell r="A26" t="str">
            <v>JAN 2015</v>
          </cell>
          <cell r="E26">
            <v>53</v>
          </cell>
          <cell r="H26">
            <v>0</v>
          </cell>
        </row>
        <row r="27">
          <cell r="A27" t="str">
            <v>JAN 2015</v>
          </cell>
          <cell r="E27">
            <v>39</v>
          </cell>
          <cell r="H27">
            <v>0</v>
          </cell>
        </row>
        <row r="28">
          <cell r="A28" t="str">
            <v>JAN 2015</v>
          </cell>
          <cell r="E28">
            <v>17</v>
          </cell>
          <cell r="H28">
            <v>0</v>
          </cell>
        </row>
        <row r="29">
          <cell r="A29" t="str">
            <v>JAN 2015</v>
          </cell>
          <cell r="E29">
            <v>46</v>
          </cell>
          <cell r="H29">
            <v>53.4</v>
          </cell>
        </row>
        <row r="30">
          <cell r="A30" t="str">
            <v>JAN 2015</v>
          </cell>
          <cell r="E30">
            <v>4</v>
          </cell>
          <cell r="H30">
            <v>0</v>
          </cell>
        </row>
        <row r="31">
          <cell r="A31" t="str">
            <v>JAN 2015</v>
          </cell>
          <cell r="E31">
            <v>218</v>
          </cell>
          <cell r="H31">
            <v>0</v>
          </cell>
        </row>
        <row r="32">
          <cell r="A32" t="str">
            <v>JAN 2015</v>
          </cell>
          <cell r="E32">
            <v>2305</v>
          </cell>
          <cell r="H32">
            <v>11.31</v>
          </cell>
        </row>
        <row r="33">
          <cell r="A33" t="str">
            <v>JAN 2015</v>
          </cell>
          <cell r="E33">
            <v>43</v>
          </cell>
          <cell r="H33">
            <v>0</v>
          </cell>
        </row>
        <row r="34">
          <cell r="A34" t="str">
            <v>JAN 2015</v>
          </cell>
          <cell r="E34">
            <v>2280</v>
          </cell>
          <cell r="H34">
            <v>19.55</v>
          </cell>
        </row>
        <row r="35">
          <cell r="A35" t="str">
            <v>JAN 2015</v>
          </cell>
          <cell r="E35">
            <v>41</v>
          </cell>
          <cell r="H35">
            <v>0</v>
          </cell>
        </row>
        <row r="36">
          <cell r="A36" t="str">
            <v>JAN 2015</v>
          </cell>
          <cell r="E36">
            <v>119</v>
          </cell>
          <cell r="H36">
            <v>0</v>
          </cell>
        </row>
        <row r="37">
          <cell r="A37" t="str">
            <v>JAN 2015</v>
          </cell>
          <cell r="E37">
            <v>55</v>
          </cell>
          <cell r="H37">
            <v>0</v>
          </cell>
        </row>
        <row r="38">
          <cell r="A38" t="str">
            <v>JAN 2015</v>
          </cell>
          <cell r="E38">
            <v>187</v>
          </cell>
          <cell r="H38">
            <v>0</v>
          </cell>
        </row>
        <row r="39">
          <cell r="A39" t="str">
            <v>JAN 2015</v>
          </cell>
          <cell r="E39">
            <v>428</v>
          </cell>
          <cell r="H39">
            <v>0</v>
          </cell>
        </row>
        <row r="40">
          <cell r="A40" t="str">
            <v>JAN 2015</v>
          </cell>
          <cell r="E40">
            <v>23</v>
          </cell>
          <cell r="H40">
            <v>0</v>
          </cell>
        </row>
        <row r="41">
          <cell r="A41" t="str">
            <v>JAN 2015</v>
          </cell>
          <cell r="E41">
            <v>512</v>
          </cell>
          <cell r="H41">
            <v>0</v>
          </cell>
        </row>
        <row r="42">
          <cell r="A42" t="str">
            <v>JAN 2015</v>
          </cell>
          <cell r="E42">
            <v>34</v>
          </cell>
          <cell r="H42">
            <v>0</v>
          </cell>
        </row>
        <row r="43">
          <cell r="A43" t="str">
            <v>JAN 2015</v>
          </cell>
          <cell r="E43">
            <v>40</v>
          </cell>
          <cell r="H43">
            <v>21.36</v>
          </cell>
        </row>
        <row r="44">
          <cell r="A44" t="str">
            <v>JAN 2015</v>
          </cell>
          <cell r="E44">
            <v>53</v>
          </cell>
          <cell r="H44">
            <v>50.86</v>
          </cell>
        </row>
        <row r="45">
          <cell r="A45" t="str">
            <v>JAN 2015</v>
          </cell>
          <cell r="E45">
            <v>260</v>
          </cell>
          <cell r="H45">
            <v>266.27000000000004</v>
          </cell>
        </row>
        <row r="46">
          <cell r="A46" t="str">
            <v>JAN 2015</v>
          </cell>
          <cell r="E46">
            <v>192</v>
          </cell>
          <cell r="H46">
            <v>639.13</v>
          </cell>
        </row>
        <row r="47">
          <cell r="A47" t="str">
            <v>JAN 2015</v>
          </cell>
          <cell r="E47">
            <v>13</v>
          </cell>
          <cell r="H47">
            <v>0</v>
          </cell>
        </row>
        <row r="48">
          <cell r="A48" t="str">
            <v>JAN 2015</v>
          </cell>
          <cell r="E48">
            <v>45</v>
          </cell>
          <cell r="H48">
            <v>165.98</v>
          </cell>
        </row>
        <row r="49">
          <cell r="A49" t="str">
            <v>JAN 2015</v>
          </cell>
          <cell r="E49">
            <v>10</v>
          </cell>
          <cell r="H49">
            <v>3.47</v>
          </cell>
        </row>
        <row r="50">
          <cell r="A50" t="str">
            <v>JAN 2015</v>
          </cell>
          <cell r="E50">
            <v>195</v>
          </cell>
          <cell r="H50">
            <v>932.68999999999994</v>
          </cell>
        </row>
        <row r="51">
          <cell r="A51" t="str">
            <v>JAN 2015</v>
          </cell>
          <cell r="E51">
            <v>2</v>
          </cell>
          <cell r="H51">
            <v>0</v>
          </cell>
        </row>
        <row r="52">
          <cell r="A52" t="str">
            <v>JAN 2015</v>
          </cell>
          <cell r="E52">
            <v>37</v>
          </cell>
          <cell r="H52">
            <v>0</v>
          </cell>
        </row>
        <row r="53">
          <cell r="A53" t="str">
            <v>JAN 2015</v>
          </cell>
          <cell r="E53">
            <v>6679</v>
          </cell>
          <cell r="H53">
            <v>1111.21</v>
          </cell>
        </row>
        <row r="54">
          <cell r="A54" t="str">
            <v>JAN 2015</v>
          </cell>
          <cell r="E54">
            <v>9634</v>
          </cell>
          <cell r="H54">
            <v>1130.8600000000001</v>
          </cell>
        </row>
        <row r="55">
          <cell r="A55" t="str">
            <v>JAN 2015</v>
          </cell>
          <cell r="E55">
            <v>5608</v>
          </cell>
          <cell r="H55">
            <v>2844.58</v>
          </cell>
        </row>
        <row r="56">
          <cell r="A56" t="str">
            <v>JAN 2015</v>
          </cell>
          <cell r="E56">
            <v>417</v>
          </cell>
          <cell r="H56">
            <v>209.96</v>
          </cell>
        </row>
        <row r="57">
          <cell r="A57" t="str">
            <v>JAN 2015</v>
          </cell>
          <cell r="E57">
            <v>13291</v>
          </cell>
          <cell r="H57">
            <v>7782.56</v>
          </cell>
        </row>
        <row r="58">
          <cell r="A58" t="str">
            <v>JAN 2015</v>
          </cell>
          <cell r="E58">
            <v>3468</v>
          </cell>
          <cell r="H58">
            <v>1651.0100000000002</v>
          </cell>
        </row>
        <row r="59">
          <cell r="A59" t="str">
            <v>JAN 2015</v>
          </cell>
          <cell r="E59">
            <v>5</v>
          </cell>
          <cell r="H59">
            <v>0</v>
          </cell>
        </row>
        <row r="60">
          <cell r="A60" t="str">
            <v>JAN 2015</v>
          </cell>
          <cell r="E60">
            <v>26</v>
          </cell>
          <cell r="H60">
            <v>2.06</v>
          </cell>
        </row>
        <row r="61">
          <cell r="A61" t="str">
            <v>JAN 2015</v>
          </cell>
          <cell r="E61">
            <v>2</v>
          </cell>
          <cell r="H61">
            <v>0</v>
          </cell>
        </row>
        <row r="62">
          <cell r="A62" t="str">
            <v>JAN 2015</v>
          </cell>
          <cell r="E62">
            <v>506</v>
          </cell>
          <cell r="H62">
            <v>80.22</v>
          </cell>
        </row>
        <row r="63">
          <cell r="A63" t="str">
            <v>JAN 2015</v>
          </cell>
          <cell r="E63">
            <v>54</v>
          </cell>
          <cell r="H63">
            <v>26.740000000000002</v>
          </cell>
        </row>
        <row r="64">
          <cell r="A64" t="str">
            <v>JAN 2015</v>
          </cell>
          <cell r="E64">
            <v>2</v>
          </cell>
          <cell r="H64">
            <v>0</v>
          </cell>
        </row>
        <row r="65">
          <cell r="A65" t="str">
            <v>JAN 2015</v>
          </cell>
          <cell r="E65">
            <v>471</v>
          </cell>
          <cell r="H65">
            <v>138.91</v>
          </cell>
        </row>
        <row r="66">
          <cell r="A66" t="str">
            <v>JAN 2015</v>
          </cell>
          <cell r="E66">
            <v>61</v>
          </cell>
          <cell r="H66">
            <v>33.93</v>
          </cell>
        </row>
        <row r="67">
          <cell r="A67" t="str">
            <v>JAN 2015</v>
          </cell>
          <cell r="E67">
            <v>0</v>
          </cell>
          <cell r="H67">
            <v>0</v>
          </cell>
        </row>
        <row r="68">
          <cell r="A68" t="str">
            <v>JAN 2015</v>
          </cell>
          <cell r="E68">
            <v>20</v>
          </cell>
          <cell r="H68">
            <v>0</v>
          </cell>
        </row>
        <row r="69">
          <cell r="A69" t="str">
            <v>JAN 2015</v>
          </cell>
          <cell r="E69">
            <v>4</v>
          </cell>
          <cell r="H69">
            <v>0</v>
          </cell>
        </row>
        <row r="70">
          <cell r="A70" t="str">
            <v>JAN 2015</v>
          </cell>
          <cell r="E70">
            <v>52</v>
          </cell>
          <cell r="H70">
            <v>0</v>
          </cell>
        </row>
        <row r="71">
          <cell r="A71" t="str">
            <v>JAN 2015</v>
          </cell>
          <cell r="E71">
            <v>2</v>
          </cell>
          <cell r="H71">
            <v>0</v>
          </cell>
        </row>
        <row r="72">
          <cell r="A72" t="str">
            <v>JAN 2015</v>
          </cell>
          <cell r="E72">
            <v>13</v>
          </cell>
          <cell r="H72">
            <v>0</v>
          </cell>
        </row>
        <row r="74">
          <cell r="A74" t="str">
            <v>FEB 2015</v>
          </cell>
          <cell r="E74">
            <v>76</v>
          </cell>
          <cell r="H74">
            <v>35.020000000000003</v>
          </cell>
        </row>
        <row r="75">
          <cell r="A75" t="str">
            <v>FEB 2015</v>
          </cell>
          <cell r="E75">
            <v>2161</v>
          </cell>
          <cell r="H75">
            <v>480.66</v>
          </cell>
        </row>
        <row r="76">
          <cell r="A76" t="str">
            <v>FEB 2015</v>
          </cell>
          <cell r="E76">
            <v>1232</v>
          </cell>
          <cell r="H76">
            <v>712.22</v>
          </cell>
        </row>
        <row r="77">
          <cell r="A77" t="str">
            <v>FEB 2015</v>
          </cell>
          <cell r="E77">
            <v>48</v>
          </cell>
          <cell r="H77">
            <v>0</v>
          </cell>
        </row>
        <row r="78">
          <cell r="A78" t="str">
            <v>FEB 2015</v>
          </cell>
          <cell r="E78">
            <v>707</v>
          </cell>
          <cell r="H78">
            <v>546.42999999999995</v>
          </cell>
        </row>
        <row r="79">
          <cell r="A79" t="str">
            <v>FEB 2015</v>
          </cell>
          <cell r="E79">
            <v>1237</v>
          </cell>
          <cell r="H79">
            <v>0</v>
          </cell>
        </row>
        <row r="80">
          <cell r="A80" t="str">
            <v>FEB 2015</v>
          </cell>
          <cell r="E80">
            <v>40</v>
          </cell>
          <cell r="H80">
            <v>47.38</v>
          </cell>
        </row>
        <row r="81">
          <cell r="A81" t="str">
            <v>FEB 2015</v>
          </cell>
          <cell r="E81">
            <v>324</v>
          </cell>
          <cell r="H81">
            <v>189.52</v>
          </cell>
        </row>
        <row r="82">
          <cell r="A82" t="str">
            <v>FEB 2015</v>
          </cell>
          <cell r="E82">
            <v>3035</v>
          </cell>
          <cell r="H82">
            <v>1451.81</v>
          </cell>
        </row>
        <row r="83">
          <cell r="A83" t="str">
            <v>FEB 2015</v>
          </cell>
          <cell r="E83">
            <v>1061</v>
          </cell>
          <cell r="H83">
            <v>0</v>
          </cell>
        </row>
        <row r="84">
          <cell r="A84" t="str">
            <v>FEB 2015</v>
          </cell>
          <cell r="E84">
            <v>1854</v>
          </cell>
          <cell r="H84">
            <v>2.06</v>
          </cell>
        </row>
        <row r="85">
          <cell r="A85" t="str">
            <v>FEB 2015</v>
          </cell>
          <cell r="E85">
            <v>16799</v>
          </cell>
          <cell r="H85">
            <v>13.370000000000001</v>
          </cell>
        </row>
        <row r="86">
          <cell r="A86" t="str">
            <v>FEB 2015</v>
          </cell>
          <cell r="E86">
            <v>471</v>
          </cell>
          <cell r="H86">
            <v>0</v>
          </cell>
        </row>
        <row r="87">
          <cell r="A87" t="str">
            <v>FEB 2015</v>
          </cell>
          <cell r="E87">
            <v>1324</v>
          </cell>
          <cell r="H87">
            <v>0</v>
          </cell>
        </row>
        <row r="88">
          <cell r="A88" t="str">
            <v>FEB 2015</v>
          </cell>
          <cell r="E88">
            <v>2064</v>
          </cell>
          <cell r="H88">
            <v>59.120000000000005</v>
          </cell>
        </row>
        <row r="89">
          <cell r="A89" t="str">
            <v>FEB 2015</v>
          </cell>
          <cell r="E89">
            <v>15</v>
          </cell>
          <cell r="H89">
            <v>0</v>
          </cell>
        </row>
        <row r="90">
          <cell r="A90" t="str">
            <v>FEB 2015</v>
          </cell>
          <cell r="E90">
            <v>9</v>
          </cell>
          <cell r="H90">
            <v>0</v>
          </cell>
        </row>
        <row r="91">
          <cell r="A91" t="str">
            <v>FEB 2015</v>
          </cell>
          <cell r="E91">
            <v>46</v>
          </cell>
          <cell r="H91">
            <v>735.06000000000006</v>
          </cell>
        </row>
        <row r="92">
          <cell r="A92" t="str">
            <v>FEB 2015</v>
          </cell>
          <cell r="E92">
            <v>209</v>
          </cell>
          <cell r="H92">
            <v>3184.26</v>
          </cell>
        </row>
        <row r="93">
          <cell r="A93" t="str">
            <v>FEB 2015</v>
          </cell>
          <cell r="E93">
            <v>106</v>
          </cell>
          <cell r="H93">
            <v>989.6099999999999</v>
          </cell>
        </row>
        <row r="94">
          <cell r="A94" t="str">
            <v>FEB 2015</v>
          </cell>
          <cell r="E94">
            <v>82</v>
          </cell>
          <cell r="H94">
            <v>1287.7700000000002</v>
          </cell>
        </row>
        <row r="95">
          <cell r="A95" t="str">
            <v>FEB 2015</v>
          </cell>
          <cell r="E95">
            <v>263</v>
          </cell>
          <cell r="H95">
            <v>0</v>
          </cell>
        </row>
        <row r="96">
          <cell r="A96" t="str">
            <v>FEB 2015</v>
          </cell>
          <cell r="E96">
            <v>35</v>
          </cell>
          <cell r="H96">
            <v>0</v>
          </cell>
        </row>
        <row r="97">
          <cell r="A97" t="str">
            <v>FEB 2015</v>
          </cell>
          <cell r="E97">
            <v>23</v>
          </cell>
          <cell r="H97">
            <v>0</v>
          </cell>
        </row>
        <row r="98">
          <cell r="A98" t="str">
            <v>FEB 2015</v>
          </cell>
          <cell r="E98">
            <v>0</v>
          </cell>
          <cell r="H98">
            <v>0</v>
          </cell>
        </row>
        <row r="99">
          <cell r="A99" t="str">
            <v>FEB 2015</v>
          </cell>
          <cell r="E99">
            <v>31</v>
          </cell>
          <cell r="H99">
            <v>0</v>
          </cell>
        </row>
        <row r="100">
          <cell r="A100" t="str">
            <v>FEB 2015</v>
          </cell>
          <cell r="E100">
            <v>17</v>
          </cell>
          <cell r="H100">
            <v>0</v>
          </cell>
        </row>
        <row r="101">
          <cell r="A101" t="str">
            <v>FEB 2015</v>
          </cell>
          <cell r="E101">
            <v>58</v>
          </cell>
          <cell r="H101">
            <v>53.4</v>
          </cell>
        </row>
        <row r="102">
          <cell r="A102" t="str">
            <v>FEB 2015</v>
          </cell>
          <cell r="E102">
            <v>4</v>
          </cell>
          <cell r="H102">
            <v>0</v>
          </cell>
        </row>
        <row r="103">
          <cell r="A103" t="str">
            <v>FEB 2015</v>
          </cell>
          <cell r="E103">
            <v>205</v>
          </cell>
          <cell r="H103">
            <v>0</v>
          </cell>
        </row>
        <row r="104">
          <cell r="A104" t="str">
            <v>FEB 2015</v>
          </cell>
          <cell r="E104">
            <v>2340</v>
          </cell>
          <cell r="H104">
            <v>11.31</v>
          </cell>
        </row>
        <row r="105">
          <cell r="A105" t="str">
            <v>FEB 2015</v>
          </cell>
          <cell r="E105">
            <v>39</v>
          </cell>
          <cell r="H105">
            <v>0</v>
          </cell>
        </row>
        <row r="106">
          <cell r="A106" t="str">
            <v>FEB 2015</v>
          </cell>
          <cell r="E106">
            <v>1867</v>
          </cell>
          <cell r="H106">
            <v>19.55</v>
          </cell>
        </row>
        <row r="107">
          <cell r="A107" t="str">
            <v>FEB 2015</v>
          </cell>
          <cell r="E107">
            <v>41</v>
          </cell>
          <cell r="H107">
            <v>0</v>
          </cell>
        </row>
        <row r="108">
          <cell r="A108" t="str">
            <v>FEB 2015</v>
          </cell>
          <cell r="E108">
            <v>119</v>
          </cell>
          <cell r="H108">
            <v>0</v>
          </cell>
        </row>
        <row r="109">
          <cell r="A109" t="str">
            <v>FEB 2015</v>
          </cell>
          <cell r="E109">
            <v>55</v>
          </cell>
          <cell r="H109">
            <v>0</v>
          </cell>
        </row>
        <row r="110">
          <cell r="A110" t="str">
            <v>FEB 2015</v>
          </cell>
          <cell r="E110">
            <v>184</v>
          </cell>
          <cell r="H110">
            <v>0</v>
          </cell>
        </row>
        <row r="111">
          <cell r="A111" t="str">
            <v>FEB 2015</v>
          </cell>
          <cell r="E111">
            <v>416</v>
          </cell>
          <cell r="H111">
            <v>0</v>
          </cell>
        </row>
        <row r="112">
          <cell r="A112" t="str">
            <v>FEB 2015</v>
          </cell>
          <cell r="E112">
            <v>20</v>
          </cell>
          <cell r="H112">
            <v>0</v>
          </cell>
        </row>
        <row r="113">
          <cell r="A113" t="str">
            <v>FEB 2015</v>
          </cell>
          <cell r="E113">
            <v>137</v>
          </cell>
          <cell r="H113">
            <v>0</v>
          </cell>
        </row>
        <row r="114">
          <cell r="A114" t="str">
            <v>FEB 2015</v>
          </cell>
          <cell r="E114">
            <v>27</v>
          </cell>
          <cell r="H114">
            <v>0</v>
          </cell>
        </row>
        <row r="115">
          <cell r="A115" t="str">
            <v>FEB 2015</v>
          </cell>
          <cell r="E115">
            <v>40</v>
          </cell>
          <cell r="H115">
            <v>21.36</v>
          </cell>
        </row>
        <row r="116">
          <cell r="A116" t="str">
            <v>FEB 2015</v>
          </cell>
          <cell r="E116">
            <v>53</v>
          </cell>
          <cell r="H116">
            <v>50.86</v>
          </cell>
        </row>
        <row r="117">
          <cell r="A117" t="str">
            <v>FEB 2015</v>
          </cell>
          <cell r="E117">
            <v>260</v>
          </cell>
          <cell r="H117">
            <v>266.27000000000004</v>
          </cell>
        </row>
        <row r="118">
          <cell r="A118" t="str">
            <v>FEB 2015</v>
          </cell>
          <cell r="E118">
            <v>218</v>
          </cell>
          <cell r="H118">
            <v>639.13</v>
          </cell>
        </row>
        <row r="119">
          <cell r="A119" t="str">
            <v>FEB 2015</v>
          </cell>
          <cell r="E119">
            <v>13</v>
          </cell>
          <cell r="H119">
            <v>0</v>
          </cell>
        </row>
        <row r="120">
          <cell r="A120" t="str">
            <v>FEB 2015</v>
          </cell>
          <cell r="E120">
            <v>45</v>
          </cell>
          <cell r="H120">
            <v>165.98</v>
          </cell>
        </row>
        <row r="121">
          <cell r="A121" t="str">
            <v>FEB 2015</v>
          </cell>
          <cell r="E121">
            <v>10</v>
          </cell>
          <cell r="H121">
            <v>3.47</v>
          </cell>
        </row>
        <row r="122">
          <cell r="A122" t="str">
            <v>FEB 2015</v>
          </cell>
          <cell r="E122">
            <v>204</v>
          </cell>
          <cell r="H122">
            <v>932.68999999999994</v>
          </cell>
        </row>
        <row r="123">
          <cell r="A123" t="str">
            <v>FEB 2015</v>
          </cell>
          <cell r="E123">
            <v>0</v>
          </cell>
          <cell r="H123">
            <v>0</v>
          </cell>
        </row>
        <row r="124">
          <cell r="A124" t="str">
            <v>FEB 2015</v>
          </cell>
          <cell r="E124">
            <v>2</v>
          </cell>
          <cell r="H124">
            <v>0</v>
          </cell>
        </row>
        <row r="125">
          <cell r="A125" t="str">
            <v>FEB 2015</v>
          </cell>
          <cell r="E125">
            <v>35</v>
          </cell>
          <cell r="H125">
            <v>0</v>
          </cell>
        </row>
        <row r="126">
          <cell r="A126" t="str">
            <v>FEB 2015</v>
          </cell>
          <cell r="E126">
            <v>0</v>
          </cell>
          <cell r="H126">
            <v>0</v>
          </cell>
        </row>
        <row r="127">
          <cell r="A127" t="str">
            <v>FEB 2015</v>
          </cell>
          <cell r="E127">
            <v>0</v>
          </cell>
          <cell r="H127">
            <v>0</v>
          </cell>
        </row>
        <row r="128">
          <cell r="A128" t="str">
            <v>FEB 2015</v>
          </cell>
          <cell r="E128">
            <v>3704</v>
          </cell>
          <cell r="H128">
            <v>1048.76</v>
          </cell>
        </row>
        <row r="129">
          <cell r="A129" t="str">
            <v>FEB 2015</v>
          </cell>
          <cell r="E129">
            <v>3204</v>
          </cell>
          <cell r="H129">
            <v>1125.3900000000001</v>
          </cell>
        </row>
        <row r="130">
          <cell r="A130" t="str">
            <v>FEB 2015</v>
          </cell>
          <cell r="E130">
            <v>3535</v>
          </cell>
          <cell r="H130">
            <v>2727.16</v>
          </cell>
        </row>
        <row r="131">
          <cell r="A131" t="str">
            <v>FEB 2015</v>
          </cell>
          <cell r="E131">
            <v>401</v>
          </cell>
          <cell r="H131">
            <v>201.72</v>
          </cell>
        </row>
        <row r="132">
          <cell r="A132" t="str">
            <v>FEB 2015</v>
          </cell>
          <cell r="E132">
            <v>12791</v>
          </cell>
          <cell r="H132">
            <v>7470.4</v>
          </cell>
        </row>
        <row r="133">
          <cell r="A133" t="str">
            <v>FEB 2015</v>
          </cell>
          <cell r="E133">
            <v>3377</v>
          </cell>
          <cell r="H133">
            <v>1598.1200000000001</v>
          </cell>
        </row>
        <row r="134">
          <cell r="A134" t="str">
            <v>FEB 2015</v>
          </cell>
          <cell r="E134">
            <v>4</v>
          </cell>
          <cell r="H134">
            <v>0</v>
          </cell>
        </row>
        <row r="135">
          <cell r="A135" t="str">
            <v>FEB 2015</v>
          </cell>
          <cell r="E135">
            <v>30</v>
          </cell>
          <cell r="H135">
            <v>6.18</v>
          </cell>
        </row>
        <row r="136">
          <cell r="A136" t="str">
            <v>FEB 2015</v>
          </cell>
          <cell r="E136">
            <v>2</v>
          </cell>
          <cell r="H136">
            <v>0</v>
          </cell>
        </row>
        <row r="137">
          <cell r="A137" t="str">
            <v>FEB 2015</v>
          </cell>
          <cell r="E137">
            <v>506</v>
          </cell>
          <cell r="H137">
            <v>80.22</v>
          </cell>
        </row>
        <row r="138">
          <cell r="A138" t="str">
            <v>FEB 2015</v>
          </cell>
          <cell r="E138">
            <v>54</v>
          </cell>
          <cell r="H138">
            <v>26.740000000000002</v>
          </cell>
        </row>
        <row r="139">
          <cell r="A139" t="str">
            <v>FEB 2015</v>
          </cell>
          <cell r="E139">
            <v>2</v>
          </cell>
          <cell r="H139">
            <v>0</v>
          </cell>
        </row>
        <row r="140">
          <cell r="A140" t="str">
            <v>FEB 2015</v>
          </cell>
          <cell r="E140">
            <v>470</v>
          </cell>
          <cell r="H140">
            <v>131.63999999999999</v>
          </cell>
        </row>
        <row r="141">
          <cell r="A141" t="str">
            <v>FEB 2015</v>
          </cell>
          <cell r="E141">
            <v>59</v>
          </cell>
          <cell r="H141">
            <v>33.93</v>
          </cell>
        </row>
        <row r="142">
          <cell r="A142" t="str">
            <v>FEB 2015</v>
          </cell>
          <cell r="E142">
            <v>0</v>
          </cell>
          <cell r="H142">
            <v>0</v>
          </cell>
        </row>
        <row r="143">
          <cell r="A143" t="str">
            <v>FEB 2015</v>
          </cell>
          <cell r="E143">
            <v>20</v>
          </cell>
          <cell r="H143">
            <v>0</v>
          </cell>
        </row>
        <row r="144">
          <cell r="A144" t="str">
            <v>FEB 2015</v>
          </cell>
          <cell r="E144">
            <v>4</v>
          </cell>
          <cell r="H144">
            <v>0</v>
          </cell>
        </row>
        <row r="145">
          <cell r="A145" t="str">
            <v>FEB 2015</v>
          </cell>
          <cell r="E145">
            <v>52</v>
          </cell>
          <cell r="H145">
            <v>0</v>
          </cell>
        </row>
        <row r="146">
          <cell r="A146" t="str">
            <v>FEB 2015</v>
          </cell>
          <cell r="E146">
            <v>2</v>
          </cell>
          <cell r="H146">
            <v>0</v>
          </cell>
        </row>
        <row r="147">
          <cell r="A147" t="str">
            <v>FEB 2015</v>
          </cell>
          <cell r="E147">
            <v>13</v>
          </cell>
          <cell r="H147">
            <v>0</v>
          </cell>
        </row>
        <row r="148">
          <cell r="A148" t="str">
            <v>FEB 2015</v>
          </cell>
        </row>
        <row r="149">
          <cell r="A149" t="str">
            <v>MAR 2015</v>
          </cell>
          <cell r="E149">
            <v>76</v>
          </cell>
          <cell r="H149">
            <v>35.020000000000003</v>
          </cell>
        </row>
        <row r="150">
          <cell r="A150" t="str">
            <v>MAR 2015</v>
          </cell>
          <cell r="E150">
            <v>4944</v>
          </cell>
          <cell r="H150">
            <v>496.12</v>
          </cell>
        </row>
        <row r="151">
          <cell r="A151" t="str">
            <v>MAR 2015</v>
          </cell>
          <cell r="E151">
            <v>5964</v>
          </cell>
          <cell r="H151">
            <v>763.41</v>
          </cell>
        </row>
        <row r="152">
          <cell r="A152" t="str">
            <v>MAR 2015</v>
          </cell>
          <cell r="E152">
            <v>73</v>
          </cell>
          <cell r="H152">
            <v>0</v>
          </cell>
        </row>
        <row r="153">
          <cell r="A153" t="str">
            <v>MAR 2015</v>
          </cell>
          <cell r="E153">
            <v>757</v>
          </cell>
          <cell r="H153">
            <v>558.79000000000008</v>
          </cell>
        </row>
        <row r="154">
          <cell r="A154" t="str">
            <v>MAR 2015</v>
          </cell>
          <cell r="E154">
            <v>1534</v>
          </cell>
          <cell r="H154">
            <v>0</v>
          </cell>
        </row>
        <row r="155">
          <cell r="A155" t="str">
            <v>MAR 2015</v>
          </cell>
          <cell r="E155">
            <v>43</v>
          </cell>
          <cell r="H155">
            <v>51.5</v>
          </cell>
        </row>
        <row r="156">
          <cell r="A156" t="str">
            <v>MAR 2015</v>
          </cell>
          <cell r="E156">
            <v>353</v>
          </cell>
          <cell r="H156">
            <v>201.88</v>
          </cell>
        </row>
        <row r="157">
          <cell r="A157" t="str">
            <v>MAR 2015</v>
          </cell>
          <cell r="E157">
            <v>4665</v>
          </cell>
          <cell r="H157">
            <v>1526.74</v>
          </cell>
        </row>
        <row r="158">
          <cell r="A158" t="str">
            <v>MAR 2015</v>
          </cell>
          <cell r="E158">
            <v>3076</v>
          </cell>
          <cell r="H158">
            <v>0</v>
          </cell>
        </row>
        <row r="159">
          <cell r="A159" t="str">
            <v>MAR 2015</v>
          </cell>
          <cell r="E159">
            <v>2768</v>
          </cell>
          <cell r="H159">
            <v>2.06</v>
          </cell>
        </row>
        <row r="160">
          <cell r="A160" t="str">
            <v>MAR 2015</v>
          </cell>
          <cell r="E160">
            <v>17487</v>
          </cell>
          <cell r="H160">
            <v>13.370000000000001</v>
          </cell>
        </row>
        <row r="161">
          <cell r="A161" t="str">
            <v>MAR 2015</v>
          </cell>
          <cell r="E161">
            <v>583</v>
          </cell>
          <cell r="H161">
            <v>0</v>
          </cell>
        </row>
        <row r="162">
          <cell r="A162" t="str">
            <v>MAR 2015</v>
          </cell>
          <cell r="E162">
            <v>1361</v>
          </cell>
          <cell r="H162">
            <v>0</v>
          </cell>
        </row>
        <row r="163">
          <cell r="A163" t="str">
            <v>MAR 2015</v>
          </cell>
          <cell r="E163">
            <v>2617</v>
          </cell>
          <cell r="H163">
            <v>59.120000000000005</v>
          </cell>
        </row>
        <row r="164">
          <cell r="A164" t="str">
            <v>MAR 2015</v>
          </cell>
          <cell r="E164">
            <v>19</v>
          </cell>
          <cell r="H164">
            <v>0</v>
          </cell>
        </row>
        <row r="165">
          <cell r="A165" t="str">
            <v>MAR 2015</v>
          </cell>
          <cell r="E165">
            <v>13</v>
          </cell>
          <cell r="H165">
            <v>0</v>
          </cell>
        </row>
        <row r="166">
          <cell r="A166" t="str">
            <v>MAR 2015</v>
          </cell>
          <cell r="E166">
            <v>46</v>
          </cell>
          <cell r="H166">
            <v>735.06000000000006</v>
          </cell>
        </row>
        <row r="167">
          <cell r="A167" t="str">
            <v>MAR 2015</v>
          </cell>
          <cell r="E167">
            <v>281</v>
          </cell>
          <cell r="H167">
            <v>4369.38</v>
          </cell>
        </row>
        <row r="168">
          <cell r="A168" t="str">
            <v>MAR 2015</v>
          </cell>
          <cell r="E168">
            <v>106</v>
          </cell>
          <cell r="H168">
            <v>989.6099999999999</v>
          </cell>
        </row>
        <row r="169">
          <cell r="A169" t="str">
            <v>MAR 2015</v>
          </cell>
          <cell r="E169">
            <v>82</v>
          </cell>
          <cell r="H169">
            <v>1287.7700000000002</v>
          </cell>
        </row>
        <row r="170">
          <cell r="A170" t="str">
            <v>MAR 2015</v>
          </cell>
          <cell r="E170">
            <v>733</v>
          </cell>
          <cell r="H170">
            <v>0</v>
          </cell>
        </row>
        <row r="171">
          <cell r="A171" t="str">
            <v>MAR 2015</v>
          </cell>
          <cell r="E171">
            <v>941</v>
          </cell>
          <cell r="H171">
            <v>0</v>
          </cell>
        </row>
        <row r="172">
          <cell r="A172" t="str">
            <v>MAR 2015</v>
          </cell>
          <cell r="E172">
            <v>80</v>
          </cell>
          <cell r="H172">
            <v>0</v>
          </cell>
        </row>
        <row r="173">
          <cell r="A173" t="str">
            <v>MAR 2015</v>
          </cell>
          <cell r="E173">
            <v>0</v>
          </cell>
          <cell r="H173">
            <v>0</v>
          </cell>
        </row>
        <row r="174">
          <cell r="A174" t="str">
            <v>MAR 2015</v>
          </cell>
          <cell r="E174">
            <v>47</v>
          </cell>
          <cell r="H174">
            <v>0</v>
          </cell>
        </row>
        <row r="175">
          <cell r="A175" t="str">
            <v>MAR 2015</v>
          </cell>
          <cell r="E175">
            <v>17</v>
          </cell>
          <cell r="H175">
            <v>0</v>
          </cell>
        </row>
        <row r="176">
          <cell r="A176" t="str">
            <v>MAR 2015</v>
          </cell>
          <cell r="E176">
            <v>49</v>
          </cell>
          <cell r="H176">
            <v>53.4</v>
          </cell>
        </row>
        <row r="177">
          <cell r="A177" t="str">
            <v>MAR 2015</v>
          </cell>
          <cell r="E177">
            <v>8</v>
          </cell>
          <cell r="H177">
            <v>0</v>
          </cell>
        </row>
        <row r="178">
          <cell r="A178" t="str">
            <v>MAR 2015</v>
          </cell>
          <cell r="E178">
            <v>232</v>
          </cell>
          <cell r="H178">
            <v>0</v>
          </cell>
        </row>
        <row r="179">
          <cell r="A179" t="str">
            <v>MAR 2015</v>
          </cell>
          <cell r="E179">
            <v>2373</v>
          </cell>
          <cell r="H179">
            <v>11.31</v>
          </cell>
        </row>
        <row r="180">
          <cell r="A180" t="str">
            <v>MAR 2015</v>
          </cell>
          <cell r="E180">
            <v>39</v>
          </cell>
          <cell r="H180">
            <v>0</v>
          </cell>
        </row>
        <row r="181">
          <cell r="A181" t="str">
            <v>MAR 2015</v>
          </cell>
          <cell r="E181">
            <v>1963</v>
          </cell>
          <cell r="H181">
            <v>19.55</v>
          </cell>
        </row>
        <row r="182">
          <cell r="A182" t="str">
            <v>MAR 2015</v>
          </cell>
          <cell r="E182">
            <v>41</v>
          </cell>
          <cell r="H182">
            <v>0</v>
          </cell>
        </row>
        <row r="183">
          <cell r="A183" t="str">
            <v>MAR 2015</v>
          </cell>
          <cell r="E183">
            <v>119</v>
          </cell>
          <cell r="H183">
            <v>0</v>
          </cell>
        </row>
        <row r="184">
          <cell r="A184" t="str">
            <v>MAR 2015</v>
          </cell>
          <cell r="E184">
            <v>58</v>
          </cell>
          <cell r="H184">
            <v>0</v>
          </cell>
        </row>
        <row r="185">
          <cell r="A185" t="str">
            <v>MAR 2015</v>
          </cell>
          <cell r="E185">
            <v>191</v>
          </cell>
          <cell r="H185">
            <v>0</v>
          </cell>
        </row>
        <row r="186">
          <cell r="A186" t="str">
            <v>MAR 2015</v>
          </cell>
          <cell r="E186">
            <v>460</v>
          </cell>
          <cell r="H186">
            <v>0</v>
          </cell>
        </row>
        <row r="187">
          <cell r="A187" t="str">
            <v>MAR 2015</v>
          </cell>
          <cell r="E187">
            <v>26</v>
          </cell>
          <cell r="H187">
            <v>0</v>
          </cell>
        </row>
        <row r="188">
          <cell r="A188" t="str">
            <v>MAR 2015</v>
          </cell>
          <cell r="E188">
            <v>901</v>
          </cell>
          <cell r="H188">
            <v>0</v>
          </cell>
        </row>
        <row r="189">
          <cell r="A189" t="str">
            <v>MAR 2015</v>
          </cell>
          <cell r="E189">
            <v>39</v>
          </cell>
          <cell r="H189">
            <v>0</v>
          </cell>
        </row>
        <row r="190">
          <cell r="A190" t="str">
            <v>MAR 2015</v>
          </cell>
          <cell r="E190">
            <v>40</v>
          </cell>
          <cell r="H190">
            <v>21.36</v>
          </cell>
        </row>
        <row r="191">
          <cell r="A191" t="str">
            <v>MAR 2015</v>
          </cell>
          <cell r="E191">
            <v>53</v>
          </cell>
          <cell r="H191">
            <v>50.86</v>
          </cell>
        </row>
        <row r="192">
          <cell r="A192" t="str">
            <v>MAR 2015</v>
          </cell>
          <cell r="E192">
            <v>270</v>
          </cell>
          <cell r="H192">
            <v>266.27000000000004</v>
          </cell>
        </row>
        <row r="193">
          <cell r="A193" t="str">
            <v>MAR 2015</v>
          </cell>
          <cell r="E193">
            <v>205</v>
          </cell>
          <cell r="H193">
            <v>639.13</v>
          </cell>
        </row>
        <row r="194">
          <cell r="A194" t="str">
            <v>MAR 2015</v>
          </cell>
          <cell r="E194">
            <v>13</v>
          </cell>
          <cell r="H194">
            <v>0</v>
          </cell>
        </row>
        <row r="195">
          <cell r="A195" t="str">
            <v>MAR 2015</v>
          </cell>
          <cell r="E195">
            <v>45</v>
          </cell>
          <cell r="H195">
            <v>165.98</v>
          </cell>
        </row>
        <row r="196">
          <cell r="A196" t="str">
            <v>MAR 2015</v>
          </cell>
          <cell r="E196">
            <v>10</v>
          </cell>
          <cell r="H196">
            <v>3.47</v>
          </cell>
        </row>
        <row r="197">
          <cell r="A197" t="str">
            <v>MAR 2015</v>
          </cell>
          <cell r="E197">
            <v>198</v>
          </cell>
          <cell r="H197">
            <v>932.68999999999994</v>
          </cell>
        </row>
        <row r="198">
          <cell r="A198" t="str">
            <v>MAR 2015</v>
          </cell>
          <cell r="E198">
            <v>0</v>
          </cell>
          <cell r="H198">
            <v>0</v>
          </cell>
        </row>
        <row r="199">
          <cell r="A199" t="str">
            <v>MAR 2015</v>
          </cell>
          <cell r="E199">
            <v>2</v>
          </cell>
          <cell r="H199">
            <v>0</v>
          </cell>
        </row>
        <row r="200">
          <cell r="A200" t="str">
            <v>MAR 2015</v>
          </cell>
          <cell r="E200">
            <v>45</v>
          </cell>
          <cell r="H200">
            <v>0</v>
          </cell>
        </row>
        <row r="201">
          <cell r="A201" t="str">
            <v>MAR 2015</v>
          </cell>
          <cell r="E201">
            <v>0</v>
          </cell>
          <cell r="H201">
            <v>0</v>
          </cell>
        </row>
        <row r="202">
          <cell r="A202" t="str">
            <v>MAR 2015</v>
          </cell>
          <cell r="E202">
            <v>0</v>
          </cell>
          <cell r="H202">
            <v>0</v>
          </cell>
        </row>
        <row r="203">
          <cell r="A203" t="str">
            <v>MAR 2015</v>
          </cell>
          <cell r="E203">
            <v>9695</v>
          </cell>
          <cell r="H203">
            <v>1168.79</v>
          </cell>
        </row>
        <row r="204">
          <cell r="A204" t="str">
            <v>MAR 2015</v>
          </cell>
          <cell r="E204">
            <v>16172</v>
          </cell>
          <cell r="H204">
            <v>1145.19</v>
          </cell>
        </row>
        <row r="205">
          <cell r="A205" t="str">
            <v>MAR 2015</v>
          </cell>
          <cell r="E205">
            <v>7592</v>
          </cell>
          <cell r="H205">
            <v>2897.88</v>
          </cell>
        </row>
        <row r="206">
          <cell r="A206" t="str">
            <v>MAR 2015</v>
          </cell>
          <cell r="E206">
            <v>426</v>
          </cell>
          <cell r="H206">
            <v>212.4</v>
          </cell>
        </row>
        <row r="207">
          <cell r="A207" t="str">
            <v>MAR 2015</v>
          </cell>
          <cell r="E207">
            <v>13491</v>
          </cell>
          <cell r="H207">
            <v>7987.7300000000005</v>
          </cell>
        </row>
        <row r="208">
          <cell r="A208" t="str">
            <v>MAR 2015</v>
          </cell>
          <cell r="E208">
            <v>3589</v>
          </cell>
          <cell r="H208">
            <v>1698.6700000000003</v>
          </cell>
        </row>
        <row r="209">
          <cell r="A209" t="str">
            <v>MAR 2015</v>
          </cell>
          <cell r="E209">
            <v>6</v>
          </cell>
          <cell r="H209">
            <v>0</v>
          </cell>
        </row>
        <row r="210">
          <cell r="A210" t="str">
            <v>MAR 2015</v>
          </cell>
          <cell r="E210">
            <v>30</v>
          </cell>
          <cell r="H210">
            <v>4.12</v>
          </cell>
        </row>
        <row r="211">
          <cell r="A211" t="str">
            <v>MAR 2015</v>
          </cell>
          <cell r="E211">
            <v>2</v>
          </cell>
          <cell r="H211">
            <v>0</v>
          </cell>
        </row>
        <row r="212">
          <cell r="A212" t="str">
            <v>MAR 2015</v>
          </cell>
          <cell r="E212">
            <v>542</v>
          </cell>
          <cell r="H212">
            <v>80.22</v>
          </cell>
        </row>
        <row r="213">
          <cell r="A213" t="str">
            <v>MAR 2015</v>
          </cell>
          <cell r="E213">
            <v>52</v>
          </cell>
          <cell r="H213">
            <v>26.740000000000002</v>
          </cell>
        </row>
        <row r="214">
          <cell r="A214" t="str">
            <v>MAR 2015</v>
          </cell>
          <cell r="E214">
            <v>2</v>
          </cell>
          <cell r="H214">
            <v>0</v>
          </cell>
        </row>
        <row r="215">
          <cell r="A215" t="str">
            <v>MAR 2015</v>
          </cell>
          <cell r="E215">
            <v>505</v>
          </cell>
          <cell r="H215">
            <v>139.88</v>
          </cell>
        </row>
        <row r="216">
          <cell r="A216" t="str">
            <v>MAR 2015</v>
          </cell>
          <cell r="E216">
            <v>63</v>
          </cell>
          <cell r="H216">
            <v>33.93</v>
          </cell>
        </row>
        <row r="217">
          <cell r="A217" t="str">
            <v>MAR 2015</v>
          </cell>
          <cell r="E217">
            <v>0</v>
          </cell>
          <cell r="H217">
            <v>0</v>
          </cell>
        </row>
        <row r="218">
          <cell r="A218" t="str">
            <v>MAR 2015</v>
          </cell>
          <cell r="E218">
            <v>20</v>
          </cell>
          <cell r="H218">
            <v>0</v>
          </cell>
        </row>
        <row r="219">
          <cell r="A219" t="str">
            <v>MAR 2015</v>
          </cell>
          <cell r="E219">
            <v>4</v>
          </cell>
          <cell r="H219">
            <v>0</v>
          </cell>
        </row>
        <row r="220">
          <cell r="A220" t="str">
            <v>MAR 2015</v>
          </cell>
          <cell r="E220">
            <v>54</v>
          </cell>
          <cell r="H220">
            <v>0</v>
          </cell>
        </row>
        <row r="221">
          <cell r="A221" t="str">
            <v>MAR 2015</v>
          </cell>
          <cell r="E221">
            <v>2</v>
          </cell>
          <cell r="H221">
            <v>0</v>
          </cell>
        </row>
        <row r="222">
          <cell r="A222" t="str">
            <v>MAR 2015</v>
          </cell>
          <cell r="E222">
            <v>13</v>
          </cell>
          <cell r="H222">
            <v>0</v>
          </cell>
        </row>
        <row r="223">
          <cell r="A223" t="str">
            <v>MAR 2015</v>
          </cell>
        </row>
        <row r="224">
          <cell r="A224" t="str">
            <v>APR 2015</v>
          </cell>
          <cell r="E224">
            <v>75</v>
          </cell>
          <cell r="H224">
            <v>35.020000000000003</v>
          </cell>
        </row>
        <row r="225">
          <cell r="A225" t="str">
            <v>APR 2015</v>
          </cell>
          <cell r="E225">
            <v>3535</v>
          </cell>
          <cell r="H225">
            <v>484.92</v>
          </cell>
        </row>
        <row r="226">
          <cell r="A226" t="str">
            <v>APR 2015</v>
          </cell>
          <cell r="E226">
            <v>3585</v>
          </cell>
          <cell r="H226">
            <v>731.26</v>
          </cell>
        </row>
        <row r="227">
          <cell r="A227" t="str">
            <v>APR 2015</v>
          </cell>
          <cell r="E227">
            <v>73</v>
          </cell>
          <cell r="H227">
            <v>0</v>
          </cell>
        </row>
        <row r="228">
          <cell r="A228" t="str">
            <v>APR 2015</v>
          </cell>
          <cell r="E228">
            <v>732</v>
          </cell>
          <cell r="H228">
            <v>550.41999999999996</v>
          </cell>
        </row>
        <row r="229">
          <cell r="A229" t="str">
            <v>APR 2015</v>
          </cell>
          <cell r="E229">
            <v>1387</v>
          </cell>
          <cell r="H229">
            <v>0</v>
          </cell>
        </row>
        <row r="230">
          <cell r="A230" t="str">
            <v>APR 2015</v>
          </cell>
          <cell r="E230">
            <v>41</v>
          </cell>
          <cell r="H230">
            <v>49.440000000000005</v>
          </cell>
        </row>
        <row r="231">
          <cell r="A231" t="str">
            <v>APR 2015</v>
          </cell>
          <cell r="E231">
            <v>339</v>
          </cell>
          <cell r="H231">
            <v>193.64000000000001</v>
          </cell>
        </row>
        <row r="232">
          <cell r="A232" t="str">
            <v>APR 2015</v>
          </cell>
          <cell r="E232">
            <v>3824</v>
          </cell>
          <cell r="H232">
            <v>1480.3799999999999</v>
          </cell>
        </row>
        <row r="233">
          <cell r="A233" t="str">
            <v>APR 2015</v>
          </cell>
          <cell r="E233">
            <v>2060</v>
          </cell>
          <cell r="H233">
            <v>0</v>
          </cell>
        </row>
        <row r="234">
          <cell r="A234" t="str">
            <v>APR 2015</v>
          </cell>
          <cell r="E234">
            <v>2315</v>
          </cell>
          <cell r="H234">
            <v>2.06</v>
          </cell>
        </row>
        <row r="235">
          <cell r="A235" t="str">
            <v>APR 2015</v>
          </cell>
          <cell r="E235">
            <v>17182</v>
          </cell>
          <cell r="H235">
            <v>13.370000000000001</v>
          </cell>
        </row>
        <row r="236">
          <cell r="A236" t="str">
            <v>APR 2015</v>
          </cell>
          <cell r="E236">
            <v>559</v>
          </cell>
          <cell r="H236">
            <v>0</v>
          </cell>
        </row>
        <row r="237">
          <cell r="A237" t="str">
            <v>APR 2015</v>
          </cell>
          <cell r="E237">
            <v>1338</v>
          </cell>
          <cell r="H237">
            <v>0</v>
          </cell>
        </row>
        <row r="238">
          <cell r="A238" t="str">
            <v>APR 2015</v>
          </cell>
          <cell r="E238">
            <v>2330</v>
          </cell>
          <cell r="H238">
            <v>59.120000000000005</v>
          </cell>
        </row>
        <row r="239">
          <cell r="A239" t="str">
            <v>APR 2015</v>
          </cell>
          <cell r="E239">
            <v>17</v>
          </cell>
          <cell r="H239">
            <v>0</v>
          </cell>
        </row>
        <row r="240">
          <cell r="A240" t="str">
            <v>APR 2015</v>
          </cell>
          <cell r="E240">
            <v>11</v>
          </cell>
          <cell r="H240">
            <v>0</v>
          </cell>
        </row>
        <row r="241">
          <cell r="A241" t="str">
            <v>APR 2015</v>
          </cell>
          <cell r="E241">
            <v>46</v>
          </cell>
          <cell r="H241">
            <v>735.06000000000006</v>
          </cell>
        </row>
        <row r="242">
          <cell r="A242" t="str">
            <v>APR 2015</v>
          </cell>
          <cell r="E242">
            <v>245</v>
          </cell>
          <cell r="H242">
            <v>3776.82</v>
          </cell>
        </row>
        <row r="243">
          <cell r="A243" t="str">
            <v>APR 2015</v>
          </cell>
          <cell r="E243">
            <v>106</v>
          </cell>
          <cell r="H243">
            <v>989.6099999999999</v>
          </cell>
        </row>
        <row r="244">
          <cell r="A244" t="str">
            <v>APR 2015</v>
          </cell>
          <cell r="E244">
            <v>82</v>
          </cell>
          <cell r="H244">
            <v>1287.7700000000002</v>
          </cell>
        </row>
        <row r="245">
          <cell r="A245" t="str">
            <v>APR 2015</v>
          </cell>
          <cell r="E245">
            <v>485</v>
          </cell>
          <cell r="H245">
            <v>0</v>
          </cell>
        </row>
        <row r="246">
          <cell r="A246" t="str">
            <v>APR 2015</v>
          </cell>
          <cell r="E246">
            <v>488</v>
          </cell>
          <cell r="H246">
            <v>0</v>
          </cell>
        </row>
        <row r="247">
          <cell r="A247" t="str">
            <v>APR 2015</v>
          </cell>
          <cell r="E247">
            <v>50</v>
          </cell>
          <cell r="H247">
            <v>0</v>
          </cell>
        </row>
        <row r="248">
          <cell r="A248" t="str">
            <v>APR 2015</v>
          </cell>
          <cell r="E248">
            <v>0</v>
          </cell>
          <cell r="H248">
            <v>0</v>
          </cell>
        </row>
        <row r="249">
          <cell r="A249" t="str">
            <v>APR 2015</v>
          </cell>
          <cell r="E249">
            <v>39</v>
          </cell>
          <cell r="H249">
            <v>0</v>
          </cell>
        </row>
        <row r="250">
          <cell r="A250" t="str">
            <v>APR 2015</v>
          </cell>
          <cell r="E250">
            <v>17</v>
          </cell>
          <cell r="H250">
            <v>0</v>
          </cell>
        </row>
        <row r="251">
          <cell r="A251" t="str">
            <v>APR 2015</v>
          </cell>
          <cell r="E251">
            <v>49</v>
          </cell>
          <cell r="H251">
            <v>53.4</v>
          </cell>
        </row>
        <row r="252">
          <cell r="A252" t="str">
            <v>APR 2015</v>
          </cell>
          <cell r="E252">
            <v>8</v>
          </cell>
          <cell r="H252">
            <v>0</v>
          </cell>
        </row>
        <row r="253">
          <cell r="A253" t="str">
            <v>APR 2015</v>
          </cell>
          <cell r="E253">
            <v>224</v>
          </cell>
          <cell r="H253">
            <v>0</v>
          </cell>
        </row>
        <row r="254">
          <cell r="A254" t="str">
            <v>APR 2015</v>
          </cell>
          <cell r="E254">
            <v>2348</v>
          </cell>
          <cell r="H254">
            <v>11.31</v>
          </cell>
        </row>
        <row r="255">
          <cell r="A255" t="str">
            <v>APR 2015</v>
          </cell>
          <cell r="E255">
            <v>150</v>
          </cell>
          <cell r="H255">
            <v>0</v>
          </cell>
        </row>
        <row r="256">
          <cell r="A256" t="str">
            <v>APR 2015</v>
          </cell>
          <cell r="E256">
            <v>1911</v>
          </cell>
          <cell r="H256">
            <v>19.55</v>
          </cell>
        </row>
        <row r="257">
          <cell r="A257" t="str">
            <v>APR 2015</v>
          </cell>
          <cell r="E257">
            <v>41</v>
          </cell>
          <cell r="H257">
            <v>0</v>
          </cell>
        </row>
        <row r="258">
          <cell r="A258" t="str">
            <v>APR 2015</v>
          </cell>
          <cell r="E258">
            <v>59</v>
          </cell>
          <cell r="H258">
            <v>0</v>
          </cell>
        </row>
        <row r="259">
          <cell r="A259" t="str">
            <v>APR 2015</v>
          </cell>
          <cell r="E259">
            <v>58</v>
          </cell>
          <cell r="H259">
            <v>0</v>
          </cell>
        </row>
        <row r="260">
          <cell r="A260" t="str">
            <v>APR 2015</v>
          </cell>
          <cell r="E260">
            <v>188</v>
          </cell>
          <cell r="H260">
            <v>0</v>
          </cell>
        </row>
        <row r="261">
          <cell r="A261" t="str">
            <v>APR 2015</v>
          </cell>
          <cell r="E261">
            <v>433</v>
          </cell>
          <cell r="H261">
            <v>0</v>
          </cell>
        </row>
        <row r="262">
          <cell r="A262" t="str">
            <v>APR 2015</v>
          </cell>
          <cell r="E262">
            <v>23</v>
          </cell>
          <cell r="H262">
            <v>0</v>
          </cell>
        </row>
        <row r="263">
          <cell r="A263" t="str">
            <v>APR 2015</v>
          </cell>
          <cell r="E263">
            <v>523</v>
          </cell>
          <cell r="H263">
            <v>0</v>
          </cell>
        </row>
        <row r="264">
          <cell r="A264" t="str">
            <v>APR 2015</v>
          </cell>
          <cell r="E264">
            <v>32</v>
          </cell>
          <cell r="H264">
            <v>0</v>
          </cell>
        </row>
        <row r="265">
          <cell r="A265" t="str">
            <v>APR 2015</v>
          </cell>
          <cell r="E265">
            <v>34</v>
          </cell>
          <cell r="H265">
            <v>0</v>
          </cell>
        </row>
        <row r="266">
          <cell r="A266" t="str">
            <v>APR 2015</v>
          </cell>
          <cell r="E266">
            <v>53</v>
          </cell>
          <cell r="H266">
            <v>50.86</v>
          </cell>
        </row>
        <row r="267">
          <cell r="A267" t="str">
            <v>APR 2015</v>
          </cell>
          <cell r="E267">
            <v>276</v>
          </cell>
          <cell r="H267">
            <v>287.63000000000005</v>
          </cell>
        </row>
        <row r="268">
          <cell r="A268" t="str">
            <v>APR 2015</v>
          </cell>
          <cell r="E268">
            <v>205</v>
          </cell>
          <cell r="H268">
            <v>639.13</v>
          </cell>
        </row>
        <row r="269">
          <cell r="A269" t="str">
            <v>APR 2015</v>
          </cell>
          <cell r="E269">
            <v>13</v>
          </cell>
          <cell r="H269">
            <v>0</v>
          </cell>
        </row>
        <row r="270">
          <cell r="A270" t="str">
            <v>APR 2015</v>
          </cell>
          <cell r="E270">
            <v>51</v>
          </cell>
          <cell r="H270">
            <v>177.92</v>
          </cell>
        </row>
        <row r="271">
          <cell r="A271" t="str">
            <v>APR 2015</v>
          </cell>
          <cell r="E271">
            <v>10</v>
          </cell>
          <cell r="H271">
            <v>3.47</v>
          </cell>
        </row>
        <row r="272">
          <cell r="A272" t="str">
            <v>APR 2015</v>
          </cell>
          <cell r="E272">
            <v>198</v>
          </cell>
          <cell r="H272">
            <v>932.68999999999994</v>
          </cell>
        </row>
        <row r="273">
          <cell r="A273" t="str">
            <v>APR 2015</v>
          </cell>
          <cell r="E273">
            <v>0</v>
          </cell>
          <cell r="H273">
            <v>0</v>
          </cell>
        </row>
        <row r="274">
          <cell r="A274" t="str">
            <v>APR 2015</v>
          </cell>
          <cell r="E274">
            <v>10</v>
          </cell>
          <cell r="H274">
            <v>0</v>
          </cell>
        </row>
        <row r="275">
          <cell r="A275" t="str">
            <v>APR 2015</v>
          </cell>
          <cell r="E275">
            <v>39</v>
          </cell>
          <cell r="H275">
            <v>0</v>
          </cell>
        </row>
        <row r="276">
          <cell r="A276" t="str">
            <v>APR 2015</v>
          </cell>
          <cell r="E276">
            <v>0</v>
          </cell>
          <cell r="H276">
            <v>0</v>
          </cell>
        </row>
        <row r="277">
          <cell r="A277" t="str">
            <v>APR 2015</v>
          </cell>
          <cell r="E277">
            <v>0</v>
          </cell>
          <cell r="H277">
            <v>0</v>
          </cell>
        </row>
        <row r="278">
          <cell r="A278" t="str">
            <v>APR 2015</v>
          </cell>
          <cell r="E278">
            <v>6725</v>
          </cell>
          <cell r="H278">
            <v>1116.92</v>
          </cell>
        </row>
        <row r="279">
          <cell r="A279" t="str">
            <v>APR 2015</v>
          </cell>
          <cell r="E279">
            <v>9707</v>
          </cell>
          <cell r="H279">
            <v>1129.8400000000001</v>
          </cell>
        </row>
        <row r="280">
          <cell r="A280" t="str">
            <v>APR 2015</v>
          </cell>
          <cell r="E280">
            <v>5564</v>
          </cell>
          <cell r="H280">
            <v>2814.71</v>
          </cell>
        </row>
        <row r="281">
          <cell r="A281" t="str">
            <v>APR 2015</v>
          </cell>
          <cell r="E281">
            <v>412</v>
          </cell>
          <cell r="H281">
            <v>207.9</v>
          </cell>
        </row>
        <row r="282">
          <cell r="A282" t="str">
            <v>APR 2015</v>
          </cell>
          <cell r="E282">
            <v>13331</v>
          </cell>
          <cell r="H282">
            <v>7752.0099999999993</v>
          </cell>
        </row>
        <row r="283">
          <cell r="A283" t="str">
            <v>APR 2015</v>
          </cell>
          <cell r="E283">
            <v>3487</v>
          </cell>
          <cell r="H283">
            <v>1655.52</v>
          </cell>
        </row>
        <row r="284">
          <cell r="A284" t="str">
            <v>APR 2015</v>
          </cell>
          <cell r="E284">
            <v>5</v>
          </cell>
          <cell r="H284">
            <v>0</v>
          </cell>
        </row>
        <row r="285">
          <cell r="A285" t="str">
            <v>APR 2015</v>
          </cell>
          <cell r="E285">
            <v>30</v>
          </cell>
          <cell r="H285">
            <v>4.12</v>
          </cell>
        </row>
        <row r="286">
          <cell r="A286" t="str">
            <v>APR 2015</v>
          </cell>
          <cell r="E286">
            <v>8</v>
          </cell>
          <cell r="H286">
            <v>0</v>
          </cell>
        </row>
        <row r="287">
          <cell r="A287" t="str">
            <v>APR 2015</v>
          </cell>
          <cell r="E287">
            <v>605</v>
          </cell>
          <cell r="H287">
            <v>118.53999999999999</v>
          </cell>
        </row>
        <row r="288">
          <cell r="A288" t="str">
            <v>APR 2015</v>
          </cell>
          <cell r="E288">
            <v>56</v>
          </cell>
          <cell r="H288">
            <v>26.740000000000002</v>
          </cell>
        </row>
        <row r="289">
          <cell r="A289" t="str">
            <v>APR 2015</v>
          </cell>
          <cell r="E289">
            <v>2</v>
          </cell>
          <cell r="H289">
            <v>0</v>
          </cell>
        </row>
        <row r="290">
          <cell r="A290" t="str">
            <v>APR 2015</v>
          </cell>
          <cell r="E290">
            <v>530</v>
          </cell>
          <cell r="H290">
            <v>135.76</v>
          </cell>
        </row>
        <row r="291">
          <cell r="A291" t="str">
            <v>APR 2015</v>
          </cell>
          <cell r="E291">
            <v>61</v>
          </cell>
          <cell r="H291">
            <v>33.93</v>
          </cell>
        </row>
        <row r="292">
          <cell r="A292" t="str">
            <v>APR 2015</v>
          </cell>
          <cell r="E292">
            <v>0</v>
          </cell>
          <cell r="H292">
            <v>0</v>
          </cell>
        </row>
        <row r="293">
          <cell r="A293" t="str">
            <v>APR 2015</v>
          </cell>
          <cell r="E293">
            <v>20</v>
          </cell>
          <cell r="H293">
            <v>0</v>
          </cell>
        </row>
        <row r="294">
          <cell r="A294" t="str">
            <v>APR 2015</v>
          </cell>
          <cell r="E294">
            <v>4</v>
          </cell>
          <cell r="H294">
            <v>0</v>
          </cell>
        </row>
        <row r="295">
          <cell r="A295" t="str">
            <v>APR 2015</v>
          </cell>
          <cell r="E295">
            <v>70</v>
          </cell>
          <cell r="H295">
            <v>0</v>
          </cell>
        </row>
        <row r="296">
          <cell r="A296" t="str">
            <v>APR 2015</v>
          </cell>
          <cell r="E296">
            <v>2</v>
          </cell>
          <cell r="H296">
            <v>0</v>
          </cell>
        </row>
        <row r="297">
          <cell r="A297" t="str">
            <v>APR 2015</v>
          </cell>
          <cell r="E297">
            <v>13</v>
          </cell>
          <cell r="H297">
            <v>0</v>
          </cell>
        </row>
        <row r="298">
          <cell r="A298" t="str">
            <v>APR 2015</v>
          </cell>
        </row>
        <row r="299">
          <cell r="A299" t="str">
            <v>MAY 2015</v>
          </cell>
          <cell r="E299">
            <v>74</v>
          </cell>
          <cell r="H299">
            <v>35.020000000000003</v>
          </cell>
        </row>
        <row r="300">
          <cell r="A300" t="str">
            <v>MAY 2015</v>
          </cell>
          <cell r="E300">
            <v>3509</v>
          </cell>
          <cell r="H300">
            <v>488.36</v>
          </cell>
        </row>
        <row r="301">
          <cell r="A301" t="str">
            <v>MAY 2015</v>
          </cell>
          <cell r="E301">
            <v>3528</v>
          </cell>
          <cell r="H301">
            <v>708.6</v>
          </cell>
        </row>
        <row r="302">
          <cell r="A302" t="str">
            <v>MAY 2015</v>
          </cell>
          <cell r="E302">
            <v>73</v>
          </cell>
          <cell r="H302">
            <v>0</v>
          </cell>
        </row>
        <row r="303">
          <cell r="A303" t="str">
            <v>MAY 2015</v>
          </cell>
          <cell r="E303">
            <v>733</v>
          </cell>
          <cell r="H303">
            <v>542.86</v>
          </cell>
        </row>
        <row r="304">
          <cell r="A304" t="str">
            <v>MAY 2015</v>
          </cell>
          <cell r="E304">
            <v>1380</v>
          </cell>
          <cell r="H304">
            <v>0</v>
          </cell>
        </row>
        <row r="305">
          <cell r="A305" t="str">
            <v>MAY 2015</v>
          </cell>
          <cell r="E305">
            <v>41</v>
          </cell>
          <cell r="H305">
            <v>49.440000000000005</v>
          </cell>
        </row>
        <row r="306">
          <cell r="A306" t="str">
            <v>MAY 2015</v>
          </cell>
          <cell r="E306">
            <v>318</v>
          </cell>
          <cell r="H306">
            <v>189.79</v>
          </cell>
        </row>
        <row r="307">
          <cell r="A307" t="str">
            <v>MAY 2015</v>
          </cell>
          <cell r="E307">
            <v>3817</v>
          </cell>
          <cell r="H307">
            <v>1474.5400000000002</v>
          </cell>
        </row>
        <row r="308">
          <cell r="A308" t="str">
            <v>MAY 2015</v>
          </cell>
          <cell r="E308">
            <v>2076</v>
          </cell>
          <cell r="H308">
            <v>0</v>
          </cell>
        </row>
        <row r="309">
          <cell r="A309" t="str">
            <v>MAY 2015</v>
          </cell>
          <cell r="E309">
            <v>2313</v>
          </cell>
          <cell r="H309">
            <v>2.06</v>
          </cell>
        </row>
        <row r="310">
          <cell r="A310" t="str">
            <v>MAY 2015</v>
          </cell>
          <cell r="E310">
            <v>17173</v>
          </cell>
          <cell r="H310">
            <v>13.370000000000001</v>
          </cell>
        </row>
        <row r="311">
          <cell r="A311" t="str">
            <v>MAY 2015</v>
          </cell>
          <cell r="E311">
            <v>493</v>
          </cell>
          <cell r="H311">
            <v>0</v>
          </cell>
        </row>
        <row r="312">
          <cell r="A312" t="str">
            <v>MAY 2015</v>
          </cell>
          <cell r="E312">
            <v>1341</v>
          </cell>
          <cell r="H312">
            <v>0</v>
          </cell>
        </row>
        <row r="313">
          <cell r="A313" t="str">
            <v>MAY 2015</v>
          </cell>
          <cell r="E313">
            <v>2326</v>
          </cell>
          <cell r="H313">
            <v>59.120000000000005</v>
          </cell>
        </row>
        <row r="314">
          <cell r="A314" t="str">
            <v>MAY 2015</v>
          </cell>
          <cell r="E314">
            <v>17</v>
          </cell>
          <cell r="H314">
            <v>0</v>
          </cell>
        </row>
        <row r="315">
          <cell r="A315" t="str">
            <v>MAY 2015</v>
          </cell>
          <cell r="E315">
            <v>11</v>
          </cell>
          <cell r="H315">
            <v>0</v>
          </cell>
        </row>
        <row r="316">
          <cell r="A316" t="str">
            <v>MAY 2015</v>
          </cell>
          <cell r="E316">
            <v>46</v>
          </cell>
          <cell r="H316">
            <v>735.06000000000006</v>
          </cell>
        </row>
        <row r="317">
          <cell r="A317" t="str">
            <v>MAY 2015</v>
          </cell>
          <cell r="E317">
            <v>245</v>
          </cell>
          <cell r="H317">
            <v>3776.82</v>
          </cell>
        </row>
        <row r="318">
          <cell r="A318" t="str">
            <v>MAY 2015</v>
          </cell>
          <cell r="E318">
            <v>106</v>
          </cell>
          <cell r="H318">
            <v>989.6099999999999</v>
          </cell>
        </row>
        <row r="319">
          <cell r="A319" t="str">
            <v>MAY 2015</v>
          </cell>
          <cell r="E319">
            <v>82</v>
          </cell>
          <cell r="H319">
            <v>1287.7700000000002</v>
          </cell>
        </row>
        <row r="320">
          <cell r="A320" t="str">
            <v>MAY 2015</v>
          </cell>
          <cell r="E320">
            <v>483</v>
          </cell>
          <cell r="H320">
            <v>0</v>
          </cell>
        </row>
        <row r="321">
          <cell r="A321" t="str">
            <v>MAY 2015</v>
          </cell>
          <cell r="E321">
            <v>496</v>
          </cell>
          <cell r="H321">
            <v>0</v>
          </cell>
        </row>
        <row r="322">
          <cell r="A322" t="str">
            <v>MAY 2015</v>
          </cell>
          <cell r="E322">
            <v>50</v>
          </cell>
          <cell r="H322">
            <v>0</v>
          </cell>
        </row>
        <row r="323">
          <cell r="A323" t="str">
            <v>MAY 2015</v>
          </cell>
          <cell r="E323">
            <v>0</v>
          </cell>
          <cell r="H323">
            <v>0</v>
          </cell>
        </row>
        <row r="324">
          <cell r="A324" t="str">
            <v>MAY 2015</v>
          </cell>
          <cell r="E324">
            <v>39</v>
          </cell>
          <cell r="H324">
            <v>0</v>
          </cell>
        </row>
        <row r="325">
          <cell r="A325" t="str">
            <v>MAY 2015</v>
          </cell>
          <cell r="E325">
            <v>17</v>
          </cell>
          <cell r="H325">
            <v>0</v>
          </cell>
        </row>
        <row r="326">
          <cell r="A326" t="str">
            <v>MAY 2015</v>
          </cell>
          <cell r="E326">
            <v>49</v>
          </cell>
          <cell r="H326">
            <v>53.4</v>
          </cell>
        </row>
        <row r="327">
          <cell r="A327" t="str">
            <v>MAY 2015</v>
          </cell>
          <cell r="E327">
            <v>8</v>
          </cell>
          <cell r="H327">
            <v>0</v>
          </cell>
        </row>
        <row r="328">
          <cell r="A328" t="str">
            <v>MAY 2015</v>
          </cell>
          <cell r="E328">
            <v>218</v>
          </cell>
          <cell r="H328">
            <v>0</v>
          </cell>
        </row>
        <row r="329">
          <cell r="A329" t="str">
            <v>MAY 2015</v>
          </cell>
          <cell r="E329">
            <v>2428</v>
          </cell>
          <cell r="H329">
            <v>11.31</v>
          </cell>
        </row>
        <row r="330">
          <cell r="A330" t="str">
            <v>MAY 2015</v>
          </cell>
          <cell r="E330">
            <v>-10</v>
          </cell>
          <cell r="H330">
            <v>0</v>
          </cell>
        </row>
        <row r="331">
          <cell r="A331" t="str">
            <v>MAY 2015</v>
          </cell>
          <cell r="E331">
            <v>1925</v>
          </cell>
          <cell r="H331">
            <v>19.55</v>
          </cell>
        </row>
        <row r="332">
          <cell r="A332" t="str">
            <v>MAY 2015</v>
          </cell>
          <cell r="E332">
            <v>41</v>
          </cell>
          <cell r="H332">
            <v>0</v>
          </cell>
        </row>
        <row r="333">
          <cell r="A333" t="str">
            <v>MAY 2015</v>
          </cell>
          <cell r="E333">
            <v>109</v>
          </cell>
          <cell r="H333">
            <v>0</v>
          </cell>
        </row>
        <row r="334">
          <cell r="A334" t="str">
            <v>MAY 2015</v>
          </cell>
          <cell r="E334">
            <v>55</v>
          </cell>
          <cell r="H334">
            <v>0</v>
          </cell>
        </row>
        <row r="335">
          <cell r="A335" t="str">
            <v>MAY 2015</v>
          </cell>
          <cell r="E335">
            <v>188</v>
          </cell>
          <cell r="H335">
            <v>0</v>
          </cell>
        </row>
        <row r="336">
          <cell r="A336" t="str">
            <v>MAY 2015</v>
          </cell>
          <cell r="E336">
            <v>440</v>
          </cell>
          <cell r="H336">
            <v>0</v>
          </cell>
        </row>
        <row r="337">
          <cell r="A337" t="str">
            <v>MAY 2015</v>
          </cell>
          <cell r="E337">
            <v>23</v>
          </cell>
          <cell r="H337">
            <v>0</v>
          </cell>
        </row>
        <row r="338">
          <cell r="A338" t="str">
            <v>MAY 2015</v>
          </cell>
          <cell r="E338">
            <v>528</v>
          </cell>
          <cell r="H338">
            <v>0</v>
          </cell>
        </row>
        <row r="339">
          <cell r="A339" t="str">
            <v>MAY 2015</v>
          </cell>
          <cell r="E339">
            <v>32</v>
          </cell>
          <cell r="H339">
            <v>0</v>
          </cell>
        </row>
        <row r="340">
          <cell r="A340" t="str">
            <v>MAY 2015</v>
          </cell>
          <cell r="E340">
            <v>34</v>
          </cell>
          <cell r="H340">
            <v>0</v>
          </cell>
        </row>
        <row r="341">
          <cell r="A341" t="str">
            <v>MAY 2015</v>
          </cell>
          <cell r="E341">
            <v>53</v>
          </cell>
          <cell r="H341">
            <v>50.86</v>
          </cell>
        </row>
        <row r="342">
          <cell r="A342" t="str">
            <v>MAY 2015</v>
          </cell>
          <cell r="E342">
            <v>276</v>
          </cell>
          <cell r="H342">
            <v>287.63000000000005</v>
          </cell>
        </row>
        <row r="343">
          <cell r="A343" t="str">
            <v>MAY 2015</v>
          </cell>
          <cell r="E343">
            <v>287</v>
          </cell>
          <cell r="H343">
            <v>798.73</v>
          </cell>
        </row>
        <row r="344">
          <cell r="A344" t="str">
            <v>MAY 2015</v>
          </cell>
          <cell r="E344">
            <v>13</v>
          </cell>
          <cell r="H344">
            <v>0</v>
          </cell>
        </row>
        <row r="345">
          <cell r="A345" t="str">
            <v>MAY 2015</v>
          </cell>
          <cell r="E345">
            <v>51</v>
          </cell>
          <cell r="H345">
            <v>188.35999999999999</v>
          </cell>
        </row>
        <row r="346">
          <cell r="A346" t="str">
            <v>MAY 2015</v>
          </cell>
          <cell r="E346">
            <v>10</v>
          </cell>
          <cell r="H346">
            <v>3.47</v>
          </cell>
        </row>
        <row r="347">
          <cell r="A347" t="str">
            <v>MAY 2015</v>
          </cell>
          <cell r="E347">
            <v>198</v>
          </cell>
          <cell r="H347">
            <v>932.68999999999994</v>
          </cell>
        </row>
        <row r="348">
          <cell r="A348" t="str">
            <v>MAY 2015</v>
          </cell>
          <cell r="E348">
            <v>0</v>
          </cell>
          <cell r="H348">
            <v>0</v>
          </cell>
        </row>
        <row r="349">
          <cell r="A349" t="str">
            <v>MAY 2015</v>
          </cell>
          <cell r="E349">
            <v>10</v>
          </cell>
          <cell r="H349">
            <v>0</v>
          </cell>
        </row>
        <row r="350">
          <cell r="A350" t="str">
            <v>MAY 2015</v>
          </cell>
          <cell r="E350">
            <v>40</v>
          </cell>
          <cell r="H350">
            <v>0</v>
          </cell>
        </row>
        <row r="351">
          <cell r="A351" t="str">
            <v>MAY 2015</v>
          </cell>
          <cell r="E351">
            <v>0</v>
          </cell>
          <cell r="H351">
            <v>0</v>
          </cell>
        </row>
        <row r="352">
          <cell r="A352" t="str">
            <v>MAY 2015</v>
          </cell>
          <cell r="E352">
            <v>0</v>
          </cell>
          <cell r="H352">
            <v>0</v>
          </cell>
        </row>
        <row r="353">
          <cell r="A353" t="str">
            <v>MAY 2015</v>
          </cell>
          <cell r="E353">
            <v>6724</v>
          </cell>
          <cell r="H353">
            <v>1097.3599999999999</v>
          </cell>
        </row>
        <row r="354">
          <cell r="A354" t="str">
            <v>MAY 2015</v>
          </cell>
          <cell r="E354">
            <v>9765</v>
          </cell>
          <cell r="H354">
            <v>1128.6599999999999</v>
          </cell>
        </row>
        <row r="355">
          <cell r="A355" t="str">
            <v>MAY 2015</v>
          </cell>
          <cell r="E355">
            <v>5531</v>
          </cell>
          <cell r="H355">
            <v>2798.31</v>
          </cell>
        </row>
        <row r="356">
          <cell r="A356" t="str">
            <v>MAY 2015</v>
          </cell>
          <cell r="E356">
            <v>410</v>
          </cell>
          <cell r="H356">
            <v>205.84</v>
          </cell>
        </row>
        <row r="357">
          <cell r="A357" t="str">
            <v>MAY 2015</v>
          </cell>
          <cell r="E357">
            <v>13106</v>
          </cell>
          <cell r="H357">
            <v>7630.1</v>
          </cell>
        </row>
        <row r="358">
          <cell r="A358" t="str">
            <v>MAY 2015</v>
          </cell>
          <cell r="E358">
            <v>3482</v>
          </cell>
          <cell r="H358">
            <v>1657.3</v>
          </cell>
        </row>
        <row r="359">
          <cell r="A359" t="str">
            <v>MAY 2015</v>
          </cell>
          <cell r="E359">
            <v>5</v>
          </cell>
          <cell r="H359">
            <v>0</v>
          </cell>
        </row>
        <row r="360">
          <cell r="A360" t="str">
            <v>MAY 2015</v>
          </cell>
          <cell r="E360">
            <v>30</v>
          </cell>
          <cell r="H360">
            <v>4.12</v>
          </cell>
        </row>
        <row r="361">
          <cell r="A361" t="str">
            <v>MAY 2015</v>
          </cell>
          <cell r="E361">
            <v>8</v>
          </cell>
          <cell r="H361">
            <v>0</v>
          </cell>
        </row>
        <row r="362">
          <cell r="A362" t="str">
            <v>MAY 2015</v>
          </cell>
          <cell r="E362">
            <v>601</v>
          </cell>
          <cell r="H362">
            <v>82.28</v>
          </cell>
        </row>
        <row r="363">
          <cell r="A363" t="str">
            <v>MAY 2015</v>
          </cell>
          <cell r="E363">
            <v>54</v>
          </cell>
          <cell r="H363">
            <v>26.740000000000002</v>
          </cell>
        </row>
        <row r="364">
          <cell r="A364" t="str">
            <v>MAY 2015</v>
          </cell>
          <cell r="E364">
            <v>2</v>
          </cell>
          <cell r="H364">
            <v>0</v>
          </cell>
        </row>
        <row r="365">
          <cell r="A365" t="str">
            <v>MAY 2015</v>
          </cell>
          <cell r="E365">
            <v>510</v>
          </cell>
          <cell r="H365">
            <v>135.76</v>
          </cell>
        </row>
        <row r="366">
          <cell r="A366" t="str">
            <v>MAY 2015</v>
          </cell>
          <cell r="E366">
            <v>61</v>
          </cell>
          <cell r="H366">
            <v>33.93</v>
          </cell>
        </row>
        <row r="367">
          <cell r="A367" t="str">
            <v>MAY 2015</v>
          </cell>
          <cell r="E367">
            <v>0</v>
          </cell>
          <cell r="H367">
            <v>0</v>
          </cell>
        </row>
        <row r="368">
          <cell r="A368" t="str">
            <v>MAY 2015</v>
          </cell>
          <cell r="E368">
            <v>20</v>
          </cell>
          <cell r="H368">
            <v>0</v>
          </cell>
        </row>
        <row r="369">
          <cell r="A369" t="str">
            <v>MAY 2015</v>
          </cell>
          <cell r="E369">
            <v>4</v>
          </cell>
          <cell r="H369">
            <v>0</v>
          </cell>
        </row>
        <row r="370">
          <cell r="A370" t="str">
            <v>MAY 2015</v>
          </cell>
          <cell r="E370">
            <v>64</v>
          </cell>
          <cell r="H370">
            <v>0</v>
          </cell>
        </row>
        <row r="371">
          <cell r="A371" t="str">
            <v>MAY 2015</v>
          </cell>
          <cell r="E371">
            <v>2</v>
          </cell>
          <cell r="H371">
            <v>0</v>
          </cell>
        </row>
        <row r="372">
          <cell r="A372" t="str">
            <v>MAY 2015</v>
          </cell>
          <cell r="E372">
            <v>13</v>
          </cell>
          <cell r="H372">
            <v>0</v>
          </cell>
        </row>
        <row r="374">
          <cell r="A374" t="str">
            <v>JUN 2015</v>
          </cell>
          <cell r="E374">
            <v>74</v>
          </cell>
          <cell r="H374">
            <v>35.020000000000003</v>
          </cell>
        </row>
        <row r="375">
          <cell r="A375" t="str">
            <v>JUN 2015</v>
          </cell>
          <cell r="E375">
            <v>3503</v>
          </cell>
          <cell r="H375">
            <v>472.1</v>
          </cell>
        </row>
        <row r="376">
          <cell r="A376" t="str">
            <v>JUN 2015</v>
          </cell>
          <cell r="E376">
            <v>3522</v>
          </cell>
          <cell r="H376">
            <v>747.94999999999993</v>
          </cell>
        </row>
        <row r="377">
          <cell r="A377" t="str">
            <v>JUN 2015</v>
          </cell>
          <cell r="E377">
            <v>73</v>
          </cell>
          <cell r="H377">
            <v>0</v>
          </cell>
        </row>
        <row r="378">
          <cell r="A378" t="str">
            <v>JUN 2015</v>
          </cell>
          <cell r="E378">
            <v>718</v>
          </cell>
          <cell r="H378">
            <v>545.6099999999999</v>
          </cell>
        </row>
        <row r="379">
          <cell r="A379" t="str">
            <v>JUN 2015</v>
          </cell>
          <cell r="E379">
            <v>1360</v>
          </cell>
          <cell r="H379">
            <v>0</v>
          </cell>
        </row>
        <row r="380">
          <cell r="A380" t="str">
            <v>JUN 2015</v>
          </cell>
          <cell r="E380">
            <v>42</v>
          </cell>
          <cell r="H380">
            <v>49.440000000000005</v>
          </cell>
        </row>
        <row r="381">
          <cell r="A381" t="str">
            <v>JUN 2015</v>
          </cell>
          <cell r="E381">
            <v>333</v>
          </cell>
          <cell r="H381">
            <v>195.70000000000002</v>
          </cell>
        </row>
        <row r="382">
          <cell r="A382" t="str">
            <v>JUN 2015</v>
          </cell>
          <cell r="E382">
            <v>3812</v>
          </cell>
          <cell r="H382">
            <v>1485.36</v>
          </cell>
        </row>
        <row r="383">
          <cell r="A383" t="str">
            <v>JUN 2015</v>
          </cell>
          <cell r="E383">
            <v>2070</v>
          </cell>
          <cell r="H383">
            <v>0</v>
          </cell>
        </row>
        <row r="384">
          <cell r="A384" t="str">
            <v>JUN 2015</v>
          </cell>
          <cell r="E384">
            <v>2325</v>
          </cell>
          <cell r="H384">
            <v>2.06</v>
          </cell>
        </row>
        <row r="385">
          <cell r="A385" t="str">
            <v>JUN 2015</v>
          </cell>
          <cell r="E385">
            <v>17142</v>
          </cell>
          <cell r="H385">
            <v>13.370000000000001</v>
          </cell>
        </row>
        <row r="386">
          <cell r="A386" t="str">
            <v>JUN 2015</v>
          </cell>
          <cell r="E386">
            <v>515</v>
          </cell>
          <cell r="H386">
            <v>0</v>
          </cell>
        </row>
        <row r="387">
          <cell r="A387" t="str">
            <v>JUN 2015</v>
          </cell>
          <cell r="E387">
            <v>1339</v>
          </cell>
          <cell r="H387">
            <v>0</v>
          </cell>
        </row>
        <row r="388">
          <cell r="A388" t="str">
            <v>JUN 2015</v>
          </cell>
          <cell r="E388">
            <v>2327</v>
          </cell>
          <cell r="H388">
            <v>59.120000000000005</v>
          </cell>
        </row>
        <row r="389">
          <cell r="A389" t="str">
            <v>JUN 2015</v>
          </cell>
          <cell r="E389">
            <v>17</v>
          </cell>
          <cell r="H389">
            <v>0</v>
          </cell>
        </row>
        <row r="390">
          <cell r="A390" t="str">
            <v>JUN 2015</v>
          </cell>
          <cell r="E390">
            <v>11</v>
          </cell>
          <cell r="H390">
            <v>0</v>
          </cell>
        </row>
        <row r="391">
          <cell r="A391" t="str">
            <v>JUN 2015</v>
          </cell>
          <cell r="E391">
            <v>46</v>
          </cell>
          <cell r="H391">
            <v>735.06000000000006</v>
          </cell>
        </row>
        <row r="392">
          <cell r="A392" t="str">
            <v>JUN 2015</v>
          </cell>
          <cell r="E392">
            <v>245</v>
          </cell>
          <cell r="H392">
            <v>3776.82</v>
          </cell>
        </row>
        <row r="393">
          <cell r="A393" t="str">
            <v>JUN 2015</v>
          </cell>
          <cell r="E393">
            <v>106</v>
          </cell>
          <cell r="H393">
            <v>989.6099999999999</v>
          </cell>
        </row>
        <row r="394">
          <cell r="A394" t="str">
            <v>JUN 2015</v>
          </cell>
          <cell r="E394">
            <v>82</v>
          </cell>
          <cell r="H394">
            <v>1287.7700000000002</v>
          </cell>
        </row>
        <row r="395">
          <cell r="A395" t="str">
            <v>JUN 2015</v>
          </cell>
          <cell r="E395">
            <v>482</v>
          </cell>
          <cell r="H395">
            <v>0</v>
          </cell>
        </row>
        <row r="396">
          <cell r="A396" t="str">
            <v>JUN 2015</v>
          </cell>
          <cell r="E396">
            <v>484</v>
          </cell>
          <cell r="H396">
            <v>0</v>
          </cell>
        </row>
        <row r="397">
          <cell r="A397" t="str">
            <v>JUN 2015</v>
          </cell>
          <cell r="E397">
            <v>50</v>
          </cell>
          <cell r="H397">
            <v>0</v>
          </cell>
        </row>
        <row r="398">
          <cell r="A398" t="str">
            <v>JUN 2015</v>
          </cell>
          <cell r="E398">
            <v>0</v>
          </cell>
          <cell r="H398">
            <v>0</v>
          </cell>
        </row>
        <row r="399">
          <cell r="A399" t="str">
            <v>JUN 2015</v>
          </cell>
          <cell r="E399">
            <v>39</v>
          </cell>
          <cell r="H399">
            <v>0</v>
          </cell>
        </row>
        <row r="400">
          <cell r="A400" t="str">
            <v>JUN 2015</v>
          </cell>
          <cell r="E400">
            <v>17</v>
          </cell>
          <cell r="H400">
            <v>0</v>
          </cell>
        </row>
        <row r="401">
          <cell r="A401" t="str">
            <v>JUN 2015</v>
          </cell>
          <cell r="E401">
            <v>49</v>
          </cell>
          <cell r="H401">
            <v>53.4</v>
          </cell>
        </row>
        <row r="402">
          <cell r="A402" t="str">
            <v>JUN 2015</v>
          </cell>
          <cell r="E402">
            <v>8</v>
          </cell>
          <cell r="H402">
            <v>0</v>
          </cell>
        </row>
        <row r="403">
          <cell r="A403" t="str">
            <v>JUN 2015</v>
          </cell>
          <cell r="E403">
            <v>219</v>
          </cell>
          <cell r="H403">
            <v>0</v>
          </cell>
        </row>
        <row r="404">
          <cell r="A404" t="str">
            <v>JUN 2015</v>
          </cell>
          <cell r="E404">
            <v>2413</v>
          </cell>
          <cell r="H404">
            <v>11.31</v>
          </cell>
        </row>
        <row r="405">
          <cell r="A405" t="str">
            <v>JUN 2015</v>
          </cell>
          <cell r="E405">
            <v>46</v>
          </cell>
          <cell r="H405">
            <v>0</v>
          </cell>
        </row>
        <row r="406">
          <cell r="A406" t="str">
            <v>JUN 2015</v>
          </cell>
          <cell r="E406">
            <v>1931</v>
          </cell>
          <cell r="H406">
            <v>19.55</v>
          </cell>
        </row>
        <row r="407">
          <cell r="A407" t="str">
            <v>JUN 2015</v>
          </cell>
          <cell r="E407">
            <v>41</v>
          </cell>
          <cell r="H407">
            <v>0</v>
          </cell>
        </row>
        <row r="408">
          <cell r="A408" t="str">
            <v>JUN 2015</v>
          </cell>
          <cell r="E408">
            <v>119</v>
          </cell>
          <cell r="H408">
            <v>0</v>
          </cell>
        </row>
        <row r="409">
          <cell r="A409" t="str">
            <v>JUN 2015</v>
          </cell>
          <cell r="E409">
            <v>58</v>
          </cell>
          <cell r="H409">
            <v>0</v>
          </cell>
        </row>
        <row r="410">
          <cell r="A410" t="str">
            <v>JUN 2015</v>
          </cell>
          <cell r="E410">
            <v>197</v>
          </cell>
          <cell r="H410">
            <v>0</v>
          </cell>
        </row>
        <row r="411">
          <cell r="A411" t="str">
            <v>JUN 2015</v>
          </cell>
          <cell r="E411">
            <v>440</v>
          </cell>
          <cell r="H411">
            <v>0</v>
          </cell>
        </row>
        <row r="412">
          <cell r="A412" t="str">
            <v>JUN 2015</v>
          </cell>
          <cell r="E412">
            <v>23</v>
          </cell>
          <cell r="H412">
            <v>0</v>
          </cell>
        </row>
        <row r="413">
          <cell r="A413" t="str">
            <v>JUN 2015</v>
          </cell>
          <cell r="E413">
            <v>532</v>
          </cell>
          <cell r="H413">
            <v>0</v>
          </cell>
        </row>
        <row r="414">
          <cell r="A414" t="str">
            <v>JUN 2015</v>
          </cell>
          <cell r="E414">
            <v>32</v>
          </cell>
          <cell r="H414">
            <v>0</v>
          </cell>
        </row>
        <row r="415">
          <cell r="A415" t="str">
            <v>JUN 2015</v>
          </cell>
          <cell r="E415">
            <v>34</v>
          </cell>
          <cell r="H415">
            <v>0</v>
          </cell>
        </row>
        <row r="416">
          <cell r="A416" t="str">
            <v>JUN 2015</v>
          </cell>
          <cell r="E416">
            <v>53</v>
          </cell>
          <cell r="H416">
            <v>50.86</v>
          </cell>
        </row>
        <row r="417">
          <cell r="A417" t="str">
            <v>JUN 2015</v>
          </cell>
          <cell r="E417">
            <v>276</v>
          </cell>
          <cell r="H417">
            <v>287.63000000000005</v>
          </cell>
        </row>
        <row r="418">
          <cell r="A418" t="str">
            <v>JUN 2015</v>
          </cell>
          <cell r="E418">
            <v>214</v>
          </cell>
          <cell r="H418">
            <v>657.2600000000001</v>
          </cell>
        </row>
        <row r="419">
          <cell r="A419" t="str">
            <v>JUN 2015</v>
          </cell>
          <cell r="E419">
            <v>13</v>
          </cell>
          <cell r="H419">
            <v>0</v>
          </cell>
        </row>
        <row r="420">
          <cell r="A420" t="str">
            <v>JUN 2015</v>
          </cell>
          <cell r="E420">
            <v>51</v>
          </cell>
          <cell r="H420">
            <v>188.35999999999999</v>
          </cell>
        </row>
        <row r="421">
          <cell r="A421" t="str">
            <v>JUN 2015</v>
          </cell>
          <cell r="E421">
            <v>10</v>
          </cell>
          <cell r="H421">
            <v>3.47</v>
          </cell>
        </row>
        <row r="422">
          <cell r="A422" t="str">
            <v>JUN 2015</v>
          </cell>
          <cell r="E422">
            <v>198</v>
          </cell>
          <cell r="H422">
            <v>932.68999999999994</v>
          </cell>
        </row>
        <row r="423">
          <cell r="A423" t="str">
            <v>JUN 2015</v>
          </cell>
          <cell r="E423">
            <v>0</v>
          </cell>
          <cell r="H423">
            <v>0</v>
          </cell>
        </row>
        <row r="424">
          <cell r="A424" t="str">
            <v>JUN 2015</v>
          </cell>
          <cell r="E424">
            <v>10</v>
          </cell>
          <cell r="H424">
            <v>0</v>
          </cell>
        </row>
        <row r="425">
          <cell r="A425" t="str">
            <v>JUN 2015</v>
          </cell>
          <cell r="E425">
            <v>41</v>
          </cell>
          <cell r="H425">
            <v>0</v>
          </cell>
        </row>
        <row r="426">
          <cell r="A426" t="str">
            <v>JUN 2015</v>
          </cell>
          <cell r="E426">
            <v>0</v>
          </cell>
          <cell r="H426">
            <v>0</v>
          </cell>
        </row>
        <row r="427">
          <cell r="A427" t="str">
            <v>JUN 2015</v>
          </cell>
          <cell r="E427">
            <v>0</v>
          </cell>
          <cell r="H427">
            <v>0</v>
          </cell>
        </row>
        <row r="428">
          <cell r="A428" t="str">
            <v>JUN 2015</v>
          </cell>
          <cell r="E428">
            <v>6740</v>
          </cell>
          <cell r="H428">
            <v>1096.6099999999999</v>
          </cell>
        </row>
        <row r="429">
          <cell r="A429" t="str">
            <v>JUN 2015</v>
          </cell>
          <cell r="E429">
            <v>9803</v>
          </cell>
          <cell r="H429">
            <v>1146.77</v>
          </cell>
        </row>
        <row r="430">
          <cell r="A430" t="str">
            <v>JUN 2015</v>
          </cell>
          <cell r="E430">
            <v>5557</v>
          </cell>
          <cell r="H430">
            <v>2841.33</v>
          </cell>
        </row>
        <row r="431">
          <cell r="A431" t="str">
            <v>JUN 2015</v>
          </cell>
          <cell r="E431">
            <v>413</v>
          </cell>
          <cell r="H431">
            <v>205.84</v>
          </cell>
        </row>
        <row r="432">
          <cell r="A432" t="str">
            <v>JUN 2015</v>
          </cell>
          <cell r="E432">
            <v>13237</v>
          </cell>
          <cell r="H432">
            <v>7672.39</v>
          </cell>
        </row>
        <row r="433">
          <cell r="A433" t="str">
            <v>JUN 2015</v>
          </cell>
          <cell r="E433">
            <v>3498</v>
          </cell>
          <cell r="H433">
            <v>1646.75</v>
          </cell>
        </row>
        <row r="434">
          <cell r="A434" t="str">
            <v>JUN 2015</v>
          </cell>
          <cell r="E434">
            <v>5</v>
          </cell>
          <cell r="H434">
            <v>0</v>
          </cell>
        </row>
        <row r="435">
          <cell r="A435" t="str">
            <v>JUN 2015</v>
          </cell>
          <cell r="E435">
            <v>32</v>
          </cell>
          <cell r="H435">
            <v>4.12</v>
          </cell>
        </row>
        <row r="436">
          <cell r="A436" t="str">
            <v>JUN 2015</v>
          </cell>
          <cell r="E436">
            <v>8</v>
          </cell>
          <cell r="H436">
            <v>0</v>
          </cell>
        </row>
        <row r="437">
          <cell r="A437" t="str">
            <v>JUN 2015</v>
          </cell>
          <cell r="E437">
            <v>588</v>
          </cell>
          <cell r="H437">
            <v>90.009999999999991</v>
          </cell>
        </row>
        <row r="438">
          <cell r="A438" t="str">
            <v>JUN 2015</v>
          </cell>
          <cell r="E438">
            <v>54</v>
          </cell>
          <cell r="H438">
            <v>26.740000000000002</v>
          </cell>
        </row>
        <row r="439">
          <cell r="A439" t="str">
            <v>JUN 2015</v>
          </cell>
          <cell r="E439">
            <v>2</v>
          </cell>
          <cell r="H439">
            <v>0</v>
          </cell>
        </row>
        <row r="440">
          <cell r="A440" t="str">
            <v>JUN 2015</v>
          </cell>
          <cell r="E440">
            <v>519</v>
          </cell>
          <cell r="H440">
            <v>137.04999999999998</v>
          </cell>
        </row>
        <row r="441">
          <cell r="A441" t="str">
            <v>JUN 2015</v>
          </cell>
          <cell r="E441">
            <v>59</v>
          </cell>
          <cell r="H441">
            <v>33.93</v>
          </cell>
        </row>
        <row r="442">
          <cell r="A442" t="str">
            <v>JUN 2015</v>
          </cell>
          <cell r="E442">
            <v>0</v>
          </cell>
          <cell r="H442">
            <v>0</v>
          </cell>
        </row>
        <row r="443">
          <cell r="A443" t="str">
            <v>JUN 2015</v>
          </cell>
          <cell r="E443">
            <v>20</v>
          </cell>
          <cell r="H443">
            <v>0</v>
          </cell>
        </row>
        <row r="444">
          <cell r="A444" t="str">
            <v>JUN 2015</v>
          </cell>
          <cell r="E444">
            <v>6</v>
          </cell>
          <cell r="H444">
            <v>0</v>
          </cell>
        </row>
        <row r="445">
          <cell r="A445" t="str">
            <v>JUN 2015</v>
          </cell>
          <cell r="E445">
            <v>82</v>
          </cell>
          <cell r="H445">
            <v>0</v>
          </cell>
        </row>
        <row r="446">
          <cell r="A446" t="str">
            <v>JUN 2015</v>
          </cell>
          <cell r="E446">
            <v>4</v>
          </cell>
          <cell r="H446">
            <v>0</v>
          </cell>
        </row>
        <row r="447">
          <cell r="A447" t="str">
            <v>JUN 2015</v>
          </cell>
          <cell r="E447">
            <v>21</v>
          </cell>
          <cell r="H447">
            <v>0</v>
          </cell>
        </row>
        <row r="449">
          <cell r="A449" t="str">
            <v>JUL 2015</v>
          </cell>
          <cell r="E449">
            <v>74</v>
          </cell>
          <cell r="H449">
            <v>35.909999999999997</v>
          </cell>
        </row>
        <row r="450">
          <cell r="A450" t="str">
            <v>JUL 2015</v>
          </cell>
          <cell r="E450">
            <v>3481</v>
          </cell>
          <cell r="H450">
            <v>474.62</v>
          </cell>
        </row>
        <row r="451">
          <cell r="A451" t="str">
            <v>JUL 2015</v>
          </cell>
          <cell r="E451">
            <v>3492</v>
          </cell>
          <cell r="H451">
            <v>725.64</v>
          </cell>
        </row>
        <row r="452">
          <cell r="A452" t="str">
            <v>JUL 2015</v>
          </cell>
          <cell r="E452">
            <v>73</v>
          </cell>
          <cell r="H452">
            <v>0</v>
          </cell>
        </row>
        <row r="453">
          <cell r="A453" t="str">
            <v>JUL 2015</v>
          </cell>
          <cell r="E453">
            <v>728</v>
          </cell>
          <cell r="H453">
            <v>540.71999999999991</v>
          </cell>
        </row>
        <row r="454">
          <cell r="A454" t="str">
            <v>JUL 2015</v>
          </cell>
          <cell r="E454">
            <v>1375</v>
          </cell>
          <cell r="H454">
            <v>0</v>
          </cell>
        </row>
        <row r="455">
          <cell r="A455" t="str">
            <v>JUL 2015</v>
          </cell>
          <cell r="E455">
            <v>41</v>
          </cell>
          <cell r="H455">
            <v>49.440000000000005</v>
          </cell>
        </row>
        <row r="456">
          <cell r="A456" t="str">
            <v>JUL 2015</v>
          </cell>
          <cell r="E456">
            <v>324</v>
          </cell>
          <cell r="H456">
            <v>190.48</v>
          </cell>
        </row>
        <row r="457">
          <cell r="A457" t="str">
            <v>JUL 2015</v>
          </cell>
          <cell r="E457">
            <v>3786</v>
          </cell>
          <cell r="H457">
            <v>1460.99</v>
          </cell>
        </row>
        <row r="458">
          <cell r="A458" t="str">
            <v>JUL 2015</v>
          </cell>
          <cell r="E458">
            <v>2080</v>
          </cell>
          <cell r="H458">
            <v>0</v>
          </cell>
        </row>
        <row r="459">
          <cell r="A459" t="str">
            <v>JUL 2015</v>
          </cell>
          <cell r="E459">
            <v>2320</v>
          </cell>
          <cell r="H459">
            <v>2.06</v>
          </cell>
        </row>
        <row r="460">
          <cell r="A460" t="str">
            <v>JUL 2015</v>
          </cell>
          <cell r="E460">
            <v>17147</v>
          </cell>
          <cell r="H460">
            <v>13.370000000000001</v>
          </cell>
        </row>
        <row r="461">
          <cell r="A461" t="str">
            <v>JUL 2015</v>
          </cell>
          <cell r="E461">
            <v>521</v>
          </cell>
          <cell r="H461">
            <v>0</v>
          </cell>
        </row>
        <row r="462">
          <cell r="A462" t="str">
            <v>JUL 2015</v>
          </cell>
          <cell r="E462">
            <v>1347</v>
          </cell>
          <cell r="H462">
            <v>0</v>
          </cell>
        </row>
        <row r="463">
          <cell r="A463" t="str">
            <v>JUL 2015</v>
          </cell>
          <cell r="E463">
            <v>2327</v>
          </cell>
          <cell r="H463">
            <v>59.13</v>
          </cell>
        </row>
        <row r="464">
          <cell r="A464" t="str">
            <v>JUL 2015</v>
          </cell>
          <cell r="E464">
            <v>17</v>
          </cell>
          <cell r="H464">
            <v>0</v>
          </cell>
        </row>
        <row r="465">
          <cell r="A465" t="str">
            <v>JUL 2015</v>
          </cell>
          <cell r="E465">
            <v>11</v>
          </cell>
          <cell r="H465">
            <v>0</v>
          </cell>
        </row>
        <row r="466">
          <cell r="A466" t="str">
            <v>JUL 2015</v>
          </cell>
          <cell r="E466">
            <v>46</v>
          </cell>
          <cell r="H466">
            <v>735.22</v>
          </cell>
        </row>
        <row r="467">
          <cell r="A467" t="str">
            <v>JUL 2015</v>
          </cell>
          <cell r="E467">
            <v>245</v>
          </cell>
          <cell r="H467">
            <v>3778.2200000000003</v>
          </cell>
        </row>
        <row r="468">
          <cell r="A468" t="str">
            <v>JUL 2015</v>
          </cell>
          <cell r="E468">
            <v>106</v>
          </cell>
          <cell r="H468">
            <v>989.95</v>
          </cell>
        </row>
        <row r="469">
          <cell r="A469" t="str">
            <v>JUL 2015</v>
          </cell>
          <cell r="E469">
            <v>82</v>
          </cell>
          <cell r="H469">
            <v>1288.3799999999999</v>
          </cell>
        </row>
        <row r="470">
          <cell r="A470" t="str">
            <v>JUL 2015</v>
          </cell>
          <cell r="E470">
            <v>479</v>
          </cell>
          <cell r="H470">
            <v>0</v>
          </cell>
        </row>
        <row r="471">
          <cell r="A471" t="str">
            <v>JUL 2015</v>
          </cell>
          <cell r="E471">
            <v>476</v>
          </cell>
          <cell r="H471">
            <v>0</v>
          </cell>
        </row>
        <row r="472">
          <cell r="A472" t="str">
            <v>JUL 2015</v>
          </cell>
          <cell r="E472">
            <v>50</v>
          </cell>
          <cell r="H472">
            <v>0</v>
          </cell>
        </row>
        <row r="473">
          <cell r="A473" t="str">
            <v>JUL 2015</v>
          </cell>
          <cell r="E473">
            <v>0</v>
          </cell>
          <cell r="H473">
            <v>0</v>
          </cell>
        </row>
        <row r="474">
          <cell r="A474" t="str">
            <v>JUL 2015</v>
          </cell>
          <cell r="E474">
            <v>39</v>
          </cell>
          <cell r="H474">
            <v>0</v>
          </cell>
        </row>
        <row r="475">
          <cell r="A475" t="str">
            <v>JUL 2015</v>
          </cell>
          <cell r="E475">
            <v>17</v>
          </cell>
          <cell r="H475">
            <v>0</v>
          </cell>
        </row>
        <row r="476">
          <cell r="A476" t="str">
            <v>JUL 2015</v>
          </cell>
          <cell r="E476">
            <v>49</v>
          </cell>
          <cell r="H476">
            <v>53.4</v>
          </cell>
        </row>
        <row r="477">
          <cell r="A477" t="str">
            <v>JUL 2015</v>
          </cell>
          <cell r="E477">
            <v>8</v>
          </cell>
          <cell r="H477">
            <v>0</v>
          </cell>
        </row>
        <row r="478">
          <cell r="A478" t="str">
            <v>JUL 2015</v>
          </cell>
          <cell r="E478">
            <v>239</v>
          </cell>
          <cell r="H478">
            <v>0</v>
          </cell>
        </row>
        <row r="479">
          <cell r="A479" t="str">
            <v>JUL 2015</v>
          </cell>
          <cell r="E479">
            <v>2530</v>
          </cell>
          <cell r="H479">
            <v>11.31</v>
          </cell>
        </row>
        <row r="480">
          <cell r="A480" t="str">
            <v>JUL 2015</v>
          </cell>
          <cell r="E480">
            <v>47</v>
          </cell>
          <cell r="H480">
            <v>0</v>
          </cell>
        </row>
        <row r="481">
          <cell r="A481" t="str">
            <v>JUL 2015</v>
          </cell>
          <cell r="E481">
            <v>1968</v>
          </cell>
          <cell r="H481">
            <v>19.55</v>
          </cell>
        </row>
        <row r="482">
          <cell r="A482" t="str">
            <v>JUL 2015</v>
          </cell>
          <cell r="E482">
            <v>48</v>
          </cell>
          <cell r="H482">
            <v>0</v>
          </cell>
        </row>
        <row r="483">
          <cell r="A483" t="str">
            <v>JUL 2015</v>
          </cell>
          <cell r="E483">
            <v>119</v>
          </cell>
          <cell r="H483">
            <v>0</v>
          </cell>
        </row>
        <row r="484">
          <cell r="A484" t="str">
            <v>JUL 2015</v>
          </cell>
          <cell r="E484">
            <v>61</v>
          </cell>
          <cell r="H484">
            <v>0</v>
          </cell>
        </row>
        <row r="485">
          <cell r="A485" t="str">
            <v>JUL 2015</v>
          </cell>
          <cell r="E485">
            <v>208</v>
          </cell>
          <cell r="H485">
            <v>0</v>
          </cell>
        </row>
        <row r="486">
          <cell r="A486" t="str">
            <v>JUL 2015</v>
          </cell>
          <cell r="E486">
            <v>439</v>
          </cell>
          <cell r="H486">
            <v>0</v>
          </cell>
        </row>
        <row r="487">
          <cell r="A487" t="str">
            <v>JUL 2015</v>
          </cell>
          <cell r="E487">
            <v>23</v>
          </cell>
          <cell r="H487">
            <v>0</v>
          </cell>
        </row>
        <row r="488">
          <cell r="A488" t="str">
            <v>JUL 2015</v>
          </cell>
          <cell r="E488">
            <v>544</v>
          </cell>
          <cell r="H488">
            <v>0</v>
          </cell>
        </row>
        <row r="489">
          <cell r="A489" t="str">
            <v>JUL 2015</v>
          </cell>
          <cell r="E489">
            <v>32</v>
          </cell>
          <cell r="H489">
            <v>0</v>
          </cell>
        </row>
        <row r="490">
          <cell r="A490" t="str">
            <v>JUL 2015</v>
          </cell>
          <cell r="E490">
            <v>34</v>
          </cell>
          <cell r="H490">
            <v>0</v>
          </cell>
        </row>
        <row r="491">
          <cell r="A491" t="str">
            <v>JUL 2015</v>
          </cell>
          <cell r="E491">
            <v>53</v>
          </cell>
          <cell r="H491">
            <v>50.86</v>
          </cell>
        </row>
        <row r="492">
          <cell r="A492" t="str">
            <v>JUL 2015</v>
          </cell>
          <cell r="E492">
            <v>277</v>
          </cell>
          <cell r="H492">
            <v>287.63000000000005</v>
          </cell>
        </row>
        <row r="493">
          <cell r="A493" t="str">
            <v>JUL 2015</v>
          </cell>
          <cell r="E493">
            <v>214</v>
          </cell>
          <cell r="H493">
            <v>657.2600000000001</v>
          </cell>
        </row>
        <row r="494">
          <cell r="A494" t="str">
            <v>JUL 2015</v>
          </cell>
          <cell r="E494">
            <v>13</v>
          </cell>
          <cell r="H494">
            <v>0</v>
          </cell>
        </row>
        <row r="495">
          <cell r="A495" t="str">
            <v>JUL 2015</v>
          </cell>
          <cell r="E495">
            <v>51</v>
          </cell>
          <cell r="H495">
            <v>188.35999999999999</v>
          </cell>
        </row>
        <row r="496">
          <cell r="A496" t="str">
            <v>JUL 2015</v>
          </cell>
          <cell r="E496">
            <v>10</v>
          </cell>
          <cell r="H496">
            <v>3.47</v>
          </cell>
        </row>
        <row r="497">
          <cell r="A497" t="str">
            <v>JUL 2015</v>
          </cell>
          <cell r="E497">
            <v>873</v>
          </cell>
          <cell r="H497">
            <v>933.01999999999987</v>
          </cell>
        </row>
        <row r="498">
          <cell r="A498" t="str">
            <v>JUL 2015</v>
          </cell>
          <cell r="E498">
            <v>0</v>
          </cell>
          <cell r="H498">
            <v>0</v>
          </cell>
        </row>
        <row r="499">
          <cell r="A499" t="str">
            <v>JUL 2015</v>
          </cell>
          <cell r="E499">
            <v>10</v>
          </cell>
          <cell r="H499">
            <v>0</v>
          </cell>
        </row>
        <row r="500">
          <cell r="A500" t="str">
            <v>JUL 2015</v>
          </cell>
          <cell r="E500">
            <v>40</v>
          </cell>
          <cell r="H500">
            <v>0</v>
          </cell>
        </row>
        <row r="501">
          <cell r="A501" t="str">
            <v>JUL 2015</v>
          </cell>
          <cell r="E501">
            <v>0</v>
          </cell>
          <cell r="H501">
            <v>0</v>
          </cell>
        </row>
        <row r="502">
          <cell r="A502" t="str">
            <v>JUL 2015</v>
          </cell>
          <cell r="E502">
            <v>0</v>
          </cell>
          <cell r="H502">
            <v>0</v>
          </cell>
        </row>
        <row r="503">
          <cell r="A503" t="str">
            <v>JUL 2015</v>
          </cell>
          <cell r="E503">
            <v>6755</v>
          </cell>
          <cell r="H503">
            <v>1101.27</v>
          </cell>
        </row>
        <row r="504">
          <cell r="A504" t="str">
            <v>JUL 2015</v>
          </cell>
          <cell r="E504">
            <v>9849</v>
          </cell>
          <cell r="H504">
            <v>1142.9999999999998</v>
          </cell>
        </row>
        <row r="505">
          <cell r="A505" t="str">
            <v>JUL 2015</v>
          </cell>
          <cell r="E505">
            <v>5733</v>
          </cell>
          <cell r="H505">
            <v>2814.18</v>
          </cell>
        </row>
        <row r="506">
          <cell r="A506" t="str">
            <v>JUL 2015</v>
          </cell>
          <cell r="E506">
            <v>416</v>
          </cell>
          <cell r="H506">
            <v>205.88</v>
          </cell>
        </row>
        <row r="507">
          <cell r="A507" t="str">
            <v>JUL 2015</v>
          </cell>
          <cell r="E507">
            <v>13210</v>
          </cell>
          <cell r="H507">
            <v>7693.1</v>
          </cell>
        </row>
        <row r="508">
          <cell r="A508" t="str">
            <v>JUL 2015</v>
          </cell>
          <cell r="E508">
            <v>3512</v>
          </cell>
          <cell r="H508">
            <v>1666.66</v>
          </cell>
        </row>
        <row r="509">
          <cell r="A509" t="str">
            <v>JUL 2015</v>
          </cell>
          <cell r="E509">
            <v>5</v>
          </cell>
          <cell r="H509">
            <v>0</v>
          </cell>
        </row>
        <row r="510">
          <cell r="A510" t="str">
            <v>JUL 2015</v>
          </cell>
          <cell r="E510">
            <v>33</v>
          </cell>
          <cell r="H510">
            <v>4.12</v>
          </cell>
        </row>
        <row r="511">
          <cell r="A511" t="str">
            <v>JUL 2015</v>
          </cell>
          <cell r="E511">
            <v>8</v>
          </cell>
          <cell r="H511">
            <v>0</v>
          </cell>
        </row>
        <row r="512">
          <cell r="A512" t="str">
            <v>JUL 2015</v>
          </cell>
          <cell r="E512">
            <v>589</v>
          </cell>
          <cell r="H512">
            <v>95.7</v>
          </cell>
        </row>
        <row r="513">
          <cell r="A513" t="str">
            <v>JUL 2015</v>
          </cell>
          <cell r="E513">
            <v>54</v>
          </cell>
          <cell r="H513">
            <v>26.740000000000002</v>
          </cell>
        </row>
        <row r="514">
          <cell r="A514" t="str">
            <v>JUL 2015</v>
          </cell>
          <cell r="E514">
            <v>2</v>
          </cell>
          <cell r="H514">
            <v>0</v>
          </cell>
        </row>
        <row r="515">
          <cell r="A515" t="str">
            <v>JUL 2015</v>
          </cell>
          <cell r="E515">
            <v>551</v>
          </cell>
          <cell r="H515">
            <v>137.9</v>
          </cell>
        </row>
        <row r="516">
          <cell r="A516" t="str">
            <v>JUL 2015</v>
          </cell>
          <cell r="E516">
            <v>63</v>
          </cell>
          <cell r="H516">
            <v>33.950000000000003</v>
          </cell>
        </row>
        <row r="517">
          <cell r="A517" t="str">
            <v>JUL 2015</v>
          </cell>
          <cell r="E517">
            <v>0</v>
          </cell>
          <cell r="H517">
            <v>0</v>
          </cell>
        </row>
        <row r="518">
          <cell r="A518" t="str">
            <v>JUL 2015</v>
          </cell>
          <cell r="E518">
            <v>20</v>
          </cell>
          <cell r="H518">
            <v>0</v>
          </cell>
        </row>
        <row r="519">
          <cell r="A519" t="str">
            <v>JUL 2015</v>
          </cell>
          <cell r="E519">
            <v>6</v>
          </cell>
          <cell r="H519">
            <v>0</v>
          </cell>
        </row>
        <row r="520">
          <cell r="A520" t="str">
            <v>JUL 2015</v>
          </cell>
          <cell r="E520">
            <v>100</v>
          </cell>
          <cell r="H520">
            <v>0</v>
          </cell>
        </row>
        <row r="521">
          <cell r="A521" t="str">
            <v>JUL 2015</v>
          </cell>
          <cell r="E521">
            <v>4</v>
          </cell>
          <cell r="H521">
            <v>0</v>
          </cell>
        </row>
        <row r="522">
          <cell r="A522" t="str">
            <v>JUL 2015</v>
          </cell>
          <cell r="E522">
            <v>23</v>
          </cell>
          <cell r="H522">
            <v>0</v>
          </cell>
        </row>
        <row r="524">
          <cell r="A524" t="str">
            <v>AUG 2015</v>
          </cell>
          <cell r="E524">
            <v>76</v>
          </cell>
          <cell r="H524">
            <v>34.26</v>
          </cell>
        </row>
        <row r="525">
          <cell r="A525" t="str">
            <v>AUG 2015</v>
          </cell>
          <cell r="E525">
            <v>3465</v>
          </cell>
          <cell r="H525">
            <v>468.08</v>
          </cell>
        </row>
        <row r="526">
          <cell r="A526" t="str">
            <v>AUG 2015</v>
          </cell>
          <cell r="E526">
            <v>3476</v>
          </cell>
          <cell r="H526">
            <v>714.51</v>
          </cell>
        </row>
        <row r="527">
          <cell r="A527" t="str">
            <v>AUG 2015</v>
          </cell>
          <cell r="E527">
            <v>73</v>
          </cell>
          <cell r="H527">
            <v>0</v>
          </cell>
        </row>
        <row r="528">
          <cell r="A528" t="str">
            <v>AUG 2015</v>
          </cell>
          <cell r="E528">
            <v>700</v>
          </cell>
          <cell r="H528">
            <v>525.47</v>
          </cell>
        </row>
        <row r="529">
          <cell r="A529" t="str">
            <v>AUG 2015</v>
          </cell>
          <cell r="E529">
            <v>1360</v>
          </cell>
          <cell r="H529">
            <v>0</v>
          </cell>
        </row>
        <row r="530">
          <cell r="A530" t="str">
            <v>AUG 2015</v>
          </cell>
          <cell r="E530">
            <v>40</v>
          </cell>
          <cell r="H530">
            <v>49.440000000000005</v>
          </cell>
        </row>
        <row r="531">
          <cell r="A531" t="str">
            <v>AUG 2015</v>
          </cell>
          <cell r="E531">
            <v>328</v>
          </cell>
          <cell r="H531">
            <v>194.26000000000002</v>
          </cell>
        </row>
        <row r="532">
          <cell r="A532" t="str">
            <v>AUG 2015</v>
          </cell>
          <cell r="E532">
            <v>3786</v>
          </cell>
          <cell r="H532">
            <v>1457.62</v>
          </cell>
        </row>
        <row r="533">
          <cell r="A533" t="str">
            <v>AUG 2015</v>
          </cell>
          <cell r="E533">
            <v>2069</v>
          </cell>
          <cell r="H533">
            <v>0</v>
          </cell>
        </row>
        <row r="534">
          <cell r="A534" t="str">
            <v>AUG 2015</v>
          </cell>
          <cell r="E534">
            <v>2275</v>
          </cell>
          <cell r="H534">
            <v>2.06</v>
          </cell>
        </row>
        <row r="535">
          <cell r="A535" t="str">
            <v>AUG 2015</v>
          </cell>
          <cell r="E535">
            <v>17141</v>
          </cell>
          <cell r="H535">
            <v>13.38</v>
          </cell>
        </row>
        <row r="536">
          <cell r="A536" t="str">
            <v>AUG 2015</v>
          </cell>
          <cell r="E536">
            <v>499</v>
          </cell>
          <cell r="H536">
            <v>0</v>
          </cell>
        </row>
        <row r="537">
          <cell r="A537" t="str">
            <v>AUG 2015</v>
          </cell>
          <cell r="E537">
            <v>1332</v>
          </cell>
          <cell r="H537">
            <v>0</v>
          </cell>
        </row>
        <row r="538">
          <cell r="A538" t="str">
            <v>AUG 2015</v>
          </cell>
          <cell r="E538">
            <v>2339</v>
          </cell>
          <cell r="H538">
            <v>59.160000000000004</v>
          </cell>
        </row>
        <row r="539">
          <cell r="A539" t="str">
            <v>AUG 2015</v>
          </cell>
          <cell r="E539">
            <v>17</v>
          </cell>
          <cell r="H539">
            <v>0</v>
          </cell>
        </row>
        <row r="540">
          <cell r="A540" t="str">
            <v>AUG 2015</v>
          </cell>
          <cell r="E540">
            <v>11</v>
          </cell>
          <cell r="H540">
            <v>0</v>
          </cell>
        </row>
        <row r="541">
          <cell r="A541" t="str">
            <v>AUG 2015</v>
          </cell>
          <cell r="E541">
            <v>46</v>
          </cell>
          <cell r="H541">
            <v>735.52</v>
          </cell>
        </row>
        <row r="542">
          <cell r="A542" t="str">
            <v>AUG 2015</v>
          </cell>
          <cell r="E542">
            <v>245</v>
          </cell>
          <cell r="H542">
            <v>3779.2000000000003</v>
          </cell>
        </row>
        <row r="543">
          <cell r="A543" t="str">
            <v>AUG 2015</v>
          </cell>
          <cell r="E543">
            <v>106</v>
          </cell>
          <cell r="H543">
            <v>990.27</v>
          </cell>
        </row>
        <row r="544">
          <cell r="A544" t="str">
            <v>AUG 2015</v>
          </cell>
          <cell r="E544">
            <v>82</v>
          </cell>
          <cell r="H544">
            <v>1288.5899999999999</v>
          </cell>
        </row>
        <row r="545">
          <cell r="A545" t="str">
            <v>AUG 2015</v>
          </cell>
          <cell r="E545">
            <v>477</v>
          </cell>
          <cell r="H545">
            <v>0</v>
          </cell>
        </row>
        <row r="546">
          <cell r="A546" t="str">
            <v>AUG 2015</v>
          </cell>
          <cell r="E546">
            <v>473</v>
          </cell>
          <cell r="H546">
            <v>0</v>
          </cell>
        </row>
        <row r="547">
          <cell r="A547" t="str">
            <v>AUG 2015</v>
          </cell>
          <cell r="E547">
            <v>50</v>
          </cell>
          <cell r="H547">
            <v>0</v>
          </cell>
        </row>
        <row r="548">
          <cell r="A548" t="str">
            <v>AUG 2015</v>
          </cell>
          <cell r="E548">
            <v>0</v>
          </cell>
          <cell r="H548">
            <v>0</v>
          </cell>
        </row>
        <row r="549">
          <cell r="A549" t="str">
            <v>AUG 2015</v>
          </cell>
          <cell r="E549">
            <v>39</v>
          </cell>
          <cell r="H549">
            <v>0</v>
          </cell>
        </row>
        <row r="550">
          <cell r="A550" t="str">
            <v>AUG 2015</v>
          </cell>
          <cell r="E550">
            <v>17</v>
          </cell>
          <cell r="H550">
            <v>0</v>
          </cell>
        </row>
        <row r="551">
          <cell r="A551" t="str">
            <v>AUG 2015</v>
          </cell>
          <cell r="E551">
            <v>49</v>
          </cell>
          <cell r="H551">
            <v>53.4</v>
          </cell>
        </row>
        <row r="552">
          <cell r="A552" t="str">
            <v>AUG 2015</v>
          </cell>
          <cell r="E552">
            <v>8</v>
          </cell>
          <cell r="H552">
            <v>0</v>
          </cell>
        </row>
        <row r="553">
          <cell r="A553" t="str">
            <v>AUG 2015</v>
          </cell>
          <cell r="E553">
            <v>198</v>
          </cell>
          <cell r="H553">
            <v>0</v>
          </cell>
        </row>
        <row r="554">
          <cell r="A554" t="str">
            <v>AUG 2015</v>
          </cell>
          <cell r="E554">
            <v>2467</v>
          </cell>
          <cell r="H554">
            <v>11.32</v>
          </cell>
        </row>
        <row r="555">
          <cell r="A555" t="str">
            <v>AUG 2015</v>
          </cell>
          <cell r="E555">
            <v>47</v>
          </cell>
          <cell r="H555">
            <v>0</v>
          </cell>
        </row>
        <row r="556">
          <cell r="A556" t="str">
            <v>AUG 2015</v>
          </cell>
          <cell r="E556">
            <v>1964</v>
          </cell>
          <cell r="H556">
            <v>19.560000000000002</v>
          </cell>
        </row>
        <row r="557">
          <cell r="A557" t="str">
            <v>AUG 2015</v>
          </cell>
          <cell r="E557">
            <v>48</v>
          </cell>
          <cell r="H557">
            <v>0</v>
          </cell>
        </row>
        <row r="558">
          <cell r="A558" t="str">
            <v>AUG 2015</v>
          </cell>
          <cell r="E558">
            <v>119</v>
          </cell>
          <cell r="H558">
            <v>0</v>
          </cell>
        </row>
        <row r="559">
          <cell r="A559" t="str">
            <v>AUG 2015</v>
          </cell>
          <cell r="E559">
            <v>62</v>
          </cell>
          <cell r="H559">
            <v>0</v>
          </cell>
        </row>
        <row r="560">
          <cell r="A560" t="str">
            <v>AUG 2015</v>
          </cell>
          <cell r="E560">
            <v>166</v>
          </cell>
          <cell r="H560">
            <v>0</v>
          </cell>
        </row>
        <row r="561">
          <cell r="A561" t="str">
            <v>AUG 2015</v>
          </cell>
          <cell r="E561">
            <v>439</v>
          </cell>
          <cell r="H561">
            <v>0</v>
          </cell>
        </row>
        <row r="562">
          <cell r="A562" t="str">
            <v>AUG 2015</v>
          </cell>
          <cell r="E562">
            <v>23</v>
          </cell>
          <cell r="H562">
            <v>0</v>
          </cell>
        </row>
        <row r="563">
          <cell r="A563" t="str">
            <v>AUG 2015</v>
          </cell>
          <cell r="E563">
            <v>549</v>
          </cell>
          <cell r="H563">
            <v>0</v>
          </cell>
        </row>
        <row r="564">
          <cell r="A564" t="str">
            <v>AUG 2015</v>
          </cell>
          <cell r="E564">
            <v>32</v>
          </cell>
          <cell r="H564">
            <v>0</v>
          </cell>
        </row>
        <row r="565">
          <cell r="A565" t="str">
            <v>AUG 2015</v>
          </cell>
          <cell r="E565">
            <v>34</v>
          </cell>
          <cell r="H565">
            <v>0</v>
          </cell>
        </row>
        <row r="566">
          <cell r="A566" t="str">
            <v>AUG 2015</v>
          </cell>
          <cell r="E566">
            <v>53</v>
          </cell>
          <cell r="H566">
            <v>50.86</v>
          </cell>
        </row>
        <row r="567">
          <cell r="A567" t="str">
            <v>AUG 2015</v>
          </cell>
          <cell r="E567">
            <v>275</v>
          </cell>
          <cell r="H567">
            <v>287.63000000000005</v>
          </cell>
        </row>
        <row r="568">
          <cell r="A568" t="str">
            <v>AUG 2015</v>
          </cell>
          <cell r="E568">
            <v>201</v>
          </cell>
          <cell r="H568">
            <v>657.2600000000001</v>
          </cell>
        </row>
        <row r="569">
          <cell r="A569" t="str">
            <v>AUG 2015</v>
          </cell>
          <cell r="E569">
            <v>13</v>
          </cell>
          <cell r="H569">
            <v>0</v>
          </cell>
        </row>
        <row r="570">
          <cell r="A570" t="str">
            <v>AUG 2015</v>
          </cell>
          <cell r="E570">
            <v>43</v>
          </cell>
          <cell r="H570">
            <v>153.99</v>
          </cell>
        </row>
        <row r="571">
          <cell r="A571" t="str">
            <v>AUG 2015</v>
          </cell>
          <cell r="E571">
            <v>10</v>
          </cell>
          <cell r="H571">
            <v>3.47</v>
          </cell>
        </row>
        <row r="572">
          <cell r="A572" t="str">
            <v>AUG 2015</v>
          </cell>
          <cell r="E572">
            <v>241</v>
          </cell>
          <cell r="H572">
            <v>975.78</v>
          </cell>
        </row>
        <row r="573">
          <cell r="A573" t="str">
            <v>AUG 2015</v>
          </cell>
          <cell r="E573">
            <v>0</v>
          </cell>
          <cell r="H573">
            <v>0</v>
          </cell>
        </row>
        <row r="574">
          <cell r="A574" t="str">
            <v>AUG 2015</v>
          </cell>
          <cell r="E574">
            <v>10</v>
          </cell>
          <cell r="H574">
            <v>0</v>
          </cell>
        </row>
        <row r="575">
          <cell r="A575" t="str">
            <v>AUG 2015</v>
          </cell>
          <cell r="E575">
            <v>40</v>
          </cell>
          <cell r="H575">
            <v>0</v>
          </cell>
        </row>
        <row r="576">
          <cell r="A576" t="str">
            <v>AUG 2015</v>
          </cell>
          <cell r="E576">
            <v>0</v>
          </cell>
          <cell r="H576">
            <v>0</v>
          </cell>
        </row>
        <row r="577">
          <cell r="A577" t="str">
            <v>AUG 2015</v>
          </cell>
          <cell r="E577">
            <v>0</v>
          </cell>
          <cell r="H577">
            <v>0</v>
          </cell>
        </row>
        <row r="578">
          <cell r="A578" t="str">
            <v>AUG 2015</v>
          </cell>
          <cell r="E578">
            <v>6765</v>
          </cell>
          <cell r="H578">
            <v>1096.43</v>
          </cell>
        </row>
        <row r="579">
          <cell r="A579" t="str">
            <v>AUG 2015</v>
          </cell>
          <cell r="E579">
            <v>9855</v>
          </cell>
          <cell r="H579">
            <v>1137.1300000000001</v>
          </cell>
        </row>
        <row r="580">
          <cell r="A580" t="str">
            <v>AUG 2015</v>
          </cell>
          <cell r="E580">
            <v>5522</v>
          </cell>
          <cell r="H580">
            <v>2812.4300000000003</v>
          </cell>
        </row>
        <row r="581">
          <cell r="A581" t="str">
            <v>AUG 2015</v>
          </cell>
          <cell r="E581">
            <v>412</v>
          </cell>
          <cell r="H581">
            <v>205.92000000000002</v>
          </cell>
        </row>
        <row r="582">
          <cell r="A582" t="str">
            <v>AUG 2015</v>
          </cell>
          <cell r="E582">
            <v>13080</v>
          </cell>
          <cell r="H582">
            <v>7593.98</v>
          </cell>
        </row>
        <row r="583">
          <cell r="A583" t="str">
            <v>AUG 2015</v>
          </cell>
          <cell r="E583">
            <v>3492</v>
          </cell>
          <cell r="H583">
            <v>1666.81</v>
          </cell>
        </row>
        <row r="584">
          <cell r="A584" t="str">
            <v>AUG 2015</v>
          </cell>
          <cell r="E584">
            <v>0</v>
          </cell>
          <cell r="H584">
            <v>0</v>
          </cell>
        </row>
        <row r="585">
          <cell r="A585" t="str">
            <v>AUG 2015</v>
          </cell>
          <cell r="E585">
            <v>35</v>
          </cell>
          <cell r="H585">
            <v>4.12</v>
          </cell>
        </row>
        <row r="586">
          <cell r="A586" t="str">
            <v>AUG 2015</v>
          </cell>
          <cell r="E586">
            <v>8</v>
          </cell>
          <cell r="H586">
            <v>0</v>
          </cell>
        </row>
        <row r="587">
          <cell r="A587" t="str">
            <v>AUG 2015</v>
          </cell>
          <cell r="E587">
            <v>611</v>
          </cell>
          <cell r="H587">
            <v>96.76</v>
          </cell>
        </row>
        <row r="588">
          <cell r="A588" t="str">
            <v>AUG 2015</v>
          </cell>
          <cell r="E588">
            <v>54</v>
          </cell>
          <cell r="H588">
            <v>26.76</v>
          </cell>
        </row>
        <row r="589">
          <cell r="A589" t="str">
            <v>AUG 2015</v>
          </cell>
          <cell r="E589">
            <v>2</v>
          </cell>
          <cell r="H589">
            <v>0</v>
          </cell>
        </row>
        <row r="590">
          <cell r="A590" t="str">
            <v>AUG 2015</v>
          </cell>
          <cell r="E590">
            <v>509</v>
          </cell>
          <cell r="H590">
            <v>137.92000000000002</v>
          </cell>
        </row>
        <row r="591">
          <cell r="A591" t="str">
            <v>AUG 2015</v>
          </cell>
          <cell r="E591">
            <v>61</v>
          </cell>
          <cell r="H591">
            <v>33.96</v>
          </cell>
        </row>
        <row r="592">
          <cell r="A592" t="str">
            <v>AUG 2015</v>
          </cell>
          <cell r="E592">
            <v>0</v>
          </cell>
          <cell r="H592">
            <v>0</v>
          </cell>
        </row>
        <row r="593">
          <cell r="A593" t="str">
            <v>AUG 2015</v>
          </cell>
          <cell r="E593">
            <v>20</v>
          </cell>
          <cell r="H593">
            <v>0</v>
          </cell>
        </row>
        <row r="594">
          <cell r="A594" t="str">
            <v>AUG 2015</v>
          </cell>
          <cell r="E594">
            <v>6</v>
          </cell>
          <cell r="H594">
            <v>0</v>
          </cell>
        </row>
        <row r="595">
          <cell r="A595" t="str">
            <v>AUG 2015</v>
          </cell>
          <cell r="E595">
            <v>100</v>
          </cell>
          <cell r="H595">
            <v>0</v>
          </cell>
        </row>
        <row r="596">
          <cell r="A596" t="str">
            <v>AUG 2015</v>
          </cell>
          <cell r="E596">
            <v>4</v>
          </cell>
          <cell r="H596">
            <v>0</v>
          </cell>
        </row>
        <row r="597">
          <cell r="A597" t="str">
            <v>AUG 2015</v>
          </cell>
          <cell r="E597">
            <v>23</v>
          </cell>
          <cell r="H597">
            <v>0</v>
          </cell>
        </row>
        <row r="599">
          <cell r="A599" t="str">
            <v>SEP 2015</v>
          </cell>
          <cell r="E599">
            <v>74</v>
          </cell>
          <cell r="H599">
            <v>0</v>
          </cell>
        </row>
        <row r="600">
          <cell r="A600" t="str">
            <v>SEP 2015</v>
          </cell>
          <cell r="E600">
            <v>3449</v>
          </cell>
          <cell r="H600">
            <v>4.12</v>
          </cell>
        </row>
        <row r="601">
          <cell r="A601" t="str">
            <v>SEP 2015</v>
          </cell>
          <cell r="E601">
            <v>3472</v>
          </cell>
          <cell r="H601">
            <v>14.42</v>
          </cell>
        </row>
        <row r="602">
          <cell r="A602" t="str">
            <v>SEP 2015</v>
          </cell>
          <cell r="E602">
            <v>72</v>
          </cell>
          <cell r="H602">
            <v>0</v>
          </cell>
        </row>
        <row r="603">
          <cell r="A603" t="str">
            <v>SEP 2015</v>
          </cell>
          <cell r="E603">
            <v>696</v>
          </cell>
          <cell r="H603">
            <v>7.6</v>
          </cell>
        </row>
        <row r="604">
          <cell r="A604" t="str">
            <v>SEP 2015</v>
          </cell>
          <cell r="E604">
            <v>1367</v>
          </cell>
          <cell r="H604">
            <v>0</v>
          </cell>
        </row>
        <row r="605">
          <cell r="A605" t="str">
            <v>SEP 2015</v>
          </cell>
          <cell r="E605">
            <v>40</v>
          </cell>
          <cell r="H605">
            <v>2.27</v>
          </cell>
        </row>
        <row r="606">
          <cell r="A606" t="str">
            <v>SEP 2015</v>
          </cell>
          <cell r="E606">
            <v>313</v>
          </cell>
          <cell r="H606">
            <v>2.3999999999999995</v>
          </cell>
        </row>
        <row r="607">
          <cell r="A607" t="str">
            <v>SEP 2015</v>
          </cell>
          <cell r="E607">
            <v>3783</v>
          </cell>
          <cell r="H607">
            <v>4.46</v>
          </cell>
        </row>
        <row r="608">
          <cell r="A608" t="str">
            <v>SEP 2015</v>
          </cell>
          <cell r="E608">
            <v>2070</v>
          </cell>
          <cell r="H608">
            <v>0</v>
          </cell>
        </row>
        <row r="609">
          <cell r="A609" t="str">
            <v>SEP 2015</v>
          </cell>
          <cell r="E609">
            <v>2342</v>
          </cell>
          <cell r="H609">
            <v>0</v>
          </cell>
        </row>
        <row r="610">
          <cell r="A610" t="str">
            <v>SEP 2015</v>
          </cell>
          <cell r="E610">
            <v>17148</v>
          </cell>
          <cell r="H610">
            <v>0</v>
          </cell>
        </row>
        <row r="611">
          <cell r="A611" t="str">
            <v>SEP 2015</v>
          </cell>
          <cell r="E611">
            <v>510</v>
          </cell>
          <cell r="H611">
            <v>0</v>
          </cell>
        </row>
        <row r="612">
          <cell r="A612" t="str">
            <v>SEP 2015</v>
          </cell>
          <cell r="E612">
            <v>1334</v>
          </cell>
          <cell r="H612">
            <v>0</v>
          </cell>
        </row>
        <row r="613">
          <cell r="A613" t="str">
            <v>SEP 2015</v>
          </cell>
          <cell r="E613">
            <v>2326</v>
          </cell>
          <cell r="H613">
            <v>0</v>
          </cell>
        </row>
        <row r="614">
          <cell r="A614" t="str">
            <v>SEP 2015</v>
          </cell>
          <cell r="E614">
            <v>17</v>
          </cell>
          <cell r="H614">
            <v>0</v>
          </cell>
        </row>
        <row r="615">
          <cell r="A615" t="str">
            <v>SEP 2015</v>
          </cell>
          <cell r="E615">
            <v>11</v>
          </cell>
          <cell r="H615">
            <v>0</v>
          </cell>
        </row>
        <row r="616">
          <cell r="A616" t="str">
            <v>SEP 2015</v>
          </cell>
          <cell r="E616">
            <v>46</v>
          </cell>
          <cell r="H616">
            <v>0</v>
          </cell>
        </row>
        <row r="617">
          <cell r="A617" t="str">
            <v>SEP 2015</v>
          </cell>
          <cell r="E617">
            <v>245</v>
          </cell>
          <cell r="H617">
            <v>0</v>
          </cell>
        </row>
        <row r="618">
          <cell r="A618" t="str">
            <v>SEP 2015</v>
          </cell>
          <cell r="E618">
            <v>106</v>
          </cell>
          <cell r="H618">
            <v>0</v>
          </cell>
        </row>
        <row r="619">
          <cell r="A619" t="str">
            <v>SEP 2015</v>
          </cell>
          <cell r="E619">
            <v>82</v>
          </cell>
          <cell r="H619">
            <v>0</v>
          </cell>
        </row>
        <row r="620">
          <cell r="A620" t="str">
            <v>SEP 2015</v>
          </cell>
          <cell r="E620">
            <v>475</v>
          </cell>
          <cell r="H620">
            <v>0</v>
          </cell>
        </row>
        <row r="621">
          <cell r="A621" t="str">
            <v>SEP 2015</v>
          </cell>
          <cell r="E621">
            <v>472</v>
          </cell>
          <cell r="H621">
            <v>0</v>
          </cell>
        </row>
        <row r="622">
          <cell r="A622" t="str">
            <v>SEP 2015</v>
          </cell>
          <cell r="E622">
            <v>49</v>
          </cell>
          <cell r="H622">
            <v>0</v>
          </cell>
        </row>
        <row r="623">
          <cell r="A623" t="str">
            <v>SEP 2015</v>
          </cell>
          <cell r="E623">
            <v>0</v>
          </cell>
          <cell r="H623">
            <v>0</v>
          </cell>
        </row>
        <row r="624">
          <cell r="A624" t="str">
            <v>SEP 2015</v>
          </cell>
          <cell r="E624">
            <v>39</v>
          </cell>
          <cell r="H624">
            <v>0</v>
          </cell>
        </row>
        <row r="625">
          <cell r="A625" t="str">
            <v>SEP 2015</v>
          </cell>
          <cell r="E625">
            <v>17</v>
          </cell>
          <cell r="H625">
            <v>0</v>
          </cell>
        </row>
        <row r="626">
          <cell r="A626" t="str">
            <v>SEP 2015</v>
          </cell>
          <cell r="E626">
            <v>49</v>
          </cell>
          <cell r="H626">
            <v>0</v>
          </cell>
        </row>
        <row r="627">
          <cell r="A627" t="str">
            <v>SEP 2015</v>
          </cell>
          <cell r="E627">
            <v>8</v>
          </cell>
          <cell r="H627">
            <v>0</v>
          </cell>
        </row>
        <row r="628">
          <cell r="A628" t="str">
            <v>SEP 2015</v>
          </cell>
          <cell r="E628">
            <v>217</v>
          </cell>
          <cell r="H628">
            <v>0</v>
          </cell>
        </row>
        <row r="629">
          <cell r="A629" t="str">
            <v>SEP 2015</v>
          </cell>
          <cell r="E629">
            <v>2834</v>
          </cell>
          <cell r="H629">
            <v>0</v>
          </cell>
        </row>
        <row r="630">
          <cell r="A630" t="str">
            <v>SEP 2015</v>
          </cell>
          <cell r="E630">
            <v>47</v>
          </cell>
          <cell r="H630">
            <v>0</v>
          </cell>
        </row>
        <row r="631">
          <cell r="A631" t="str">
            <v>SEP 2015</v>
          </cell>
          <cell r="E631">
            <v>1961</v>
          </cell>
          <cell r="H631">
            <v>0</v>
          </cell>
        </row>
        <row r="632">
          <cell r="A632" t="str">
            <v>SEP 2015</v>
          </cell>
          <cell r="E632">
            <v>47</v>
          </cell>
          <cell r="H632">
            <v>0</v>
          </cell>
        </row>
        <row r="633">
          <cell r="A633" t="str">
            <v>SEP 2015</v>
          </cell>
          <cell r="E633">
            <v>119</v>
          </cell>
          <cell r="H633">
            <v>0</v>
          </cell>
        </row>
        <row r="634">
          <cell r="A634" t="str">
            <v>SEP 2015</v>
          </cell>
          <cell r="E634">
            <v>62</v>
          </cell>
          <cell r="H634">
            <v>0</v>
          </cell>
        </row>
        <row r="635">
          <cell r="A635" t="str">
            <v>SEP 2015</v>
          </cell>
          <cell r="E635">
            <v>187</v>
          </cell>
          <cell r="H635">
            <v>0</v>
          </cell>
        </row>
        <row r="636">
          <cell r="A636" t="str">
            <v>SEP 2015</v>
          </cell>
          <cell r="E636">
            <v>490</v>
          </cell>
          <cell r="H636">
            <v>0</v>
          </cell>
        </row>
        <row r="637">
          <cell r="A637" t="str">
            <v>SEP 2015</v>
          </cell>
          <cell r="E637">
            <v>24</v>
          </cell>
          <cell r="H637">
            <v>0</v>
          </cell>
        </row>
        <row r="638">
          <cell r="A638" t="str">
            <v>SEP 2015</v>
          </cell>
          <cell r="E638">
            <v>554</v>
          </cell>
          <cell r="H638">
            <v>0</v>
          </cell>
        </row>
        <row r="639">
          <cell r="A639" t="str">
            <v>SEP 2015</v>
          </cell>
          <cell r="E639">
            <v>32</v>
          </cell>
          <cell r="H639">
            <v>0</v>
          </cell>
        </row>
        <row r="640">
          <cell r="A640" t="str">
            <v>SEP 2015</v>
          </cell>
          <cell r="E640">
            <v>34</v>
          </cell>
          <cell r="H640">
            <v>0</v>
          </cell>
        </row>
        <row r="641">
          <cell r="A641" t="str">
            <v>SEP 2015</v>
          </cell>
          <cell r="E641">
            <v>53</v>
          </cell>
          <cell r="H641">
            <v>0</v>
          </cell>
        </row>
        <row r="642">
          <cell r="A642" t="str">
            <v>SEP 2015</v>
          </cell>
          <cell r="E642">
            <v>277</v>
          </cell>
          <cell r="H642">
            <v>0</v>
          </cell>
        </row>
        <row r="643">
          <cell r="A643" t="str">
            <v>SEP 2015</v>
          </cell>
          <cell r="E643">
            <v>227</v>
          </cell>
          <cell r="H643">
            <v>0</v>
          </cell>
        </row>
        <row r="644">
          <cell r="A644" t="str">
            <v>SEP 2015</v>
          </cell>
          <cell r="E644">
            <v>13</v>
          </cell>
          <cell r="H644">
            <v>0</v>
          </cell>
        </row>
        <row r="645">
          <cell r="A645" t="str">
            <v>SEP 2015</v>
          </cell>
          <cell r="E645">
            <v>43</v>
          </cell>
          <cell r="H645">
            <v>0</v>
          </cell>
        </row>
        <row r="646">
          <cell r="A646" t="str">
            <v>SEP 2015</v>
          </cell>
          <cell r="E646">
            <v>10</v>
          </cell>
          <cell r="H646">
            <v>0</v>
          </cell>
        </row>
        <row r="647">
          <cell r="A647" t="str">
            <v>SEP 2015</v>
          </cell>
          <cell r="E647">
            <v>237</v>
          </cell>
          <cell r="H647">
            <v>0</v>
          </cell>
        </row>
        <row r="648">
          <cell r="A648" t="str">
            <v>SEP 2015</v>
          </cell>
          <cell r="E648">
            <v>0</v>
          </cell>
          <cell r="H648">
            <v>0</v>
          </cell>
        </row>
        <row r="649">
          <cell r="A649" t="str">
            <v>SEP 2015</v>
          </cell>
          <cell r="E649">
            <v>10</v>
          </cell>
          <cell r="H649">
            <v>0</v>
          </cell>
        </row>
        <row r="650">
          <cell r="A650" t="str">
            <v>SEP 2015</v>
          </cell>
          <cell r="E650">
            <v>39</v>
          </cell>
          <cell r="H650">
            <v>0</v>
          </cell>
        </row>
        <row r="651">
          <cell r="A651" t="str">
            <v>SEP 2015</v>
          </cell>
          <cell r="E651">
            <v>0</v>
          </cell>
          <cell r="H651">
            <v>0</v>
          </cell>
        </row>
        <row r="652">
          <cell r="A652" t="str">
            <v>SEP 2015</v>
          </cell>
          <cell r="E652">
            <v>0</v>
          </cell>
          <cell r="H652">
            <v>0</v>
          </cell>
        </row>
        <row r="653">
          <cell r="A653" t="str">
            <v>SEP 2015</v>
          </cell>
          <cell r="E653">
            <v>6747</v>
          </cell>
          <cell r="H653">
            <v>0</v>
          </cell>
        </row>
        <row r="654">
          <cell r="A654" t="str">
            <v>SEP 2015</v>
          </cell>
          <cell r="E654">
            <v>9904</v>
          </cell>
          <cell r="H654">
            <v>0</v>
          </cell>
        </row>
        <row r="655">
          <cell r="A655" t="str">
            <v>SEP 2015</v>
          </cell>
          <cell r="E655">
            <v>5598</v>
          </cell>
          <cell r="H655">
            <v>0</v>
          </cell>
        </row>
        <row r="656">
          <cell r="A656" t="str">
            <v>SEP 2015</v>
          </cell>
          <cell r="E656">
            <v>410</v>
          </cell>
          <cell r="H656">
            <v>0</v>
          </cell>
        </row>
        <row r="657">
          <cell r="A657" t="str">
            <v>SEP 2015</v>
          </cell>
          <cell r="E657">
            <v>13165</v>
          </cell>
          <cell r="H657">
            <v>0</v>
          </cell>
        </row>
        <row r="658">
          <cell r="A658" t="str">
            <v>SEP 2015</v>
          </cell>
          <cell r="E658">
            <v>3797</v>
          </cell>
          <cell r="H658">
            <v>0</v>
          </cell>
        </row>
        <row r="659">
          <cell r="A659" t="str">
            <v>SEP 2015</v>
          </cell>
          <cell r="E659">
            <v>0</v>
          </cell>
          <cell r="H659">
            <v>0</v>
          </cell>
        </row>
        <row r="660">
          <cell r="A660" t="str">
            <v>SEP 2015</v>
          </cell>
          <cell r="E660">
            <v>34</v>
          </cell>
          <cell r="H660">
            <v>0</v>
          </cell>
        </row>
        <row r="661">
          <cell r="A661" t="str">
            <v>SEP 2015</v>
          </cell>
          <cell r="E661">
            <v>8</v>
          </cell>
          <cell r="H661">
            <v>0</v>
          </cell>
        </row>
        <row r="662">
          <cell r="A662" t="str">
            <v>SEP 2015</v>
          </cell>
          <cell r="E662">
            <v>618</v>
          </cell>
          <cell r="H662">
            <v>0</v>
          </cell>
        </row>
        <row r="663">
          <cell r="A663" t="str">
            <v>SEP 2015</v>
          </cell>
          <cell r="E663">
            <v>54</v>
          </cell>
          <cell r="H663">
            <v>0</v>
          </cell>
        </row>
        <row r="664">
          <cell r="A664" t="str">
            <v>SEP 2015</v>
          </cell>
          <cell r="E664">
            <v>2</v>
          </cell>
          <cell r="H664">
            <v>0</v>
          </cell>
        </row>
        <row r="665">
          <cell r="A665" t="str">
            <v>SEP 2015</v>
          </cell>
          <cell r="E665">
            <v>539</v>
          </cell>
          <cell r="H665">
            <v>-2.06</v>
          </cell>
        </row>
        <row r="666">
          <cell r="A666" t="str">
            <v>SEP 2015</v>
          </cell>
          <cell r="E666">
            <v>60</v>
          </cell>
          <cell r="H666">
            <v>0</v>
          </cell>
        </row>
        <row r="667">
          <cell r="A667" t="str">
            <v>SEP 2015</v>
          </cell>
          <cell r="E667">
            <v>0</v>
          </cell>
          <cell r="H667">
            <v>0</v>
          </cell>
        </row>
        <row r="668">
          <cell r="A668" t="str">
            <v>SEP 2015</v>
          </cell>
          <cell r="E668">
            <v>20</v>
          </cell>
          <cell r="H668">
            <v>0</v>
          </cell>
        </row>
        <row r="669">
          <cell r="A669" t="str">
            <v>SEP 2015</v>
          </cell>
          <cell r="E669">
            <v>6</v>
          </cell>
          <cell r="H669">
            <v>0</v>
          </cell>
        </row>
        <row r="670">
          <cell r="A670" t="str">
            <v>SEP 2015</v>
          </cell>
          <cell r="E670">
            <v>90</v>
          </cell>
          <cell r="H670">
            <v>0</v>
          </cell>
        </row>
        <row r="671">
          <cell r="A671" t="str">
            <v>SEP 2015</v>
          </cell>
          <cell r="E671">
            <v>4</v>
          </cell>
          <cell r="H671">
            <v>0</v>
          </cell>
        </row>
        <row r="672">
          <cell r="A672" t="str">
            <v>SEP 2015</v>
          </cell>
          <cell r="E672">
            <v>23</v>
          </cell>
          <cell r="H672">
            <v>0</v>
          </cell>
        </row>
        <row r="674">
          <cell r="A674" t="str">
            <v>OCT 2014</v>
          </cell>
          <cell r="E674">
            <v>77</v>
          </cell>
          <cell r="H674">
            <v>32.96</v>
          </cell>
        </row>
        <row r="675">
          <cell r="A675" t="str">
            <v>OCT 2014</v>
          </cell>
          <cell r="E675">
            <v>3685</v>
          </cell>
          <cell r="H675">
            <v>498.66</v>
          </cell>
        </row>
        <row r="676">
          <cell r="A676" t="str">
            <v>OCT 2014</v>
          </cell>
          <cell r="E676">
            <v>3713</v>
          </cell>
          <cell r="H676">
            <v>750.96</v>
          </cell>
        </row>
        <row r="677">
          <cell r="A677" t="str">
            <v>OCT 2014</v>
          </cell>
          <cell r="E677">
            <v>92</v>
          </cell>
          <cell r="H677">
            <v>0</v>
          </cell>
        </row>
        <row r="678">
          <cell r="A678" t="str">
            <v>OCT 2014</v>
          </cell>
          <cell r="E678">
            <v>779</v>
          </cell>
          <cell r="H678">
            <v>561.5</v>
          </cell>
        </row>
        <row r="679">
          <cell r="A679" t="str">
            <v>OCT 2014</v>
          </cell>
          <cell r="E679">
            <v>1420</v>
          </cell>
          <cell r="H679">
            <v>0</v>
          </cell>
        </row>
        <row r="680">
          <cell r="A680" t="str">
            <v>OCT 2014</v>
          </cell>
          <cell r="E680">
            <v>45</v>
          </cell>
          <cell r="H680">
            <v>51.5</v>
          </cell>
        </row>
        <row r="681">
          <cell r="A681" t="str">
            <v>OCT 2014</v>
          </cell>
          <cell r="E681">
            <v>349</v>
          </cell>
          <cell r="H681">
            <v>200.78</v>
          </cell>
        </row>
        <row r="682">
          <cell r="A682" t="str">
            <v>OCT 2014</v>
          </cell>
          <cell r="E682">
            <v>4143</v>
          </cell>
          <cell r="H682">
            <v>1515.4</v>
          </cell>
        </row>
        <row r="683">
          <cell r="A683" t="str">
            <v>OCT 2014</v>
          </cell>
          <cell r="E683">
            <v>2110</v>
          </cell>
          <cell r="H683">
            <v>0</v>
          </cell>
        </row>
        <row r="684">
          <cell r="A684" t="str">
            <v>OCT 2014</v>
          </cell>
          <cell r="E684">
            <v>2341</v>
          </cell>
          <cell r="H684">
            <v>0</v>
          </cell>
        </row>
        <row r="685">
          <cell r="A685" t="str">
            <v>OCT 2014</v>
          </cell>
          <cell r="E685">
            <v>17193</v>
          </cell>
          <cell r="H685">
            <v>13.370000000000001</v>
          </cell>
        </row>
        <row r="686">
          <cell r="A686" t="str">
            <v>OCT 2014</v>
          </cell>
          <cell r="E686">
            <v>529</v>
          </cell>
          <cell r="H686">
            <v>0</v>
          </cell>
        </row>
        <row r="687">
          <cell r="A687" t="str">
            <v>OCT 2014</v>
          </cell>
          <cell r="E687">
            <v>1348</v>
          </cell>
          <cell r="H687">
            <v>0</v>
          </cell>
        </row>
        <row r="688">
          <cell r="A688" t="str">
            <v>OCT 2014</v>
          </cell>
          <cell r="E688">
            <v>2306</v>
          </cell>
          <cell r="H688">
            <v>59.120000000000005</v>
          </cell>
        </row>
        <row r="689">
          <cell r="A689" t="str">
            <v>OCT 2014</v>
          </cell>
          <cell r="E689">
            <v>17</v>
          </cell>
          <cell r="H689">
            <v>0</v>
          </cell>
        </row>
        <row r="690">
          <cell r="A690" t="str">
            <v>OCT 2014</v>
          </cell>
          <cell r="E690">
            <v>11</v>
          </cell>
          <cell r="H690">
            <v>0</v>
          </cell>
        </row>
        <row r="691">
          <cell r="A691" t="str">
            <v>OCT 2014</v>
          </cell>
          <cell r="E691">
            <v>46</v>
          </cell>
          <cell r="H691">
            <v>735.06000000000006</v>
          </cell>
        </row>
        <row r="692">
          <cell r="A692" t="str">
            <v>OCT 2014</v>
          </cell>
          <cell r="E692">
            <v>245</v>
          </cell>
          <cell r="H692">
            <v>3776.82</v>
          </cell>
        </row>
        <row r="693">
          <cell r="A693" t="str">
            <v>OCT 2014</v>
          </cell>
          <cell r="E693">
            <v>106</v>
          </cell>
          <cell r="H693">
            <v>989.6099999999999</v>
          </cell>
        </row>
        <row r="694">
          <cell r="A694" t="str">
            <v>OCT 2014</v>
          </cell>
          <cell r="E694">
            <v>82</v>
          </cell>
          <cell r="H694">
            <v>1287.7700000000002</v>
          </cell>
        </row>
        <row r="695">
          <cell r="A695" t="str">
            <v>OCT 2014</v>
          </cell>
          <cell r="E695">
            <v>506</v>
          </cell>
          <cell r="H695">
            <v>0</v>
          </cell>
        </row>
        <row r="696">
          <cell r="A696" t="str">
            <v>OCT 2014</v>
          </cell>
          <cell r="E696">
            <v>509</v>
          </cell>
          <cell r="H696">
            <v>0</v>
          </cell>
        </row>
        <row r="697">
          <cell r="A697" t="str">
            <v>OCT 2014</v>
          </cell>
          <cell r="E697">
            <v>54</v>
          </cell>
          <cell r="H697">
            <v>0</v>
          </cell>
        </row>
        <row r="698">
          <cell r="A698" t="str">
            <v>OCT 2014</v>
          </cell>
          <cell r="E698">
            <v>0</v>
          </cell>
          <cell r="H698">
            <v>0</v>
          </cell>
        </row>
        <row r="699">
          <cell r="A699" t="str">
            <v>OCT 2014</v>
          </cell>
          <cell r="E699">
            <v>40</v>
          </cell>
          <cell r="H699">
            <v>0</v>
          </cell>
        </row>
        <row r="700">
          <cell r="A700" t="str">
            <v>OCT 2014</v>
          </cell>
          <cell r="E700">
            <v>17</v>
          </cell>
          <cell r="H700">
            <v>0</v>
          </cell>
        </row>
        <row r="701">
          <cell r="A701" t="str">
            <v>OCT 2014</v>
          </cell>
          <cell r="E701">
            <v>66</v>
          </cell>
          <cell r="H701">
            <v>53.4</v>
          </cell>
        </row>
        <row r="702">
          <cell r="A702" t="str">
            <v>OCT 2014</v>
          </cell>
          <cell r="E702">
            <v>4</v>
          </cell>
          <cell r="H702">
            <v>0</v>
          </cell>
        </row>
        <row r="703">
          <cell r="A703" t="str">
            <v>OCT 2014</v>
          </cell>
          <cell r="E703">
            <v>213</v>
          </cell>
          <cell r="H703">
            <v>0</v>
          </cell>
        </row>
        <row r="704">
          <cell r="A704" t="str">
            <v>OCT 2014</v>
          </cell>
          <cell r="E704">
            <v>2149</v>
          </cell>
          <cell r="H704">
            <v>11.31</v>
          </cell>
        </row>
        <row r="705">
          <cell r="A705" t="str">
            <v>OCT 2014</v>
          </cell>
          <cell r="E705">
            <v>38</v>
          </cell>
          <cell r="H705">
            <v>0</v>
          </cell>
        </row>
        <row r="706">
          <cell r="A706" t="str">
            <v>OCT 2014</v>
          </cell>
          <cell r="E706">
            <v>1877</v>
          </cell>
          <cell r="H706">
            <v>19.55</v>
          </cell>
        </row>
        <row r="707">
          <cell r="A707" t="str">
            <v>OCT 2014</v>
          </cell>
          <cell r="E707">
            <v>38</v>
          </cell>
          <cell r="H707">
            <v>0</v>
          </cell>
        </row>
        <row r="708">
          <cell r="A708" t="str">
            <v>OCT 2014</v>
          </cell>
          <cell r="E708">
            <v>119</v>
          </cell>
          <cell r="H708">
            <v>0</v>
          </cell>
        </row>
        <row r="709">
          <cell r="A709" t="str">
            <v>OCT 2014</v>
          </cell>
          <cell r="E709">
            <v>54</v>
          </cell>
          <cell r="H709">
            <v>0</v>
          </cell>
        </row>
        <row r="710">
          <cell r="A710" t="str">
            <v>OCT 2014</v>
          </cell>
          <cell r="E710">
            <v>181</v>
          </cell>
          <cell r="H710">
            <v>0</v>
          </cell>
        </row>
        <row r="711">
          <cell r="A711" t="str">
            <v>OCT 2014</v>
          </cell>
          <cell r="E711">
            <v>1299</v>
          </cell>
          <cell r="H711">
            <v>0</v>
          </cell>
        </row>
        <row r="712">
          <cell r="A712" t="str">
            <v>OCT 2014</v>
          </cell>
          <cell r="E712">
            <v>24</v>
          </cell>
          <cell r="H712">
            <v>0</v>
          </cell>
        </row>
        <row r="713">
          <cell r="A713" t="str">
            <v>OCT 2014</v>
          </cell>
          <cell r="E713">
            <v>475</v>
          </cell>
          <cell r="H713">
            <v>0</v>
          </cell>
        </row>
        <row r="714">
          <cell r="A714" t="str">
            <v>OCT 2014</v>
          </cell>
          <cell r="E714">
            <v>38</v>
          </cell>
          <cell r="H714">
            <v>0</v>
          </cell>
        </row>
        <row r="715">
          <cell r="A715" t="str">
            <v>OCT 2014</v>
          </cell>
          <cell r="E715">
            <v>40</v>
          </cell>
          <cell r="H715">
            <v>21.36</v>
          </cell>
        </row>
        <row r="716">
          <cell r="A716" t="str">
            <v>OCT 2014</v>
          </cell>
          <cell r="E716">
            <v>53</v>
          </cell>
          <cell r="H716">
            <v>50.86</v>
          </cell>
        </row>
        <row r="717">
          <cell r="A717" t="str">
            <v>OCT 2014</v>
          </cell>
          <cell r="E717">
            <v>260</v>
          </cell>
          <cell r="H717">
            <v>266.27000000000004</v>
          </cell>
        </row>
        <row r="718">
          <cell r="A718" t="str">
            <v>OCT 2014</v>
          </cell>
          <cell r="E718">
            <v>205</v>
          </cell>
          <cell r="H718">
            <v>639.13</v>
          </cell>
        </row>
        <row r="719">
          <cell r="A719" t="str">
            <v>OCT 2014</v>
          </cell>
          <cell r="E719">
            <v>13</v>
          </cell>
          <cell r="H719">
            <v>0</v>
          </cell>
        </row>
        <row r="720">
          <cell r="A720" t="str">
            <v>OCT 2014</v>
          </cell>
          <cell r="E720">
            <v>45</v>
          </cell>
          <cell r="H720">
            <v>165.98</v>
          </cell>
        </row>
        <row r="721">
          <cell r="A721" t="str">
            <v>OCT 2014</v>
          </cell>
          <cell r="E721">
            <v>10</v>
          </cell>
          <cell r="H721">
            <v>3.47</v>
          </cell>
        </row>
        <row r="722">
          <cell r="A722" t="str">
            <v>OCT 2014</v>
          </cell>
          <cell r="E722">
            <v>195</v>
          </cell>
          <cell r="H722">
            <v>932.68999999999994</v>
          </cell>
        </row>
        <row r="723">
          <cell r="A723" t="str">
            <v>OCT 2014</v>
          </cell>
          <cell r="E723">
            <v>0</v>
          </cell>
          <cell r="H723">
            <v>0</v>
          </cell>
        </row>
        <row r="724">
          <cell r="A724" t="str">
            <v>OCT 2014</v>
          </cell>
          <cell r="E724">
            <v>2</v>
          </cell>
          <cell r="H724">
            <v>0</v>
          </cell>
        </row>
        <row r="725">
          <cell r="A725" t="str">
            <v>OCT 2014</v>
          </cell>
          <cell r="E725">
            <v>474</v>
          </cell>
          <cell r="H725">
            <v>0</v>
          </cell>
        </row>
        <row r="726">
          <cell r="A726" t="str">
            <v>OCT 2014</v>
          </cell>
          <cell r="E726">
            <v>0</v>
          </cell>
          <cell r="H726">
            <v>0</v>
          </cell>
        </row>
        <row r="727">
          <cell r="A727" t="str">
            <v>OCT 2014</v>
          </cell>
          <cell r="E727">
            <v>0</v>
          </cell>
          <cell r="H727">
            <v>0</v>
          </cell>
        </row>
        <row r="728">
          <cell r="A728" t="str">
            <v>OCT 2014</v>
          </cell>
          <cell r="E728">
            <v>6638</v>
          </cell>
          <cell r="H728">
            <v>1110.8600000000001</v>
          </cell>
        </row>
        <row r="729">
          <cell r="A729" t="str">
            <v>OCT 2014</v>
          </cell>
          <cell r="E729">
            <v>9517</v>
          </cell>
          <cell r="H729">
            <v>1139.5200000000002</v>
          </cell>
        </row>
        <row r="730">
          <cell r="A730" t="str">
            <v>OCT 2014</v>
          </cell>
          <cell r="E730">
            <v>5623</v>
          </cell>
          <cell r="H730">
            <v>2809.44</v>
          </cell>
        </row>
        <row r="731">
          <cell r="A731" t="str">
            <v>OCT 2014</v>
          </cell>
          <cell r="E731">
            <v>413</v>
          </cell>
          <cell r="H731">
            <v>209.14</v>
          </cell>
        </row>
        <row r="732">
          <cell r="A732" t="str">
            <v>OCT 2014</v>
          </cell>
          <cell r="E732">
            <v>13181</v>
          </cell>
          <cell r="H732">
            <v>7792.4999999999991</v>
          </cell>
        </row>
        <row r="733">
          <cell r="A733" t="str">
            <v>OCT 2014</v>
          </cell>
          <cell r="E733">
            <v>3425</v>
          </cell>
          <cell r="H733">
            <v>1648.2900000000002</v>
          </cell>
        </row>
        <row r="734">
          <cell r="A734" t="str">
            <v>OCT 2014</v>
          </cell>
          <cell r="E734">
            <v>5</v>
          </cell>
          <cell r="H734">
            <v>0</v>
          </cell>
        </row>
        <row r="735">
          <cell r="A735" t="str">
            <v>OCT 2014</v>
          </cell>
          <cell r="E735">
            <v>27</v>
          </cell>
          <cell r="H735">
            <v>4.12</v>
          </cell>
        </row>
        <row r="736">
          <cell r="A736" t="str">
            <v>OCT 2014</v>
          </cell>
          <cell r="E736">
            <v>2</v>
          </cell>
          <cell r="H736">
            <v>0</v>
          </cell>
        </row>
        <row r="737">
          <cell r="A737" t="str">
            <v>OCT 2014</v>
          </cell>
          <cell r="E737">
            <v>467</v>
          </cell>
          <cell r="H737">
            <v>80.22</v>
          </cell>
        </row>
        <row r="738">
          <cell r="A738" t="str">
            <v>OCT 2014</v>
          </cell>
          <cell r="E738">
            <v>54</v>
          </cell>
          <cell r="H738">
            <v>26.740000000000002</v>
          </cell>
        </row>
        <row r="739">
          <cell r="A739" t="str">
            <v>OCT 2014</v>
          </cell>
          <cell r="E739">
            <v>2</v>
          </cell>
          <cell r="H739">
            <v>0</v>
          </cell>
        </row>
        <row r="740">
          <cell r="A740" t="str">
            <v>OCT 2014</v>
          </cell>
          <cell r="E740">
            <v>419</v>
          </cell>
          <cell r="H740">
            <v>126.56</v>
          </cell>
        </row>
        <row r="741">
          <cell r="A741" t="str">
            <v>OCT 2014</v>
          </cell>
          <cell r="E741">
            <v>63</v>
          </cell>
          <cell r="H741">
            <v>33.93</v>
          </cell>
        </row>
        <row r="742">
          <cell r="A742" t="str">
            <v>OCT 2014</v>
          </cell>
          <cell r="E742">
            <v>0</v>
          </cell>
          <cell r="H742">
            <v>0</v>
          </cell>
        </row>
        <row r="743">
          <cell r="A743" t="str">
            <v>OCT 2014</v>
          </cell>
          <cell r="E743">
            <v>20</v>
          </cell>
          <cell r="H743">
            <v>0</v>
          </cell>
        </row>
        <row r="744">
          <cell r="A744" t="str">
            <v>OCT 2014</v>
          </cell>
          <cell r="E744">
            <v>4</v>
          </cell>
          <cell r="H744">
            <v>0</v>
          </cell>
        </row>
        <row r="745">
          <cell r="A745" t="str">
            <v>OCT 2014</v>
          </cell>
          <cell r="E745">
            <v>48</v>
          </cell>
          <cell r="H745">
            <v>0</v>
          </cell>
        </row>
        <row r="746">
          <cell r="A746" t="str">
            <v>OCT 2014</v>
          </cell>
          <cell r="E746">
            <v>2</v>
          </cell>
          <cell r="H746">
            <v>0</v>
          </cell>
        </row>
        <row r="747">
          <cell r="A747" t="str">
            <v>OCT 2014</v>
          </cell>
          <cell r="E747">
            <v>13</v>
          </cell>
          <cell r="H747">
            <v>0</v>
          </cell>
        </row>
        <row r="748">
          <cell r="A748" t="str">
            <v>OCT 2014</v>
          </cell>
        </row>
        <row r="749">
          <cell r="A749" t="str">
            <v>NOV 2014</v>
          </cell>
          <cell r="E749">
            <v>76</v>
          </cell>
          <cell r="H749">
            <v>32.96</v>
          </cell>
        </row>
        <row r="750">
          <cell r="A750" t="str">
            <v>NOV 2014</v>
          </cell>
          <cell r="E750">
            <v>3607</v>
          </cell>
          <cell r="H750">
            <v>482.04</v>
          </cell>
        </row>
        <row r="751">
          <cell r="A751" t="str">
            <v>NOV 2014</v>
          </cell>
          <cell r="E751">
            <v>3639</v>
          </cell>
          <cell r="H751">
            <v>723.02</v>
          </cell>
        </row>
        <row r="752">
          <cell r="A752" t="str">
            <v>NOV 2014</v>
          </cell>
          <cell r="E752">
            <v>90</v>
          </cell>
          <cell r="H752">
            <v>0</v>
          </cell>
        </row>
        <row r="753">
          <cell r="A753" t="str">
            <v>NOV 2014</v>
          </cell>
          <cell r="E753">
            <v>712</v>
          </cell>
          <cell r="H753">
            <v>539.65</v>
          </cell>
        </row>
        <row r="754">
          <cell r="A754" t="str">
            <v>NOV 2014</v>
          </cell>
          <cell r="E754">
            <v>1391</v>
          </cell>
          <cell r="H754">
            <v>0</v>
          </cell>
        </row>
        <row r="755">
          <cell r="A755" t="str">
            <v>NOV 2014</v>
          </cell>
          <cell r="E755">
            <v>42</v>
          </cell>
          <cell r="H755">
            <v>47.38</v>
          </cell>
        </row>
        <row r="756">
          <cell r="A756" t="str">
            <v>NOV 2014</v>
          </cell>
          <cell r="E756">
            <v>321</v>
          </cell>
          <cell r="H756">
            <v>195.70000000000002</v>
          </cell>
        </row>
        <row r="757">
          <cell r="A757" t="str">
            <v>NOV 2014</v>
          </cell>
          <cell r="E757">
            <v>3674</v>
          </cell>
          <cell r="H757">
            <v>1503.61</v>
          </cell>
        </row>
        <row r="758">
          <cell r="A758" t="str">
            <v>NOV 2014</v>
          </cell>
          <cell r="E758">
            <v>2055</v>
          </cell>
          <cell r="H758">
            <v>0</v>
          </cell>
        </row>
        <row r="759">
          <cell r="A759" t="str">
            <v>NOV 2014</v>
          </cell>
          <cell r="E759">
            <v>2211</v>
          </cell>
          <cell r="H759">
            <v>0</v>
          </cell>
        </row>
        <row r="760">
          <cell r="A760" t="str">
            <v>NOV 2014</v>
          </cell>
          <cell r="E760">
            <v>17104</v>
          </cell>
          <cell r="H760">
            <v>13.370000000000001</v>
          </cell>
        </row>
        <row r="761">
          <cell r="A761" t="str">
            <v>NOV 2014</v>
          </cell>
          <cell r="E761">
            <v>518</v>
          </cell>
          <cell r="H761">
            <v>0</v>
          </cell>
        </row>
        <row r="762">
          <cell r="A762" t="str">
            <v>NOV 2014</v>
          </cell>
          <cell r="E762">
            <v>1330</v>
          </cell>
          <cell r="H762">
            <v>0</v>
          </cell>
        </row>
        <row r="763">
          <cell r="A763" t="str">
            <v>NOV 2014</v>
          </cell>
          <cell r="E763">
            <v>2296</v>
          </cell>
          <cell r="H763">
            <v>59.120000000000005</v>
          </cell>
        </row>
        <row r="764">
          <cell r="A764" t="str">
            <v>NOV 2014</v>
          </cell>
          <cell r="E764">
            <v>17</v>
          </cell>
          <cell r="H764">
            <v>0</v>
          </cell>
        </row>
        <row r="765">
          <cell r="A765" t="str">
            <v>NOV 2014</v>
          </cell>
          <cell r="E765">
            <v>11</v>
          </cell>
          <cell r="H765">
            <v>0</v>
          </cell>
        </row>
        <row r="766">
          <cell r="A766" t="str">
            <v>NOV 2014</v>
          </cell>
          <cell r="E766">
            <v>46</v>
          </cell>
          <cell r="H766">
            <v>735.06000000000006</v>
          </cell>
        </row>
        <row r="767">
          <cell r="A767" t="str">
            <v>NOV 2014</v>
          </cell>
          <cell r="E767">
            <v>245</v>
          </cell>
          <cell r="H767">
            <v>3776.82</v>
          </cell>
        </row>
        <row r="768">
          <cell r="A768" t="str">
            <v>NOV 2014</v>
          </cell>
          <cell r="E768">
            <v>106</v>
          </cell>
          <cell r="H768">
            <v>989.6099999999999</v>
          </cell>
        </row>
        <row r="769">
          <cell r="A769" t="str">
            <v>NOV 2014</v>
          </cell>
          <cell r="E769">
            <v>82</v>
          </cell>
          <cell r="H769">
            <v>1287.7700000000002</v>
          </cell>
        </row>
        <row r="770">
          <cell r="A770" t="str">
            <v>NOV 2014</v>
          </cell>
          <cell r="E770">
            <v>501</v>
          </cell>
          <cell r="H770">
            <v>0</v>
          </cell>
        </row>
        <row r="771">
          <cell r="A771" t="str">
            <v>NOV 2014</v>
          </cell>
          <cell r="E771">
            <v>504</v>
          </cell>
          <cell r="H771">
            <v>0</v>
          </cell>
        </row>
        <row r="772">
          <cell r="A772" t="str">
            <v>NOV 2014</v>
          </cell>
          <cell r="E772">
            <v>53</v>
          </cell>
          <cell r="H772">
            <v>0</v>
          </cell>
        </row>
        <row r="773">
          <cell r="A773" t="str">
            <v>NOV 2014</v>
          </cell>
          <cell r="E773">
            <v>0</v>
          </cell>
          <cell r="H773">
            <v>0</v>
          </cell>
        </row>
        <row r="774">
          <cell r="A774" t="str">
            <v>NOV 2014</v>
          </cell>
          <cell r="E774">
            <v>40</v>
          </cell>
          <cell r="H774">
            <v>0</v>
          </cell>
        </row>
        <row r="775">
          <cell r="A775" t="str">
            <v>NOV 2014</v>
          </cell>
          <cell r="E775">
            <v>17</v>
          </cell>
          <cell r="H775">
            <v>0</v>
          </cell>
        </row>
        <row r="776">
          <cell r="A776" t="str">
            <v>NOV 2014</v>
          </cell>
          <cell r="E776">
            <v>46</v>
          </cell>
          <cell r="H776">
            <v>53.4</v>
          </cell>
        </row>
        <row r="777">
          <cell r="A777" t="str">
            <v>NOV 2014</v>
          </cell>
          <cell r="E777">
            <v>4</v>
          </cell>
          <cell r="H777">
            <v>0</v>
          </cell>
        </row>
        <row r="778">
          <cell r="A778" t="str">
            <v>NOV 2014</v>
          </cell>
          <cell r="E778">
            <v>218</v>
          </cell>
          <cell r="H778">
            <v>0</v>
          </cell>
        </row>
        <row r="779">
          <cell r="A779" t="str">
            <v>NOV 2014</v>
          </cell>
          <cell r="E779">
            <v>2177</v>
          </cell>
          <cell r="H779">
            <v>11.31</v>
          </cell>
        </row>
        <row r="780">
          <cell r="A780" t="str">
            <v>NOV 2014</v>
          </cell>
          <cell r="E780">
            <v>34</v>
          </cell>
          <cell r="H780">
            <v>0</v>
          </cell>
        </row>
        <row r="781">
          <cell r="A781" t="str">
            <v>NOV 2014</v>
          </cell>
          <cell r="E781">
            <v>1899</v>
          </cell>
          <cell r="H781">
            <v>19.55</v>
          </cell>
        </row>
        <row r="782">
          <cell r="A782" t="str">
            <v>NOV 2014</v>
          </cell>
          <cell r="E782">
            <v>38</v>
          </cell>
          <cell r="H782">
            <v>0</v>
          </cell>
        </row>
        <row r="783">
          <cell r="A783" t="str">
            <v>NOV 2014</v>
          </cell>
          <cell r="E783">
            <v>119</v>
          </cell>
          <cell r="H783">
            <v>0</v>
          </cell>
        </row>
        <row r="784">
          <cell r="A784" t="str">
            <v>NOV 2014</v>
          </cell>
          <cell r="E784">
            <v>66</v>
          </cell>
          <cell r="H784">
            <v>0</v>
          </cell>
        </row>
        <row r="785">
          <cell r="A785" t="str">
            <v>NOV 2014</v>
          </cell>
          <cell r="E785">
            <v>179</v>
          </cell>
          <cell r="H785">
            <v>0</v>
          </cell>
        </row>
        <row r="786">
          <cell r="A786" t="str">
            <v>NOV 2014</v>
          </cell>
          <cell r="E786">
            <v>404</v>
          </cell>
          <cell r="H786">
            <v>0</v>
          </cell>
        </row>
        <row r="787">
          <cell r="A787" t="str">
            <v>NOV 2014</v>
          </cell>
          <cell r="E787">
            <v>23</v>
          </cell>
          <cell r="H787">
            <v>0</v>
          </cell>
        </row>
        <row r="788">
          <cell r="A788" t="str">
            <v>NOV 2014</v>
          </cell>
          <cell r="E788">
            <v>485</v>
          </cell>
          <cell r="H788">
            <v>0</v>
          </cell>
        </row>
        <row r="789">
          <cell r="A789" t="str">
            <v>NOV 2014</v>
          </cell>
          <cell r="E789">
            <v>32</v>
          </cell>
          <cell r="H789">
            <v>0</v>
          </cell>
        </row>
        <row r="790">
          <cell r="A790" t="str">
            <v>NOV 2014</v>
          </cell>
          <cell r="E790">
            <v>40</v>
          </cell>
          <cell r="H790">
            <v>21.36</v>
          </cell>
        </row>
        <row r="791">
          <cell r="A791" t="str">
            <v>NOV 2014</v>
          </cell>
          <cell r="E791">
            <v>53</v>
          </cell>
          <cell r="H791">
            <v>50.86</v>
          </cell>
        </row>
        <row r="792">
          <cell r="A792" t="str">
            <v>NOV 2014</v>
          </cell>
          <cell r="E792">
            <v>260</v>
          </cell>
          <cell r="H792">
            <v>266.27000000000004</v>
          </cell>
        </row>
        <row r="793">
          <cell r="A793" t="str">
            <v>NOV 2014</v>
          </cell>
          <cell r="E793">
            <v>192</v>
          </cell>
          <cell r="H793">
            <v>639.13</v>
          </cell>
        </row>
        <row r="794">
          <cell r="A794" t="str">
            <v>NOV 2014</v>
          </cell>
          <cell r="E794">
            <v>13</v>
          </cell>
          <cell r="H794">
            <v>0</v>
          </cell>
        </row>
        <row r="795">
          <cell r="A795" t="str">
            <v>NOV 2014</v>
          </cell>
          <cell r="E795">
            <v>45</v>
          </cell>
          <cell r="H795">
            <v>165.98</v>
          </cell>
        </row>
        <row r="796">
          <cell r="A796" t="str">
            <v>NOV 2014</v>
          </cell>
          <cell r="E796">
            <v>10</v>
          </cell>
          <cell r="H796">
            <v>3.47</v>
          </cell>
        </row>
        <row r="797">
          <cell r="A797" t="str">
            <v>NOV 2014</v>
          </cell>
          <cell r="E797">
            <v>160</v>
          </cell>
          <cell r="H797">
            <v>808.09</v>
          </cell>
        </row>
        <row r="798">
          <cell r="A798" t="str">
            <v>NOV 2014</v>
          </cell>
          <cell r="E798">
            <v>0</v>
          </cell>
          <cell r="H798">
            <v>0</v>
          </cell>
        </row>
        <row r="799">
          <cell r="A799" t="str">
            <v>NOV 2014</v>
          </cell>
          <cell r="E799">
            <v>2</v>
          </cell>
          <cell r="H799">
            <v>0</v>
          </cell>
        </row>
        <row r="800">
          <cell r="A800" t="str">
            <v>NOV 2014</v>
          </cell>
          <cell r="E800">
            <v>35</v>
          </cell>
          <cell r="H800">
            <v>0</v>
          </cell>
        </row>
        <row r="801">
          <cell r="A801" t="str">
            <v>NOV 2014</v>
          </cell>
          <cell r="E801">
            <v>0</v>
          </cell>
          <cell r="H801">
            <v>0</v>
          </cell>
        </row>
        <row r="802">
          <cell r="A802" t="str">
            <v>NOV 2014</v>
          </cell>
          <cell r="E802">
            <v>0</v>
          </cell>
          <cell r="H802">
            <v>0</v>
          </cell>
        </row>
        <row r="803">
          <cell r="A803" t="str">
            <v>NOV 2014</v>
          </cell>
          <cell r="E803">
            <v>6610</v>
          </cell>
          <cell r="H803">
            <v>1081.48</v>
          </cell>
        </row>
        <row r="804">
          <cell r="A804" t="str">
            <v>NOV 2014</v>
          </cell>
          <cell r="E804">
            <v>9515</v>
          </cell>
          <cell r="H804">
            <v>1112.25</v>
          </cell>
        </row>
        <row r="805">
          <cell r="A805" t="str">
            <v>NOV 2014</v>
          </cell>
          <cell r="E805">
            <v>5478</v>
          </cell>
          <cell r="H805">
            <v>2743.37</v>
          </cell>
        </row>
        <row r="806">
          <cell r="A806" t="str">
            <v>NOV 2014</v>
          </cell>
          <cell r="E806">
            <v>402</v>
          </cell>
          <cell r="H806">
            <v>204.4</v>
          </cell>
        </row>
        <row r="807">
          <cell r="A807" t="str">
            <v>NOV 2014</v>
          </cell>
          <cell r="E807">
            <v>12719</v>
          </cell>
          <cell r="H807">
            <v>7498.5700000000006</v>
          </cell>
        </row>
        <row r="808">
          <cell r="A808" t="str">
            <v>NOV 2014</v>
          </cell>
          <cell r="E808">
            <v>3362</v>
          </cell>
          <cell r="H808">
            <v>1636.05</v>
          </cell>
        </row>
        <row r="809">
          <cell r="A809" t="str">
            <v>NOV 2014</v>
          </cell>
          <cell r="E809">
            <v>5</v>
          </cell>
          <cell r="H809">
            <v>0</v>
          </cell>
        </row>
        <row r="810">
          <cell r="A810" t="str">
            <v>NOV 2014</v>
          </cell>
          <cell r="E810">
            <v>27</v>
          </cell>
          <cell r="H810">
            <v>4.12</v>
          </cell>
        </row>
        <row r="811">
          <cell r="A811" t="str">
            <v>NOV 2014</v>
          </cell>
          <cell r="E811">
            <v>2</v>
          </cell>
          <cell r="H811">
            <v>0</v>
          </cell>
        </row>
        <row r="812">
          <cell r="A812" t="str">
            <v>NOV 2014</v>
          </cell>
          <cell r="E812">
            <v>440</v>
          </cell>
          <cell r="H812">
            <v>78.16</v>
          </cell>
        </row>
        <row r="813">
          <cell r="A813" t="str">
            <v>NOV 2014</v>
          </cell>
          <cell r="E813">
            <v>54</v>
          </cell>
          <cell r="H813">
            <v>26.740000000000002</v>
          </cell>
        </row>
        <row r="814">
          <cell r="A814" t="str">
            <v>NOV 2014</v>
          </cell>
          <cell r="E814">
            <v>2</v>
          </cell>
          <cell r="H814">
            <v>0</v>
          </cell>
        </row>
        <row r="815">
          <cell r="A815" t="str">
            <v>NOV 2014</v>
          </cell>
          <cell r="E815">
            <v>400</v>
          </cell>
          <cell r="H815">
            <v>127.52</v>
          </cell>
        </row>
        <row r="816">
          <cell r="A816" t="str">
            <v>NOV 2014</v>
          </cell>
          <cell r="E816">
            <v>59</v>
          </cell>
          <cell r="H816">
            <v>33.93</v>
          </cell>
        </row>
        <row r="817">
          <cell r="A817" t="str">
            <v>NOV 2014</v>
          </cell>
          <cell r="E817">
            <v>0</v>
          </cell>
          <cell r="H817">
            <v>0</v>
          </cell>
        </row>
        <row r="818">
          <cell r="A818" t="str">
            <v>NOV 2014</v>
          </cell>
          <cell r="E818">
            <v>20</v>
          </cell>
          <cell r="H818">
            <v>0</v>
          </cell>
        </row>
        <row r="819">
          <cell r="A819" t="str">
            <v>NOV 2014</v>
          </cell>
          <cell r="E819">
            <v>4</v>
          </cell>
          <cell r="H819">
            <v>0</v>
          </cell>
        </row>
        <row r="820">
          <cell r="A820" t="str">
            <v>NOV 2014</v>
          </cell>
          <cell r="E820">
            <v>44</v>
          </cell>
          <cell r="H820">
            <v>0</v>
          </cell>
        </row>
        <row r="821">
          <cell r="A821" t="str">
            <v>NOV 2014</v>
          </cell>
          <cell r="E821">
            <v>2</v>
          </cell>
          <cell r="H821">
            <v>0</v>
          </cell>
        </row>
        <row r="822">
          <cell r="A822" t="str">
            <v>NOV 2014</v>
          </cell>
          <cell r="E822">
            <v>13</v>
          </cell>
          <cell r="H822">
            <v>0</v>
          </cell>
        </row>
        <row r="823">
          <cell r="A823" t="str">
            <v>NOV 2014</v>
          </cell>
        </row>
        <row r="824">
          <cell r="A824" t="str">
            <v>DEC 2014</v>
          </cell>
          <cell r="E824">
            <v>79</v>
          </cell>
          <cell r="H824">
            <v>36.26</v>
          </cell>
        </row>
        <row r="825">
          <cell r="A825" t="str">
            <v>DEC 2014</v>
          </cell>
          <cell r="E825">
            <v>3618</v>
          </cell>
          <cell r="H825">
            <v>506.76</v>
          </cell>
        </row>
        <row r="826">
          <cell r="A826" t="str">
            <v>DEC 2014</v>
          </cell>
          <cell r="E826">
            <v>3654</v>
          </cell>
          <cell r="H826">
            <v>741.42</v>
          </cell>
        </row>
        <row r="827">
          <cell r="A827" t="str">
            <v>DEC 2014</v>
          </cell>
          <cell r="E827">
            <v>90</v>
          </cell>
          <cell r="H827">
            <v>0</v>
          </cell>
        </row>
        <row r="828">
          <cell r="A828" t="str">
            <v>DEC 2014</v>
          </cell>
          <cell r="E828">
            <v>769</v>
          </cell>
          <cell r="H828">
            <v>556.73</v>
          </cell>
        </row>
        <row r="829">
          <cell r="A829" t="str">
            <v>DEC 2014</v>
          </cell>
          <cell r="E829">
            <v>1392</v>
          </cell>
          <cell r="H829">
            <v>0</v>
          </cell>
        </row>
        <row r="830">
          <cell r="A830" t="str">
            <v>DEC 2014</v>
          </cell>
          <cell r="E830">
            <v>44</v>
          </cell>
          <cell r="H830">
            <v>49.440000000000005</v>
          </cell>
        </row>
        <row r="831">
          <cell r="A831" t="str">
            <v>DEC 2014</v>
          </cell>
          <cell r="E831">
            <v>338</v>
          </cell>
          <cell r="H831">
            <v>189.52</v>
          </cell>
        </row>
        <row r="832">
          <cell r="A832" t="str">
            <v>DEC 2014</v>
          </cell>
          <cell r="E832">
            <v>3924</v>
          </cell>
          <cell r="H832">
            <v>1510.8899999999999</v>
          </cell>
        </row>
        <row r="833">
          <cell r="A833" t="str">
            <v>DEC 2014</v>
          </cell>
          <cell r="E833">
            <v>2078</v>
          </cell>
          <cell r="H833">
            <v>0</v>
          </cell>
        </row>
        <row r="834">
          <cell r="A834" t="str">
            <v>DEC 2014</v>
          </cell>
          <cell r="E834">
            <v>2377</v>
          </cell>
          <cell r="H834">
            <v>0</v>
          </cell>
        </row>
        <row r="835">
          <cell r="A835" t="str">
            <v>DEC 2014</v>
          </cell>
          <cell r="E835">
            <v>17144</v>
          </cell>
          <cell r="H835">
            <v>13.370000000000001</v>
          </cell>
        </row>
        <row r="836">
          <cell r="A836" t="str">
            <v>DEC 2014</v>
          </cell>
          <cell r="E836">
            <v>540</v>
          </cell>
          <cell r="H836">
            <v>0</v>
          </cell>
        </row>
        <row r="837">
          <cell r="A837" t="str">
            <v>DEC 2014</v>
          </cell>
          <cell r="E837">
            <v>1348</v>
          </cell>
          <cell r="H837">
            <v>0</v>
          </cell>
        </row>
        <row r="838">
          <cell r="A838" t="str">
            <v>DEC 2014</v>
          </cell>
          <cell r="E838">
            <v>2312</v>
          </cell>
          <cell r="H838">
            <v>92.63</v>
          </cell>
        </row>
        <row r="839">
          <cell r="A839" t="str">
            <v>DEC 2014</v>
          </cell>
          <cell r="E839">
            <v>17</v>
          </cell>
          <cell r="H839">
            <v>0</v>
          </cell>
        </row>
        <row r="840">
          <cell r="A840" t="str">
            <v>DEC 2014</v>
          </cell>
          <cell r="E840">
            <v>11</v>
          </cell>
          <cell r="H840">
            <v>0</v>
          </cell>
        </row>
        <row r="841">
          <cell r="A841" t="str">
            <v>DEC 2014</v>
          </cell>
          <cell r="E841">
            <v>46</v>
          </cell>
          <cell r="H841">
            <v>735.06000000000006</v>
          </cell>
        </row>
        <row r="842">
          <cell r="A842" t="str">
            <v>DEC 2014</v>
          </cell>
          <cell r="E842">
            <v>245</v>
          </cell>
          <cell r="H842">
            <v>3776.82</v>
          </cell>
        </row>
        <row r="843">
          <cell r="A843" t="str">
            <v>DEC 2014</v>
          </cell>
          <cell r="E843">
            <v>106</v>
          </cell>
          <cell r="H843">
            <v>989.6099999999999</v>
          </cell>
        </row>
        <row r="844">
          <cell r="A844" t="str">
            <v>DEC 2014</v>
          </cell>
          <cell r="E844">
            <v>82</v>
          </cell>
          <cell r="H844">
            <v>1287.7700000000002</v>
          </cell>
        </row>
        <row r="845">
          <cell r="A845" t="str">
            <v>DEC 2014</v>
          </cell>
          <cell r="E845">
            <v>497</v>
          </cell>
          <cell r="H845">
            <v>0</v>
          </cell>
        </row>
        <row r="846">
          <cell r="A846" t="str">
            <v>DEC 2014</v>
          </cell>
          <cell r="E846">
            <v>498</v>
          </cell>
          <cell r="H846">
            <v>0</v>
          </cell>
        </row>
        <row r="847">
          <cell r="A847" t="str">
            <v>DEC 2014</v>
          </cell>
          <cell r="E847">
            <v>53</v>
          </cell>
          <cell r="H847">
            <v>0</v>
          </cell>
        </row>
        <row r="848">
          <cell r="A848" t="str">
            <v>DEC 2014</v>
          </cell>
          <cell r="E848">
            <v>0</v>
          </cell>
          <cell r="H848">
            <v>0</v>
          </cell>
        </row>
        <row r="849">
          <cell r="A849" t="str">
            <v>DEC 2014</v>
          </cell>
          <cell r="E849">
            <v>39</v>
          </cell>
          <cell r="H849">
            <v>0</v>
          </cell>
        </row>
        <row r="850">
          <cell r="A850" t="str">
            <v>DEC 2014</v>
          </cell>
          <cell r="E850">
            <v>17</v>
          </cell>
          <cell r="H850">
            <v>0</v>
          </cell>
        </row>
        <row r="851">
          <cell r="A851" t="str">
            <v>DEC 2014</v>
          </cell>
          <cell r="E851">
            <v>46</v>
          </cell>
          <cell r="H851">
            <v>53.4</v>
          </cell>
        </row>
        <row r="852">
          <cell r="A852" t="str">
            <v>DEC 2014</v>
          </cell>
          <cell r="E852">
            <v>4</v>
          </cell>
          <cell r="H852">
            <v>0</v>
          </cell>
        </row>
        <row r="853">
          <cell r="A853" t="str">
            <v>DEC 2014</v>
          </cell>
          <cell r="E853">
            <v>218</v>
          </cell>
          <cell r="H853">
            <v>0</v>
          </cell>
        </row>
        <row r="854">
          <cell r="A854" t="str">
            <v>DEC 2014</v>
          </cell>
          <cell r="E854">
            <v>2231</v>
          </cell>
          <cell r="H854">
            <v>11.31</v>
          </cell>
        </row>
        <row r="855">
          <cell r="A855" t="str">
            <v>DEC 2014</v>
          </cell>
          <cell r="E855">
            <v>39</v>
          </cell>
          <cell r="H855">
            <v>0</v>
          </cell>
        </row>
        <row r="856">
          <cell r="A856" t="str">
            <v>DEC 2014</v>
          </cell>
          <cell r="E856">
            <v>1901</v>
          </cell>
          <cell r="H856">
            <v>19.55</v>
          </cell>
        </row>
        <row r="857">
          <cell r="A857" t="str">
            <v>DEC 2014</v>
          </cell>
          <cell r="E857">
            <v>38</v>
          </cell>
          <cell r="H857">
            <v>0</v>
          </cell>
        </row>
        <row r="858">
          <cell r="A858" t="str">
            <v>DEC 2014</v>
          </cell>
          <cell r="E858">
            <v>119</v>
          </cell>
          <cell r="H858">
            <v>0</v>
          </cell>
        </row>
        <row r="859">
          <cell r="A859" t="str">
            <v>DEC 2014</v>
          </cell>
          <cell r="E859">
            <v>44</v>
          </cell>
          <cell r="H859">
            <v>0</v>
          </cell>
        </row>
        <row r="860">
          <cell r="A860" t="str">
            <v>DEC 2014</v>
          </cell>
          <cell r="E860">
            <v>190</v>
          </cell>
          <cell r="H860">
            <v>0</v>
          </cell>
        </row>
        <row r="861">
          <cell r="A861" t="str">
            <v>DEC 2014</v>
          </cell>
          <cell r="E861">
            <v>461</v>
          </cell>
          <cell r="H861">
            <v>0</v>
          </cell>
        </row>
        <row r="862">
          <cell r="A862" t="str">
            <v>DEC 2014</v>
          </cell>
          <cell r="E862">
            <v>23</v>
          </cell>
          <cell r="H862">
            <v>0</v>
          </cell>
        </row>
        <row r="863">
          <cell r="A863" t="str">
            <v>DEC 2014</v>
          </cell>
          <cell r="E863">
            <v>498</v>
          </cell>
          <cell r="H863">
            <v>0</v>
          </cell>
        </row>
        <row r="864">
          <cell r="A864" t="str">
            <v>DEC 2014</v>
          </cell>
          <cell r="E864">
            <v>34</v>
          </cell>
          <cell r="H864">
            <v>0</v>
          </cell>
        </row>
        <row r="865">
          <cell r="A865" t="str">
            <v>DEC 2014</v>
          </cell>
          <cell r="E865">
            <v>40</v>
          </cell>
          <cell r="H865">
            <v>21.36</v>
          </cell>
        </row>
        <row r="866">
          <cell r="A866" t="str">
            <v>DEC 2014</v>
          </cell>
          <cell r="E866">
            <v>53</v>
          </cell>
          <cell r="H866">
            <v>50.86</v>
          </cell>
        </row>
        <row r="867">
          <cell r="A867" t="str">
            <v>DEC 2014</v>
          </cell>
          <cell r="E867">
            <v>260</v>
          </cell>
          <cell r="H867">
            <v>266.27000000000004</v>
          </cell>
        </row>
        <row r="868">
          <cell r="A868" t="str">
            <v>DEC 2014</v>
          </cell>
          <cell r="E868">
            <v>218</v>
          </cell>
          <cell r="H868">
            <v>639.13</v>
          </cell>
        </row>
        <row r="869">
          <cell r="A869" t="str">
            <v>DEC 2014</v>
          </cell>
          <cell r="E869">
            <v>13</v>
          </cell>
          <cell r="H869">
            <v>0</v>
          </cell>
        </row>
        <row r="870">
          <cell r="A870" t="str">
            <v>DEC 2014</v>
          </cell>
          <cell r="E870">
            <v>45</v>
          </cell>
          <cell r="H870">
            <v>165.98</v>
          </cell>
        </row>
        <row r="871">
          <cell r="A871" t="str">
            <v>DEC 2014</v>
          </cell>
          <cell r="E871">
            <v>10</v>
          </cell>
          <cell r="H871">
            <v>3.47</v>
          </cell>
        </row>
        <row r="872">
          <cell r="A872" t="str">
            <v>DEC 2014</v>
          </cell>
          <cell r="E872">
            <v>230</v>
          </cell>
          <cell r="H872">
            <v>1057.29</v>
          </cell>
        </row>
        <row r="873">
          <cell r="A873" t="str">
            <v>DEC 2014</v>
          </cell>
          <cell r="E873">
            <v>0</v>
          </cell>
          <cell r="H873">
            <v>0</v>
          </cell>
        </row>
        <row r="874">
          <cell r="A874" t="str">
            <v>DEC 2014</v>
          </cell>
          <cell r="E874">
            <v>2</v>
          </cell>
          <cell r="H874">
            <v>0</v>
          </cell>
        </row>
        <row r="875">
          <cell r="A875" t="str">
            <v>DEC 2014</v>
          </cell>
          <cell r="E875">
            <v>39</v>
          </cell>
          <cell r="H875">
            <v>0</v>
          </cell>
        </row>
        <row r="876">
          <cell r="A876" t="str">
            <v>DEC 2014</v>
          </cell>
          <cell r="E876">
            <v>0</v>
          </cell>
          <cell r="H876">
            <v>0</v>
          </cell>
        </row>
        <row r="877">
          <cell r="A877" t="str">
            <v>DEC 2014</v>
          </cell>
          <cell r="E877">
            <v>0</v>
          </cell>
          <cell r="H877">
            <v>0</v>
          </cell>
        </row>
        <row r="878">
          <cell r="A878" t="str">
            <v>DEC 2014</v>
          </cell>
          <cell r="E878">
            <v>6677</v>
          </cell>
          <cell r="H878">
            <v>1130.99</v>
          </cell>
        </row>
        <row r="879">
          <cell r="A879" t="str">
            <v>DEC 2014</v>
          </cell>
          <cell r="E879">
            <v>9634</v>
          </cell>
          <cell r="H879">
            <v>1148.92</v>
          </cell>
        </row>
        <row r="880">
          <cell r="A880" t="str">
            <v>DEC 2014</v>
          </cell>
          <cell r="E880">
            <v>5639</v>
          </cell>
          <cell r="H880">
            <v>2867.45</v>
          </cell>
        </row>
        <row r="881">
          <cell r="A881" t="str">
            <v>DEC 2014</v>
          </cell>
          <cell r="E881">
            <v>421</v>
          </cell>
          <cell r="H881">
            <v>209.96</v>
          </cell>
        </row>
        <row r="882">
          <cell r="A882" t="str">
            <v>DEC 2014</v>
          </cell>
          <cell r="E882">
            <v>13370</v>
          </cell>
          <cell r="H882">
            <v>7865.5</v>
          </cell>
        </row>
        <row r="883">
          <cell r="A883" t="str">
            <v>DEC 2014</v>
          </cell>
          <cell r="E883">
            <v>3450</v>
          </cell>
          <cell r="H883">
            <v>1656.75</v>
          </cell>
        </row>
        <row r="884">
          <cell r="A884" t="str">
            <v>DEC 2014</v>
          </cell>
          <cell r="E884">
            <v>5</v>
          </cell>
          <cell r="H884">
            <v>0</v>
          </cell>
        </row>
        <row r="885">
          <cell r="A885" t="str">
            <v>DEC 2014</v>
          </cell>
          <cell r="E885">
            <v>26</v>
          </cell>
          <cell r="H885">
            <v>4.12</v>
          </cell>
        </row>
        <row r="886">
          <cell r="A886" t="str">
            <v>DEC 2014</v>
          </cell>
          <cell r="E886">
            <v>2</v>
          </cell>
          <cell r="H886">
            <v>0</v>
          </cell>
        </row>
        <row r="887">
          <cell r="A887" t="str">
            <v>DEC 2014</v>
          </cell>
          <cell r="E887">
            <v>513</v>
          </cell>
          <cell r="H887">
            <v>82.28</v>
          </cell>
        </row>
        <row r="888">
          <cell r="A888" t="str">
            <v>DEC 2014</v>
          </cell>
          <cell r="E888">
            <v>54</v>
          </cell>
          <cell r="H888">
            <v>26.740000000000002</v>
          </cell>
        </row>
        <row r="889">
          <cell r="A889" t="str">
            <v>DEC 2014</v>
          </cell>
          <cell r="E889">
            <v>2</v>
          </cell>
          <cell r="H889">
            <v>0</v>
          </cell>
        </row>
        <row r="890">
          <cell r="A890" t="str">
            <v>DEC 2014</v>
          </cell>
          <cell r="E890">
            <v>462</v>
          </cell>
          <cell r="H890">
            <v>131.63999999999999</v>
          </cell>
        </row>
        <row r="891">
          <cell r="A891" t="str">
            <v>DEC 2014</v>
          </cell>
          <cell r="E891">
            <v>63</v>
          </cell>
          <cell r="H891">
            <v>33.93</v>
          </cell>
        </row>
        <row r="892">
          <cell r="A892" t="str">
            <v>DEC 2014</v>
          </cell>
          <cell r="E892">
            <v>0</v>
          </cell>
          <cell r="H892">
            <v>0</v>
          </cell>
        </row>
        <row r="893">
          <cell r="A893" t="str">
            <v>DEC 2014</v>
          </cell>
          <cell r="E893">
            <v>20</v>
          </cell>
          <cell r="H893">
            <v>0</v>
          </cell>
        </row>
        <row r="894">
          <cell r="A894" t="str">
            <v>DEC 2014</v>
          </cell>
          <cell r="E894">
            <v>4</v>
          </cell>
          <cell r="H894">
            <v>0</v>
          </cell>
        </row>
        <row r="895">
          <cell r="A895" t="str">
            <v>DEC 2014</v>
          </cell>
          <cell r="E895">
            <v>52</v>
          </cell>
          <cell r="H895">
            <v>0</v>
          </cell>
        </row>
        <row r="896">
          <cell r="A896" t="str">
            <v>DEC 2014</v>
          </cell>
          <cell r="E896">
            <v>2</v>
          </cell>
          <cell r="H896">
            <v>0</v>
          </cell>
        </row>
        <row r="897">
          <cell r="A897" t="str">
            <v>DEC 2014</v>
          </cell>
          <cell r="E897">
            <v>13</v>
          </cell>
          <cell r="H897">
            <v>0</v>
          </cell>
        </row>
        <row r="898">
          <cell r="A898" t="str">
            <v>DEC 2014</v>
          </cell>
        </row>
      </sheetData>
      <sheetData sheetId="42">
        <row r="2">
          <cell r="B2" t="str">
            <v>Rate Category</v>
          </cell>
          <cell r="R2" t="str">
            <v>$</v>
          </cell>
        </row>
        <row r="3">
          <cell r="R3" t="str">
            <v>Revenue Amount</v>
          </cell>
        </row>
        <row r="4">
          <cell r="R4" t="str">
            <v>$</v>
          </cell>
        </row>
        <row r="5">
          <cell r="R5">
            <v>6614.04</v>
          </cell>
        </row>
        <row r="6">
          <cell r="R6">
            <v>765.74</v>
          </cell>
        </row>
        <row r="7">
          <cell r="R7">
            <v>1720.79</v>
          </cell>
        </row>
        <row r="8">
          <cell r="R8">
            <v>5</v>
          </cell>
        </row>
        <row r="10">
          <cell r="R10">
            <v>1157.0899999999999</v>
          </cell>
        </row>
        <row r="11">
          <cell r="R11">
            <v>4139311.37</v>
          </cell>
        </row>
        <row r="12">
          <cell r="R12">
            <v>2338.75</v>
          </cell>
        </row>
        <row r="13">
          <cell r="R13">
            <v>30692.560000000001</v>
          </cell>
        </row>
        <row r="14">
          <cell r="R14">
            <v>1573.76</v>
          </cell>
        </row>
        <row r="15">
          <cell r="R15">
            <v>12043538.32</v>
          </cell>
        </row>
        <row r="16">
          <cell r="R16">
            <v>904378.68</v>
          </cell>
        </row>
        <row r="17">
          <cell r="R17">
            <v>9006.9500000000007</v>
          </cell>
        </row>
        <row r="18">
          <cell r="R18">
            <v>4607717.74</v>
          </cell>
        </row>
        <row r="19">
          <cell r="R19">
            <v>2198613.16</v>
          </cell>
        </row>
        <row r="20">
          <cell r="R20">
            <v>8271405.7699999996</v>
          </cell>
        </row>
        <row r="21">
          <cell r="R21">
            <v>375930.4</v>
          </cell>
        </row>
        <row r="22">
          <cell r="R22">
            <v>17187.599999999999</v>
          </cell>
        </row>
        <row r="23">
          <cell r="R23">
            <v>314035.24</v>
          </cell>
        </row>
        <row r="24">
          <cell r="R24">
            <v>-334432.42</v>
          </cell>
        </row>
        <row r="26">
          <cell r="R26">
            <v>955100.55</v>
          </cell>
        </row>
        <row r="27">
          <cell r="R27">
            <v>4101402.14</v>
          </cell>
        </row>
        <row r="28">
          <cell r="R28">
            <v>1948530.68</v>
          </cell>
        </row>
        <row r="29">
          <cell r="R29">
            <v>130408.97</v>
          </cell>
        </row>
        <row r="30">
          <cell r="R30">
            <v>1671581.39</v>
          </cell>
        </row>
        <row r="31">
          <cell r="R31">
            <v>8760990.9700000007</v>
          </cell>
        </row>
        <row r="32">
          <cell r="R32">
            <v>13.41</v>
          </cell>
        </row>
        <row r="33">
          <cell r="R33">
            <v>16777.68</v>
          </cell>
        </row>
        <row r="34">
          <cell r="R34">
            <v>7269.34</v>
          </cell>
        </row>
        <row r="35">
          <cell r="R35">
            <v>19525.439999999999</v>
          </cell>
        </row>
        <row r="36">
          <cell r="R36">
            <v>6036.87</v>
          </cell>
        </row>
        <row r="38">
          <cell r="R38">
            <v>85479.38</v>
          </cell>
        </row>
        <row r="39">
          <cell r="R39">
            <v>38919970.979999997</v>
          </cell>
        </row>
        <row r="40">
          <cell r="R40">
            <v>19764.12</v>
          </cell>
        </row>
        <row r="41">
          <cell r="R41">
            <v>3339.43</v>
          </cell>
        </row>
        <row r="42">
          <cell r="R42">
            <v>3896.92</v>
          </cell>
        </row>
        <row r="43">
          <cell r="R43">
            <v>23.54</v>
          </cell>
        </row>
        <row r="45">
          <cell r="R45">
            <v>687.47</v>
          </cell>
        </row>
        <row r="46">
          <cell r="R46">
            <v>41992.66</v>
          </cell>
        </row>
        <row r="47">
          <cell r="R47">
            <v>52712.51</v>
          </cell>
        </row>
        <row r="49">
          <cell r="R49">
            <v>1185.28</v>
          </cell>
        </row>
        <row r="50">
          <cell r="R50">
            <v>12637.02</v>
          </cell>
        </row>
        <row r="51">
          <cell r="R51">
            <v>20934.310000000001</v>
          </cell>
        </row>
        <row r="52">
          <cell r="R52">
            <v>1288.83</v>
          </cell>
        </row>
        <row r="54">
          <cell r="R54">
            <v>11051.64</v>
          </cell>
        </row>
        <row r="55">
          <cell r="R55">
            <v>40847.870000000003</v>
          </cell>
        </row>
        <row r="56">
          <cell r="R56">
            <v>59755.71</v>
          </cell>
        </row>
        <row r="57">
          <cell r="R57">
            <v>76984.289999999994</v>
          </cell>
        </row>
        <row r="58">
          <cell r="R58">
            <v>311595.57</v>
          </cell>
        </row>
        <row r="59">
          <cell r="R59">
            <v>13898.74</v>
          </cell>
        </row>
        <row r="60">
          <cell r="R60">
            <v>20064.8</v>
          </cell>
        </row>
        <row r="61">
          <cell r="R61">
            <v>54204.22</v>
          </cell>
        </row>
        <row r="62">
          <cell r="R62">
            <v>1305.1199999999999</v>
          </cell>
        </row>
        <row r="63">
          <cell r="R63">
            <v>482.63</v>
          </cell>
        </row>
        <row r="64">
          <cell r="R64">
            <v>1719.8</v>
          </cell>
        </row>
        <row r="65">
          <cell r="R65">
            <v>9265.5</v>
          </cell>
        </row>
        <row r="66">
          <cell r="R66">
            <v>3235.36</v>
          </cell>
        </row>
        <row r="67">
          <cell r="R67">
            <v>3166.85</v>
          </cell>
        </row>
        <row r="68">
          <cell r="R68">
            <v>9553.3700000000008</v>
          </cell>
        </row>
        <row r="69">
          <cell r="R69">
            <v>11878.19</v>
          </cell>
        </row>
        <row r="70">
          <cell r="R70">
            <v>963.22</v>
          </cell>
        </row>
        <row r="71">
          <cell r="R71">
            <v>541.67999999999995</v>
          </cell>
        </row>
        <row r="72">
          <cell r="R72">
            <v>162.21</v>
          </cell>
        </row>
        <row r="73">
          <cell r="R73">
            <v>1218.31</v>
          </cell>
        </row>
        <row r="74">
          <cell r="R74">
            <v>105.32</v>
          </cell>
        </row>
        <row r="75">
          <cell r="R75">
            <v>4561.8500000000004</v>
          </cell>
        </row>
        <row r="76">
          <cell r="R76">
            <v>49995.6</v>
          </cell>
        </row>
        <row r="77">
          <cell r="R77">
            <v>917.2</v>
          </cell>
        </row>
        <row r="78">
          <cell r="R78">
            <v>53873.07</v>
          </cell>
        </row>
        <row r="79">
          <cell r="R79">
            <v>1026.72</v>
          </cell>
        </row>
        <row r="80">
          <cell r="R80">
            <v>3117.48</v>
          </cell>
        </row>
        <row r="81">
          <cell r="R81">
            <v>1738.53</v>
          </cell>
        </row>
        <row r="82">
          <cell r="R82">
            <v>6513.4</v>
          </cell>
        </row>
        <row r="83">
          <cell r="R83">
            <v>17382.419999999998</v>
          </cell>
        </row>
        <row r="84">
          <cell r="R84">
            <v>640.99</v>
          </cell>
        </row>
        <row r="85">
          <cell r="R85">
            <v>15447.16</v>
          </cell>
        </row>
        <row r="86">
          <cell r="R86">
            <v>1223.18</v>
          </cell>
        </row>
        <row r="87">
          <cell r="R87">
            <v>1427.49</v>
          </cell>
        </row>
        <row r="88">
          <cell r="R88">
            <v>2026.2</v>
          </cell>
        </row>
        <row r="89">
          <cell r="R89">
            <v>9653.24</v>
          </cell>
        </row>
        <row r="90">
          <cell r="R90">
            <v>7991.81</v>
          </cell>
        </row>
        <row r="91">
          <cell r="R91">
            <v>443.41</v>
          </cell>
        </row>
        <row r="92">
          <cell r="R92">
            <v>1742.21</v>
          </cell>
        </row>
        <row r="93">
          <cell r="R93">
            <v>366.66</v>
          </cell>
        </row>
        <row r="94">
          <cell r="R94">
            <v>8199.5300000000007</v>
          </cell>
        </row>
        <row r="95">
          <cell r="R95">
            <v>38.68</v>
          </cell>
        </row>
        <row r="96">
          <cell r="R96">
            <v>874.27</v>
          </cell>
        </row>
        <row r="97">
          <cell r="R97">
            <v>91749.02</v>
          </cell>
        </row>
        <row r="99">
          <cell r="R99">
            <v>155174.29</v>
          </cell>
        </row>
        <row r="101">
          <cell r="R101">
            <v>106087.97</v>
          </cell>
        </row>
        <row r="103">
          <cell r="R103">
            <v>6263.94</v>
          </cell>
        </row>
        <row r="104">
          <cell r="R104">
            <v>263809.27</v>
          </cell>
        </row>
        <row r="106">
          <cell r="R106">
            <v>41340.1</v>
          </cell>
        </row>
        <row r="107">
          <cell r="R107">
            <v>58.91</v>
          </cell>
        </row>
        <row r="108">
          <cell r="R108">
            <v>353.96</v>
          </cell>
        </row>
        <row r="109">
          <cell r="R109">
            <v>31.88</v>
          </cell>
        </row>
        <row r="110">
          <cell r="R110">
            <v>10088.549999999999</v>
          </cell>
        </row>
        <row r="111">
          <cell r="R111">
            <v>1226.7</v>
          </cell>
        </row>
        <row r="112">
          <cell r="R112">
            <v>60.13</v>
          </cell>
        </row>
        <row r="113">
          <cell r="R113">
            <v>19301.939999999999</v>
          </cell>
        </row>
        <row r="114">
          <cell r="R114">
            <v>2799.34</v>
          </cell>
        </row>
        <row r="115">
          <cell r="R115">
            <v>504.03</v>
          </cell>
        </row>
        <row r="116">
          <cell r="R116">
            <v>86.62</v>
          </cell>
        </row>
        <row r="117">
          <cell r="R117">
            <v>1615.1</v>
          </cell>
        </row>
        <row r="118">
          <cell r="R118">
            <v>90.14</v>
          </cell>
        </row>
        <row r="119">
          <cell r="R119">
            <v>719.9</v>
          </cell>
        </row>
        <row r="120">
          <cell r="R120">
            <v>90895673.719999999</v>
          </cell>
        </row>
        <row r="121">
          <cell r="R121">
            <v>6614.04</v>
          </cell>
        </row>
        <row r="122">
          <cell r="R122">
            <v>763.47</v>
          </cell>
        </row>
        <row r="123">
          <cell r="R123">
            <v>1791.08</v>
          </cell>
        </row>
        <row r="124">
          <cell r="R124">
            <v>5</v>
          </cell>
        </row>
        <row r="126">
          <cell r="R126">
            <v>1134.69</v>
          </cell>
        </row>
        <row r="127">
          <cell r="R127">
            <v>3861113.36</v>
          </cell>
        </row>
        <row r="128">
          <cell r="R128">
            <v>3632.3</v>
          </cell>
        </row>
        <row r="129">
          <cell r="R129">
            <v>32661.94</v>
          </cell>
        </row>
        <row r="130">
          <cell r="R130">
            <v>1775.21</v>
          </cell>
        </row>
        <row r="131">
          <cell r="R131">
            <v>11269771.84</v>
          </cell>
        </row>
        <row r="132">
          <cell r="R132">
            <v>799718.12</v>
          </cell>
        </row>
        <row r="133">
          <cell r="R133">
            <v>7533.84</v>
          </cell>
        </row>
        <row r="134">
          <cell r="R134">
            <v>4512585.47</v>
          </cell>
        </row>
        <row r="135">
          <cell r="R135">
            <v>2192451.7400000002</v>
          </cell>
        </row>
        <row r="136">
          <cell r="R136">
            <v>7802184.8300000001</v>
          </cell>
        </row>
        <row r="137">
          <cell r="R137">
            <v>358585.59</v>
          </cell>
        </row>
        <row r="138">
          <cell r="R138">
            <v>14526.11</v>
          </cell>
        </row>
        <row r="139">
          <cell r="R139">
            <v>-336465.36</v>
          </cell>
        </row>
        <row r="140">
          <cell r="R140">
            <v>899666.98</v>
          </cell>
        </row>
        <row r="141">
          <cell r="R141">
            <v>4340343.66</v>
          </cell>
        </row>
        <row r="142">
          <cell r="R142">
            <v>1850549.92</v>
          </cell>
        </row>
        <row r="143">
          <cell r="R143">
            <v>126157.75999999999</v>
          </cell>
        </row>
        <row r="144">
          <cell r="R144">
            <v>1664459.58</v>
          </cell>
        </row>
        <row r="145">
          <cell r="R145">
            <v>7259162.3899999997</v>
          </cell>
        </row>
        <row r="146">
          <cell r="R146">
            <v>13.66</v>
          </cell>
        </row>
        <row r="147">
          <cell r="R147">
            <v>14360.98</v>
          </cell>
        </row>
        <row r="148">
          <cell r="R148">
            <v>1607.49</v>
          </cell>
        </row>
        <row r="149">
          <cell r="R149">
            <v>18751.900000000001</v>
          </cell>
        </row>
        <row r="150">
          <cell r="R150">
            <v>6121.25</v>
          </cell>
        </row>
        <row r="152">
          <cell r="R152">
            <v>80580.69</v>
          </cell>
        </row>
        <row r="153">
          <cell r="R153">
            <v>36291518.609999999</v>
          </cell>
        </row>
        <row r="154">
          <cell r="R154">
            <v>18148.97</v>
          </cell>
        </row>
        <row r="155">
          <cell r="R155">
            <v>3090.42</v>
          </cell>
        </row>
        <row r="156">
          <cell r="R156">
            <v>3517.53</v>
          </cell>
        </row>
        <row r="157">
          <cell r="R157">
            <v>22.55</v>
          </cell>
        </row>
        <row r="159">
          <cell r="R159">
            <v>689.18</v>
          </cell>
        </row>
        <row r="160">
          <cell r="R160">
            <v>25721.99</v>
          </cell>
        </row>
        <row r="161">
          <cell r="R161">
            <v>18559.21</v>
          </cell>
        </row>
        <row r="163">
          <cell r="R163">
            <v>646.52</v>
          </cell>
        </row>
        <row r="164">
          <cell r="R164">
            <v>12344.47</v>
          </cell>
        </row>
        <row r="165">
          <cell r="R165">
            <v>18744.55</v>
          </cell>
        </row>
        <row r="166">
          <cell r="R166">
            <v>1234.17</v>
          </cell>
        </row>
        <row r="168">
          <cell r="R168">
            <v>10266.56</v>
          </cell>
        </row>
        <row r="169">
          <cell r="R169">
            <v>32417.17</v>
          </cell>
        </row>
        <row r="170">
          <cell r="R170">
            <v>30832.63</v>
          </cell>
        </row>
        <row r="171">
          <cell r="R171">
            <v>61879.9</v>
          </cell>
        </row>
        <row r="172">
          <cell r="R172">
            <v>306533.84000000003</v>
          </cell>
        </row>
        <row r="173">
          <cell r="R173">
            <v>12441</v>
          </cell>
        </row>
        <row r="174">
          <cell r="R174">
            <v>19881.93</v>
          </cell>
        </row>
        <row r="175">
          <cell r="R175">
            <v>48629.67</v>
          </cell>
        </row>
        <row r="176">
          <cell r="R176">
            <v>1159.82</v>
          </cell>
        </row>
        <row r="177">
          <cell r="R177">
            <v>399.62</v>
          </cell>
        </row>
        <row r="178">
          <cell r="R178">
            <v>1723.42</v>
          </cell>
        </row>
        <row r="179">
          <cell r="R179">
            <v>7883.66</v>
          </cell>
        </row>
        <row r="180">
          <cell r="R180">
            <v>3243.12</v>
          </cell>
        </row>
        <row r="181">
          <cell r="R181">
            <v>3174.45</v>
          </cell>
        </row>
        <row r="182">
          <cell r="R182">
            <v>5338.99</v>
          </cell>
        </row>
        <row r="183">
          <cell r="R183">
            <v>857.34</v>
          </cell>
        </row>
        <row r="184">
          <cell r="R184">
            <v>426.19</v>
          </cell>
        </row>
        <row r="185">
          <cell r="R185">
            <v>434.71</v>
          </cell>
        </row>
        <row r="186">
          <cell r="R186">
            <v>163.04</v>
          </cell>
        </row>
        <row r="187">
          <cell r="R187">
            <v>1480.04</v>
          </cell>
        </row>
        <row r="188">
          <cell r="R188">
            <v>105.58</v>
          </cell>
        </row>
        <row r="189">
          <cell r="R189">
            <v>4300.6400000000003</v>
          </cell>
        </row>
        <row r="190">
          <cell r="R190">
            <v>51732.87</v>
          </cell>
        </row>
        <row r="191">
          <cell r="R191">
            <v>834.25</v>
          </cell>
        </row>
        <row r="192">
          <cell r="R192">
            <v>44655.92</v>
          </cell>
        </row>
        <row r="193">
          <cell r="R193">
            <v>1029.52</v>
          </cell>
        </row>
        <row r="194">
          <cell r="R194">
            <v>3129.7</v>
          </cell>
        </row>
        <row r="195">
          <cell r="R195">
            <v>1744.32</v>
          </cell>
        </row>
        <row r="196">
          <cell r="R196">
            <v>6423.1</v>
          </cell>
        </row>
        <row r="197">
          <cell r="R197">
            <v>17050.990000000002</v>
          </cell>
        </row>
        <row r="198">
          <cell r="R198">
            <v>559.34</v>
          </cell>
        </row>
        <row r="199">
          <cell r="R199">
            <v>4192.05</v>
          </cell>
        </row>
        <row r="200">
          <cell r="R200">
            <v>977.65</v>
          </cell>
        </row>
        <row r="201">
          <cell r="R201">
            <v>1430.1</v>
          </cell>
        </row>
        <row r="202">
          <cell r="R202">
            <v>2029.77</v>
          </cell>
        </row>
        <row r="203">
          <cell r="R203">
            <v>9748.85</v>
          </cell>
        </row>
        <row r="204">
          <cell r="R204">
            <v>9003.58</v>
          </cell>
        </row>
        <row r="205">
          <cell r="R205">
            <v>444.21</v>
          </cell>
        </row>
        <row r="206">
          <cell r="R206">
            <v>1745.28</v>
          </cell>
        </row>
        <row r="207">
          <cell r="R207">
            <v>367.47</v>
          </cell>
        </row>
        <row r="208">
          <cell r="R208">
            <v>8512.1299999999992</v>
          </cell>
        </row>
        <row r="209">
          <cell r="R209">
            <v>38.97</v>
          </cell>
        </row>
        <row r="210">
          <cell r="R210">
            <v>834.68</v>
          </cell>
        </row>
        <row r="211">
          <cell r="R211">
            <v>51537.440000000002</v>
          </cell>
        </row>
        <row r="212">
          <cell r="R212">
            <v>52803.22</v>
          </cell>
        </row>
        <row r="214">
          <cell r="R214">
            <v>68588.100000000006</v>
          </cell>
        </row>
        <row r="216">
          <cell r="R216">
            <v>6084.32</v>
          </cell>
        </row>
        <row r="217">
          <cell r="R217">
            <v>255986.38</v>
          </cell>
        </row>
        <row r="219">
          <cell r="R219">
            <v>40344.67</v>
          </cell>
        </row>
        <row r="220">
          <cell r="R220">
            <v>47.51</v>
          </cell>
        </row>
        <row r="221">
          <cell r="R221">
            <v>414.69</v>
          </cell>
        </row>
        <row r="222">
          <cell r="R222">
            <v>32.04</v>
          </cell>
        </row>
        <row r="223">
          <cell r="R223">
            <v>10257.18</v>
          </cell>
        </row>
        <row r="224">
          <cell r="R224">
            <v>1235.83</v>
          </cell>
        </row>
        <row r="225">
          <cell r="R225">
            <v>60.5</v>
          </cell>
        </row>
        <row r="226">
          <cell r="R226">
            <v>19181.95</v>
          </cell>
        </row>
        <row r="227">
          <cell r="R227">
            <v>2737.82</v>
          </cell>
        </row>
        <row r="228">
          <cell r="R228">
            <v>505.68</v>
          </cell>
        </row>
        <row r="229">
          <cell r="R229">
            <v>87.28</v>
          </cell>
        </row>
        <row r="230">
          <cell r="R230">
            <v>1706.57</v>
          </cell>
        </row>
        <row r="231">
          <cell r="R231">
            <v>91.11</v>
          </cell>
        </row>
        <row r="232">
          <cell r="R232">
            <v>726.34</v>
          </cell>
        </row>
        <row r="233">
          <cell r="R233">
            <v>84418884.400000006</v>
          </cell>
        </row>
        <row r="234">
          <cell r="R234">
            <v>6614.04</v>
          </cell>
        </row>
        <row r="235">
          <cell r="R235">
            <v>763.47</v>
          </cell>
        </row>
        <row r="236">
          <cell r="R236">
            <v>1982.94</v>
          </cell>
        </row>
        <row r="237">
          <cell r="R237">
            <v>5</v>
          </cell>
        </row>
        <row r="239">
          <cell r="R239">
            <v>1166.04</v>
          </cell>
        </row>
        <row r="240">
          <cell r="R240">
            <v>4005350.7</v>
          </cell>
        </row>
        <row r="241">
          <cell r="R241">
            <v>3651.79</v>
          </cell>
        </row>
        <row r="242">
          <cell r="R242">
            <v>27547.71</v>
          </cell>
        </row>
        <row r="243">
          <cell r="R243">
            <v>1948.7</v>
          </cell>
        </row>
        <row r="244">
          <cell r="R244">
            <v>12214128.9</v>
          </cell>
        </row>
        <row r="245">
          <cell r="R245">
            <v>866248.52</v>
          </cell>
        </row>
        <row r="246">
          <cell r="R246">
            <v>9979.3799999999992</v>
          </cell>
        </row>
        <row r="247">
          <cell r="R247">
            <v>4836756.21</v>
          </cell>
        </row>
        <row r="248">
          <cell r="R248">
            <v>2241688.5</v>
          </cell>
        </row>
        <row r="249">
          <cell r="R249">
            <v>8108637.6100000003</v>
          </cell>
        </row>
        <row r="250">
          <cell r="R250">
            <v>329692.15000000002</v>
          </cell>
        </row>
        <row r="251">
          <cell r="R251">
            <v>19364.62</v>
          </cell>
        </row>
        <row r="252">
          <cell r="R252">
            <v>587772.43000000005</v>
          </cell>
        </row>
        <row r="253">
          <cell r="R253">
            <v>-277493.2</v>
          </cell>
        </row>
        <row r="254">
          <cell r="R254">
            <v>815523.75</v>
          </cell>
        </row>
        <row r="255">
          <cell r="R255">
            <v>3940590.91</v>
          </cell>
        </row>
        <row r="256">
          <cell r="R256">
            <v>1907917.58</v>
          </cell>
        </row>
        <row r="257">
          <cell r="R257">
            <v>121333.93</v>
          </cell>
        </row>
        <row r="258">
          <cell r="R258">
            <v>1701588.77</v>
          </cell>
        </row>
        <row r="259">
          <cell r="R259">
            <v>10161052.550000001</v>
          </cell>
        </row>
        <row r="260">
          <cell r="R260">
            <v>13.63</v>
          </cell>
        </row>
        <row r="261">
          <cell r="R261">
            <v>15359.78</v>
          </cell>
        </row>
        <row r="262">
          <cell r="R262">
            <v>11525.51</v>
          </cell>
        </row>
        <row r="263">
          <cell r="R263">
            <v>18660.3</v>
          </cell>
        </row>
        <row r="264">
          <cell r="R264">
            <v>6111.5</v>
          </cell>
        </row>
        <row r="266">
          <cell r="R266">
            <v>87792.37</v>
          </cell>
        </row>
        <row r="267">
          <cell r="R267">
            <v>36967254.740000002</v>
          </cell>
        </row>
        <row r="268">
          <cell r="R268">
            <v>17623.8</v>
          </cell>
        </row>
        <row r="269">
          <cell r="R269">
            <v>2867.87</v>
          </cell>
        </row>
        <row r="270">
          <cell r="R270">
            <v>3991.43</v>
          </cell>
        </row>
        <row r="271">
          <cell r="R271">
            <v>21.2</v>
          </cell>
        </row>
        <row r="273">
          <cell r="R273">
            <v>688.14</v>
          </cell>
        </row>
        <row r="274">
          <cell r="R274">
            <v>58393.89</v>
          </cell>
        </row>
        <row r="275">
          <cell r="R275">
            <v>87077.06</v>
          </cell>
        </row>
        <row r="277">
          <cell r="R277">
            <v>965.39</v>
          </cell>
        </row>
        <row r="278">
          <cell r="R278">
            <v>13164.62</v>
          </cell>
        </row>
        <row r="279">
          <cell r="R279">
            <v>23231.9</v>
          </cell>
        </row>
        <row r="280">
          <cell r="R280">
            <v>1334.48</v>
          </cell>
        </row>
        <row r="282">
          <cell r="R282">
            <v>11167.17</v>
          </cell>
        </row>
        <row r="283">
          <cell r="R283">
            <v>49102.02</v>
          </cell>
        </row>
        <row r="284">
          <cell r="R284">
            <v>89372.41</v>
          </cell>
        </row>
        <row r="285">
          <cell r="R285">
            <v>92415.22</v>
          </cell>
        </row>
        <row r="286">
          <cell r="R286">
            <v>319008.77</v>
          </cell>
        </row>
        <row r="287">
          <cell r="R287">
            <v>15405.45</v>
          </cell>
        </row>
        <row r="288">
          <cell r="R288">
            <v>20400.75</v>
          </cell>
        </row>
        <row r="289">
          <cell r="R289">
            <v>61047.51</v>
          </cell>
        </row>
        <row r="290">
          <cell r="R290">
            <v>1467.45</v>
          </cell>
        </row>
        <row r="291">
          <cell r="R291">
            <v>575.91</v>
          </cell>
        </row>
        <row r="292">
          <cell r="R292">
            <v>1723.28</v>
          </cell>
        </row>
        <row r="293">
          <cell r="R293">
            <v>10691.49</v>
          </cell>
        </row>
        <row r="294">
          <cell r="R294">
            <v>3242.58</v>
          </cell>
        </row>
        <row r="295">
          <cell r="R295">
            <v>3173.95</v>
          </cell>
        </row>
        <row r="296">
          <cell r="R296">
            <v>14967.21</v>
          </cell>
        </row>
        <row r="297">
          <cell r="R297">
            <v>23041.03</v>
          </cell>
        </row>
        <row r="298">
          <cell r="R298">
            <v>1460.53</v>
          </cell>
        </row>
        <row r="299">
          <cell r="R299">
            <v>658.37</v>
          </cell>
        </row>
        <row r="300">
          <cell r="R300">
            <v>162.94999999999999</v>
          </cell>
        </row>
        <row r="301">
          <cell r="R301">
            <v>1296.29</v>
          </cell>
        </row>
        <row r="302">
          <cell r="R302">
            <v>144.28</v>
          </cell>
        </row>
        <row r="303">
          <cell r="R303">
            <v>4849.78</v>
          </cell>
        </row>
        <row r="304">
          <cell r="R304">
            <v>56179.42</v>
          </cell>
        </row>
        <row r="305">
          <cell r="R305">
            <v>823.5</v>
          </cell>
        </row>
        <row r="306">
          <cell r="R306">
            <v>46414.6</v>
          </cell>
        </row>
        <row r="307">
          <cell r="R307">
            <v>1029.29</v>
          </cell>
        </row>
        <row r="308">
          <cell r="R308">
            <v>3127.99</v>
          </cell>
        </row>
        <row r="309">
          <cell r="R309">
            <v>1911.97</v>
          </cell>
        </row>
        <row r="310">
          <cell r="R310">
            <v>6664.9</v>
          </cell>
        </row>
        <row r="311">
          <cell r="R311">
            <v>18234.259999999998</v>
          </cell>
        </row>
        <row r="312">
          <cell r="R312">
            <v>726.98</v>
          </cell>
        </row>
        <row r="313">
          <cell r="R313">
            <v>27300.31</v>
          </cell>
        </row>
        <row r="314">
          <cell r="R314">
            <v>1412.15</v>
          </cell>
        </row>
        <row r="315">
          <cell r="R315">
            <v>1430.1</v>
          </cell>
        </row>
        <row r="316">
          <cell r="R316">
            <v>2029.8</v>
          </cell>
        </row>
        <row r="317">
          <cell r="R317">
            <v>10034.75</v>
          </cell>
        </row>
        <row r="318">
          <cell r="R318">
            <v>8510.5400000000009</v>
          </cell>
        </row>
        <row r="319">
          <cell r="R319">
            <v>444.24</v>
          </cell>
        </row>
        <row r="320">
          <cell r="R320">
            <v>1745.32</v>
          </cell>
        </row>
        <row r="321">
          <cell r="R321">
            <v>367.47</v>
          </cell>
        </row>
        <row r="322">
          <cell r="R322">
            <v>8327.25</v>
          </cell>
        </row>
        <row r="323">
          <cell r="R323">
            <v>38.94</v>
          </cell>
        </row>
        <row r="324">
          <cell r="R324">
            <v>928.8</v>
          </cell>
        </row>
        <row r="325">
          <cell r="R325">
            <v>133493.20000000001</v>
          </cell>
        </row>
        <row r="327">
          <cell r="R327">
            <v>261538.96</v>
          </cell>
        </row>
        <row r="329">
          <cell r="R329">
            <v>143700.73000000001</v>
          </cell>
        </row>
        <row r="331">
          <cell r="R331">
            <v>6429.23</v>
          </cell>
        </row>
        <row r="332">
          <cell r="R332">
            <v>269320.74</v>
          </cell>
        </row>
        <row r="334">
          <cell r="R334">
            <v>42995.13</v>
          </cell>
        </row>
        <row r="335">
          <cell r="R335">
            <v>71.19</v>
          </cell>
        </row>
        <row r="336">
          <cell r="R336">
            <v>405.06</v>
          </cell>
        </row>
        <row r="337">
          <cell r="R337">
            <v>32.020000000000003</v>
          </cell>
        </row>
        <row r="338">
          <cell r="R338">
            <v>11060.38</v>
          </cell>
        </row>
        <row r="339">
          <cell r="R339">
            <v>1189.8900000000001</v>
          </cell>
        </row>
        <row r="340">
          <cell r="R340">
            <v>60.42</v>
          </cell>
        </row>
        <row r="341">
          <cell r="R341">
            <v>22078.71</v>
          </cell>
        </row>
        <row r="342">
          <cell r="R342">
            <v>2916.2</v>
          </cell>
        </row>
        <row r="343">
          <cell r="R343">
            <v>505.49</v>
          </cell>
        </row>
        <row r="344">
          <cell r="R344">
            <v>87.21</v>
          </cell>
        </row>
        <row r="345">
          <cell r="R345">
            <v>1734.33</v>
          </cell>
        </row>
        <row r="346">
          <cell r="R346">
            <v>90.96</v>
          </cell>
        </row>
        <row r="347">
          <cell r="R347">
            <v>725.4</v>
          </cell>
        </row>
        <row r="348">
          <cell r="R348">
            <v>90771382.840000004</v>
          </cell>
        </row>
        <row r="349">
          <cell r="R349">
            <v>48365.64</v>
          </cell>
        </row>
        <row r="350">
          <cell r="R350">
            <v>768.01</v>
          </cell>
        </row>
        <row r="351">
          <cell r="R351">
            <v>1941.77</v>
          </cell>
        </row>
        <row r="352">
          <cell r="R352">
            <v>5</v>
          </cell>
        </row>
        <row r="354">
          <cell r="R354">
            <v>863.98</v>
          </cell>
        </row>
        <row r="355">
          <cell r="R355">
            <v>3361554.83</v>
          </cell>
        </row>
        <row r="356">
          <cell r="R356">
            <v>3650.62</v>
          </cell>
        </row>
        <row r="357">
          <cell r="R357">
            <v>10414.93</v>
          </cell>
        </row>
        <row r="358">
          <cell r="R358">
            <v>743.75</v>
          </cell>
        </row>
        <row r="359">
          <cell r="R359">
            <v>11456745.23</v>
          </cell>
        </row>
        <row r="360">
          <cell r="R360">
            <v>1078623.05</v>
          </cell>
        </row>
        <row r="361">
          <cell r="R361">
            <v>9020.7199999999993</v>
          </cell>
        </row>
        <row r="362">
          <cell r="R362">
            <v>4538440.45</v>
          </cell>
        </row>
        <row r="363">
          <cell r="R363">
            <v>2332889.13</v>
          </cell>
        </row>
        <row r="364">
          <cell r="R364">
            <v>7143955.8499999996</v>
          </cell>
        </row>
        <row r="365">
          <cell r="R365">
            <v>130683.82</v>
          </cell>
        </row>
        <row r="366">
          <cell r="R366">
            <v>16202.69</v>
          </cell>
        </row>
        <row r="367">
          <cell r="R367">
            <v>277364.49</v>
          </cell>
        </row>
        <row r="368">
          <cell r="R368">
            <v>-286272.68</v>
          </cell>
        </row>
        <row r="369">
          <cell r="R369">
            <v>771154.45</v>
          </cell>
        </row>
        <row r="370">
          <cell r="R370">
            <v>5520267.7400000002</v>
          </cell>
        </row>
        <row r="371">
          <cell r="R371">
            <v>1912856.9</v>
          </cell>
        </row>
        <row r="372">
          <cell r="R372">
            <v>126809.37</v>
          </cell>
        </row>
        <row r="373">
          <cell r="R373">
            <v>1821754.85</v>
          </cell>
        </row>
        <row r="374">
          <cell r="R374">
            <v>8080416.4199999999</v>
          </cell>
        </row>
        <row r="375">
          <cell r="R375">
            <v>13.87</v>
          </cell>
        </row>
        <row r="376">
          <cell r="R376">
            <v>11816.3</v>
          </cell>
        </row>
        <row r="377">
          <cell r="R377">
            <v>5746.56</v>
          </cell>
        </row>
        <row r="378">
          <cell r="R378">
            <v>18040.48</v>
          </cell>
        </row>
        <row r="379">
          <cell r="R379">
            <v>6196.77</v>
          </cell>
        </row>
        <row r="381">
          <cell r="R381">
            <v>72129.2</v>
          </cell>
        </row>
        <row r="382">
          <cell r="R382">
            <v>26330355.600000001</v>
          </cell>
        </row>
        <row r="383">
          <cell r="R383">
            <v>10221.31</v>
          </cell>
        </row>
        <row r="384">
          <cell r="R384">
            <v>2816.13</v>
          </cell>
        </row>
        <row r="385">
          <cell r="R385">
            <v>2503</v>
          </cell>
        </row>
        <row r="387">
          <cell r="R387">
            <v>685.18</v>
          </cell>
        </row>
        <row r="388">
          <cell r="R388">
            <v>42123.49</v>
          </cell>
        </row>
        <row r="389">
          <cell r="R389">
            <v>52930.64</v>
          </cell>
        </row>
        <row r="391">
          <cell r="R391">
            <v>969.18</v>
          </cell>
        </row>
        <row r="392">
          <cell r="R392">
            <v>12790.67</v>
          </cell>
        </row>
        <row r="393">
          <cell r="R393">
            <v>21051.75</v>
          </cell>
        </row>
        <row r="394">
          <cell r="R394">
            <v>1287.94</v>
          </cell>
        </row>
        <row r="396">
          <cell r="R396">
            <v>10676.03</v>
          </cell>
        </row>
        <row r="397">
          <cell r="R397">
            <v>40751.480000000003</v>
          </cell>
        </row>
        <row r="398">
          <cell r="R398">
            <v>60081.75</v>
          </cell>
        </row>
        <row r="399">
          <cell r="R399">
            <v>77786.679999999993</v>
          </cell>
        </row>
        <row r="400">
          <cell r="R400">
            <v>314033.12</v>
          </cell>
        </row>
        <row r="401">
          <cell r="R401">
            <v>14807.61</v>
          </cell>
        </row>
        <row r="402">
          <cell r="R402">
            <v>20164.990000000002</v>
          </cell>
        </row>
        <row r="403">
          <cell r="R403">
            <v>54995.19</v>
          </cell>
        </row>
        <row r="404">
          <cell r="R404">
            <v>1319.94</v>
          </cell>
        </row>
        <row r="405">
          <cell r="R405">
            <v>491.71</v>
          </cell>
        </row>
        <row r="406">
          <cell r="R406">
            <v>1725.92</v>
          </cell>
        </row>
        <row r="407">
          <cell r="R407">
            <v>9303.51</v>
          </cell>
        </row>
        <row r="408">
          <cell r="R408">
            <v>3248.11</v>
          </cell>
        </row>
        <row r="409">
          <cell r="R409">
            <v>3179.74</v>
          </cell>
        </row>
        <row r="410">
          <cell r="R410">
            <v>0</v>
          </cell>
        </row>
        <row r="411">
          <cell r="R411">
            <v>0</v>
          </cell>
        </row>
        <row r="412">
          <cell r="R412">
            <v>9943.1200000000008</v>
          </cell>
        </row>
        <row r="413">
          <cell r="R413">
            <v>11990.68</v>
          </cell>
        </row>
        <row r="414">
          <cell r="R414">
            <v>929.55</v>
          </cell>
        </row>
        <row r="415">
          <cell r="R415">
            <v>550.04</v>
          </cell>
        </row>
        <row r="416">
          <cell r="R416">
            <v>163.54</v>
          </cell>
        </row>
        <row r="417">
          <cell r="R417">
            <v>0</v>
          </cell>
        </row>
        <row r="418">
          <cell r="R418">
            <v>0</v>
          </cell>
        </row>
        <row r="419">
          <cell r="R419">
            <v>1297.6400000000001</v>
          </cell>
        </row>
        <row r="420">
          <cell r="R420">
            <v>211.46</v>
          </cell>
        </row>
        <row r="421">
          <cell r="R421">
            <v>4605.91</v>
          </cell>
        </row>
        <row r="422">
          <cell r="R422">
            <v>53810.26</v>
          </cell>
        </row>
        <row r="423">
          <cell r="R423">
            <v>3028.62</v>
          </cell>
        </row>
        <row r="424">
          <cell r="R424">
            <v>45820.59</v>
          </cell>
        </row>
        <row r="425">
          <cell r="R425">
            <v>1031.52</v>
          </cell>
        </row>
        <row r="426">
          <cell r="R426">
            <v>1494.91</v>
          </cell>
        </row>
        <row r="427">
          <cell r="R427">
            <v>1843.31</v>
          </cell>
        </row>
        <row r="428">
          <cell r="R428">
            <v>6581.93</v>
          </cell>
        </row>
        <row r="429">
          <cell r="R429">
            <v>17756.650000000001</v>
          </cell>
        </row>
        <row r="430">
          <cell r="R430">
            <v>644.64</v>
          </cell>
        </row>
        <row r="431">
          <cell r="R431">
            <v>15919.12</v>
          </cell>
        </row>
        <row r="432">
          <cell r="R432">
            <v>1163.5899999999999</v>
          </cell>
        </row>
        <row r="433">
          <cell r="R433">
            <v>1197.96</v>
          </cell>
        </row>
        <row r="434">
          <cell r="R434">
            <v>2032.29</v>
          </cell>
        </row>
        <row r="435">
          <cell r="R435">
            <v>10290.700000000001</v>
          </cell>
        </row>
        <row r="436">
          <cell r="R436">
            <v>8520.2099999999991</v>
          </cell>
        </row>
        <row r="437">
          <cell r="R437">
            <v>444.73</v>
          </cell>
        </row>
        <row r="438">
          <cell r="R438">
            <v>1871.73</v>
          </cell>
        </row>
        <row r="439">
          <cell r="R439">
            <v>368</v>
          </cell>
        </row>
        <row r="440">
          <cell r="R440">
            <v>8339.26</v>
          </cell>
        </row>
        <row r="441">
          <cell r="R441">
            <v>195.86</v>
          </cell>
        </row>
        <row r="442">
          <cell r="R442">
            <v>926.71</v>
          </cell>
        </row>
        <row r="443">
          <cell r="R443">
            <v>93221.33</v>
          </cell>
        </row>
        <row r="445">
          <cell r="R445">
            <v>158381.85</v>
          </cell>
        </row>
        <row r="447">
          <cell r="R447">
            <v>107019.79</v>
          </cell>
        </row>
        <row r="449">
          <cell r="R449">
            <v>6282.16</v>
          </cell>
        </row>
        <row r="450">
          <cell r="R450">
            <v>268914.78999999998</v>
          </cell>
        </row>
        <row r="452">
          <cell r="R452">
            <v>41999.19</v>
          </cell>
        </row>
        <row r="453">
          <cell r="R453">
            <v>59.68</v>
          </cell>
        </row>
        <row r="454">
          <cell r="R454">
            <v>414.14</v>
          </cell>
        </row>
        <row r="455">
          <cell r="R455">
            <v>128.52000000000001</v>
          </cell>
        </row>
        <row r="456">
          <cell r="R456">
            <v>12075.03</v>
          </cell>
        </row>
        <row r="457">
          <cell r="R457">
            <v>1286.07</v>
          </cell>
        </row>
        <row r="458">
          <cell r="R458">
            <v>60.69</v>
          </cell>
        </row>
        <row r="459">
          <cell r="R459">
            <v>22740.02</v>
          </cell>
        </row>
        <row r="460">
          <cell r="R460">
            <v>2848.92</v>
          </cell>
        </row>
        <row r="461">
          <cell r="R461">
            <v>506.73</v>
          </cell>
        </row>
        <row r="462">
          <cell r="R462">
            <v>87.76</v>
          </cell>
        </row>
        <row r="463">
          <cell r="R463">
            <v>2257.02</v>
          </cell>
        </row>
        <row r="464">
          <cell r="R464">
            <v>91.87</v>
          </cell>
        </row>
        <row r="465">
          <cell r="R465">
            <v>731.1</v>
          </cell>
        </row>
        <row r="466">
          <cell r="R466">
            <v>76495546.049999997</v>
          </cell>
        </row>
        <row r="467">
          <cell r="R467">
            <v>48365.64</v>
          </cell>
        </row>
        <row r="468">
          <cell r="R468">
            <v>768.01</v>
          </cell>
        </row>
        <row r="469">
          <cell r="R469">
            <v>2020.48</v>
          </cell>
        </row>
        <row r="470">
          <cell r="R470">
            <v>5</v>
          </cell>
        </row>
        <row r="472">
          <cell r="R472">
            <v>823.54</v>
          </cell>
        </row>
        <row r="473">
          <cell r="R473">
            <v>3436594.19</v>
          </cell>
        </row>
        <row r="474">
          <cell r="R474">
            <v>3663.17</v>
          </cell>
        </row>
        <row r="475">
          <cell r="R475">
            <v>7483.04</v>
          </cell>
        </row>
        <row r="476">
          <cell r="R476">
            <v>471.65</v>
          </cell>
        </row>
        <row r="477">
          <cell r="R477">
            <v>13026464.310000001</v>
          </cell>
        </row>
        <row r="478">
          <cell r="R478">
            <v>1148847.79</v>
          </cell>
        </row>
        <row r="479">
          <cell r="R479">
            <v>11399.42</v>
          </cell>
        </row>
        <row r="480">
          <cell r="R480">
            <v>4772902.28</v>
          </cell>
        </row>
        <row r="481">
          <cell r="R481">
            <v>2406369.29</v>
          </cell>
        </row>
        <row r="482">
          <cell r="R482">
            <v>7725774.7000000002</v>
          </cell>
        </row>
        <row r="483">
          <cell r="R483">
            <v>114794.6</v>
          </cell>
        </row>
        <row r="484">
          <cell r="R484">
            <v>15288.35</v>
          </cell>
        </row>
        <row r="485">
          <cell r="R485">
            <v>296246.93</v>
          </cell>
        </row>
        <row r="486">
          <cell r="R486">
            <v>-343729.54</v>
          </cell>
        </row>
        <row r="487">
          <cell r="R487">
            <v>665160.44999999995</v>
          </cell>
        </row>
        <row r="488">
          <cell r="R488">
            <v>5170286.7300000004</v>
          </cell>
        </row>
        <row r="489">
          <cell r="R489">
            <v>2014675.03</v>
          </cell>
        </row>
        <row r="490">
          <cell r="R490">
            <v>151499.71</v>
          </cell>
        </row>
        <row r="491">
          <cell r="R491">
            <v>1829021.12</v>
          </cell>
        </row>
        <row r="492">
          <cell r="R492">
            <v>8151242.3099999996</v>
          </cell>
        </row>
        <row r="493">
          <cell r="R493">
            <v>14.01</v>
          </cell>
        </row>
        <row r="494">
          <cell r="R494">
            <v>10988.62</v>
          </cell>
        </row>
        <row r="495">
          <cell r="R495">
            <v>5043.04</v>
          </cell>
        </row>
        <row r="496">
          <cell r="R496">
            <v>18227.419999999998</v>
          </cell>
        </row>
        <row r="497">
          <cell r="R497">
            <v>6260.75</v>
          </cell>
        </row>
        <row r="499">
          <cell r="R499">
            <v>65109.4</v>
          </cell>
        </row>
        <row r="500">
          <cell r="R500">
            <v>28485342.620000001</v>
          </cell>
        </row>
        <row r="501">
          <cell r="R501">
            <v>9924.5400000000009</v>
          </cell>
        </row>
        <row r="502">
          <cell r="R502">
            <v>2837.23</v>
          </cell>
        </row>
        <row r="503">
          <cell r="R503">
            <v>2408.39</v>
          </cell>
        </row>
        <row r="505">
          <cell r="R505">
            <v>686.52</v>
          </cell>
        </row>
        <row r="506">
          <cell r="R506">
            <v>42204.41</v>
          </cell>
        </row>
        <row r="507">
          <cell r="R507">
            <v>52563.49</v>
          </cell>
        </row>
        <row r="509">
          <cell r="R509">
            <v>976.34</v>
          </cell>
        </row>
        <row r="510">
          <cell r="R510">
            <v>12794.04</v>
          </cell>
        </row>
        <row r="511">
          <cell r="R511">
            <v>21083.17</v>
          </cell>
        </row>
        <row r="512">
          <cell r="R512">
            <v>1295.5999999999999</v>
          </cell>
        </row>
        <row r="514">
          <cell r="R514">
            <v>10166.959999999999</v>
          </cell>
        </row>
        <row r="515">
          <cell r="R515">
            <v>40917.68</v>
          </cell>
        </row>
        <row r="516">
          <cell r="R516">
            <v>61028.38</v>
          </cell>
        </row>
        <row r="517">
          <cell r="R517">
            <v>78287.75</v>
          </cell>
        </row>
        <row r="518">
          <cell r="R518">
            <v>315966.42</v>
          </cell>
        </row>
        <row r="519">
          <cell r="R519">
            <v>13156.01</v>
          </cell>
        </row>
        <row r="520">
          <cell r="R520">
            <v>20323.22</v>
          </cell>
        </row>
        <row r="521">
          <cell r="R521">
            <v>55326.94</v>
          </cell>
        </row>
        <row r="522">
          <cell r="R522">
            <v>1329.44</v>
          </cell>
        </row>
        <row r="523">
          <cell r="R523">
            <v>494.81</v>
          </cell>
        </row>
        <row r="524">
          <cell r="R524">
            <v>1739.69</v>
          </cell>
        </row>
        <row r="525">
          <cell r="R525">
            <v>9377.5</v>
          </cell>
        </row>
        <row r="526">
          <cell r="R526">
            <v>3274.03</v>
          </cell>
        </row>
        <row r="527">
          <cell r="R527">
            <v>3204.98</v>
          </cell>
        </row>
        <row r="528">
          <cell r="R528">
            <v>9975.16</v>
          </cell>
        </row>
        <row r="529">
          <cell r="R529">
            <v>12104.75</v>
          </cell>
        </row>
        <row r="530">
          <cell r="R530">
            <v>936.82</v>
          </cell>
        </row>
        <row r="531">
          <cell r="R531">
            <v>554.1</v>
          </cell>
        </row>
        <row r="532">
          <cell r="R532">
            <v>164.83</v>
          </cell>
        </row>
        <row r="533">
          <cell r="R533">
            <v>1308.24</v>
          </cell>
        </row>
        <row r="534">
          <cell r="R534">
            <v>213.18</v>
          </cell>
        </row>
        <row r="535">
          <cell r="R535">
            <v>4617.3</v>
          </cell>
        </row>
        <row r="536">
          <cell r="R536">
            <v>52405.86</v>
          </cell>
        </row>
        <row r="537">
          <cell r="R537">
            <v>-113.76</v>
          </cell>
        </row>
        <row r="538">
          <cell r="R538">
            <v>46338.86</v>
          </cell>
        </row>
        <row r="539">
          <cell r="R539">
            <v>1039.56</v>
          </cell>
        </row>
        <row r="540">
          <cell r="R540">
            <v>3151.83</v>
          </cell>
        </row>
        <row r="541">
          <cell r="R541">
            <v>1761.69</v>
          </cell>
        </row>
        <row r="542">
          <cell r="R542">
            <v>6631.66</v>
          </cell>
        </row>
        <row r="543">
          <cell r="R543">
            <v>18067.87</v>
          </cell>
        </row>
        <row r="544">
          <cell r="R544">
            <v>649.76</v>
          </cell>
        </row>
        <row r="545">
          <cell r="R545">
            <v>16166.52</v>
          </cell>
        </row>
        <row r="546">
          <cell r="R546">
            <v>1171.9100000000001</v>
          </cell>
        </row>
        <row r="547">
          <cell r="R547">
            <v>1207.57</v>
          </cell>
        </row>
        <row r="548">
          <cell r="R548">
            <v>2048.66</v>
          </cell>
        </row>
        <row r="549">
          <cell r="R549">
            <v>10372.34</v>
          </cell>
        </row>
        <row r="550">
          <cell r="R550">
            <v>10995.04</v>
          </cell>
        </row>
        <row r="551">
          <cell r="R551">
            <v>448.38</v>
          </cell>
        </row>
        <row r="552">
          <cell r="R552">
            <v>1996.64</v>
          </cell>
        </row>
        <row r="553">
          <cell r="R553">
            <v>370.96</v>
          </cell>
        </row>
        <row r="554">
          <cell r="R554">
            <v>8405.01</v>
          </cell>
        </row>
        <row r="555">
          <cell r="R555">
            <v>197.15</v>
          </cell>
        </row>
        <row r="556">
          <cell r="R556">
            <v>966</v>
          </cell>
        </row>
        <row r="557">
          <cell r="R557">
            <v>93932.4</v>
          </cell>
        </row>
        <row r="559">
          <cell r="R559">
            <v>160453.85</v>
          </cell>
        </row>
        <row r="561">
          <cell r="R561">
            <v>107003.98</v>
          </cell>
        </row>
        <row r="563">
          <cell r="R563">
            <v>6284.26</v>
          </cell>
        </row>
        <row r="564">
          <cell r="R564">
            <v>266588.58</v>
          </cell>
        </row>
        <row r="566">
          <cell r="R566">
            <v>42257.42</v>
          </cell>
        </row>
        <row r="567">
          <cell r="R567">
            <v>60.12</v>
          </cell>
        </row>
        <row r="568">
          <cell r="R568">
            <v>420.98</v>
          </cell>
        </row>
        <row r="569">
          <cell r="R569">
            <v>129.5</v>
          </cell>
        </row>
        <row r="570">
          <cell r="R570">
            <v>11776.36</v>
          </cell>
        </row>
        <row r="571">
          <cell r="R571">
            <v>1250.3599999999999</v>
          </cell>
        </row>
        <row r="572">
          <cell r="R572">
            <v>61.14</v>
          </cell>
        </row>
        <row r="573">
          <cell r="R573">
            <v>22037.88</v>
          </cell>
        </row>
        <row r="574">
          <cell r="R574">
            <v>2867.12</v>
          </cell>
        </row>
        <row r="575">
          <cell r="R575">
            <v>510.73</v>
          </cell>
        </row>
        <row r="576">
          <cell r="R576">
            <v>88.36</v>
          </cell>
        </row>
        <row r="577">
          <cell r="R577">
            <v>2079.29</v>
          </cell>
        </row>
        <row r="578">
          <cell r="R578">
            <v>92.35</v>
          </cell>
        </row>
        <row r="579">
          <cell r="R579">
            <v>735.54</v>
          </cell>
        </row>
        <row r="580">
          <cell r="R580">
            <v>80941575.709999993</v>
          </cell>
        </row>
        <row r="581">
          <cell r="R581">
            <v>48365.64</v>
          </cell>
        </row>
        <row r="582">
          <cell r="R582">
            <v>765.74</v>
          </cell>
        </row>
        <row r="583">
          <cell r="R583">
            <v>2138.29</v>
          </cell>
        </row>
        <row r="584">
          <cell r="R584">
            <v>5</v>
          </cell>
        </row>
        <row r="586">
          <cell r="R586">
            <v>864.65</v>
          </cell>
        </row>
        <row r="587">
          <cell r="R587">
            <v>4069139.97</v>
          </cell>
        </row>
        <row r="588">
          <cell r="R588">
            <v>3706.95</v>
          </cell>
        </row>
        <row r="589">
          <cell r="R589">
            <v>10588.97</v>
          </cell>
        </row>
        <row r="590">
          <cell r="R590">
            <v>485.31</v>
          </cell>
        </row>
        <row r="591">
          <cell r="R591">
            <v>14652204.529999999</v>
          </cell>
        </row>
        <row r="592">
          <cell r="R592">
            <v>1219982.6200000001</v>
          </cell>
        </row>
        <row r="593">
          <cell r="R593">
            <v>15279.02</v>
          </cell>
        </row>
        <row r="594">
          <cell r="R594">
            <v>5480524.6900000004</v>
          </cell>
        </row>
        <row r="595">
          <cell r="R595">
            <v>2755682.2</v>
          </cell>
        </row>
        <row r="596">
          <cell r="R596">
            <v>9469499.0899999999</v>
          </cell>
        </row>
        <row r="597">
          <cell r="R597">
            <v>158198.19</v>
          </cell>
        </row>
        <row r="598">
          <cell r="R598">
            <v>19453.02</v>
          </cell>
        </row>
        <row r="599">
          <cell r="R599">
            <v>337483.94</v>
          </cell>
        </row>
        <row r="600">
          <cell r="R600">
            <v>-329345.94</v>
          </cell>
        </row>
        <row r="601">
          <cell r="R601">
            <v>683785.5</v>
          </cell>
        </row>
        <row r="602">
          <cell r="R602">
            <v>6081333.8300000001</v>
          </cell>
        </row>
        <row r="603">
          <cell r="R603">
            <v>2108869.54</v>
          </cell>
        </row>
        <row r="604">
          <cell r="R604">
            <v>149913.81</v>
          </cell>
        </row>
        <row r="605">
          <cell r="R605">
            <v>1969780.49</v>
          </cell>
        </row>
        <row r="606">
          <cell r="R606">
            <v>7840365.54</v>
          </cell>
        </row>
        <row r="607">
          <cell r="R607">
            <v>14.06</v>
          </cell>
        </row>
        <row r="608">
          <cell r="R608">
            <v>11082.52</v>
          </cell>
        </row>
        <row r="609">
          <cell r="R609">
            <v>5285.52</v>
          </cell>
        </row>
        <row r="610">
          <cell r="R610">
            <v>19887.43</v>
          </cell>
        </row>
        <row r="611">
          <cell r="R611">
            <v>6286.45</v>
          </cell>
        </row>
        <row r="613">
          <cell r="R613">
            <v>64721.4</v>
          </cell>
        </row>
        <row r="614">
          <cell r="R614">
            <v>39847876.799999997</v>
          </cell>
        </row>
        <row r="615">
          <cell r="R615">
            <v>15354.47</v>
          </cell>
        </row>
        <row r="616">
          <cell r="R616">
            <v>3364.44</v>
          </cell>
        </row>
        <row r="617">
          <cell r="R617">
            <v>3227.52</v>
          </cell>
        </row>
        <row r="619">
          <cell r="R619">
            <v>686.2</v>
          </cell>
        </row>
        <row r="620">
          <cell r="R620">
            <v>42283.5</v>
          </cell>
        </row>
        <row r="621">
          <cell r="R621">
            <v>52859.79</v>
          </cell>
        </row>
        <row r="623">
          <cell r="R623">
            <v>982.19</v>
          </cell>
        </row>
        <row r="624">
          <cell r="R624">
            <v>12713.75</v>
          </cell>
        </row>
        <row r="625">
          <cell r="R625">
            <v>20971.41</v>
          </cell>
        </row>
        <row r="626">
          <cell r="R626">
            <v>1332.81</v>
          </cell>
        </row>
        <row r="628">
          <cell r="R628">
            <v>10747.8</v>
          </cell>
        </row>
        <row r="629">
          <cell r="R629">
            <v>41077.86</v>
          </cell>
        </row>
        <row r="630">
          <cell r="R630">
            <v>61177.7</v>
          </cell>
        </row>
        <row r="631">
          <cell r="R631">
            <v>79128.570000000007</v>
          </cell>
        </row>
        <row r="632">
          <cell r="R632">
            <v>318135.56</v>
          </cell>
        </row>
        <row r="633">
          <cell r="R633">
            <v>13807.84</v>
          </cell>
        </row>
        <row r="634">
          <cell r="R634">
            <v>20413.27</v>
          </cell>
        </row>
        <row r="635">
          <cell r="R635">
            <v>55737.37</v>
          </cell>
        </row>
        <row r="636">
          <cell r="R636">
            <v>1337.48</v>
          </cell>
        </row>
        <row r="637">
          <cell r="R637">
            <v>497.76</v>
          </cell>
        </row>
        <row r="638">
          <cell r="R638">
            <v>1750.67</v>
          </cell>
        </row>
        <row r="639">
          <cell r="R639">
            <v>9436.75</v>
          </cell>
        </row>
        <row r="640">
          <cell r="R640">
            <v>3294.83</v>
          </cell>
        </row>
        <row r="641">
          <cell r="R641">
            <v>3224.97</v>
          </cell>
        </row>
        <row r="642">
          <cell r="R642">
            <v>10007.17</v>
          </cell>
        </row>
        <row r="643">
          <cell r="R643">
            <v>12057.3</v>
          </cell>
        </row>
        <row r="644">
          <cell r="R644">
            <v>942.59</v>
          </cell>
        </row>
        <row r="645">
          <cell r="R645">
            <v>557.36</v>
          </cell>
        </row>
        <row r="646">
          <cell r="R646">
            <v>165.85</v>
          </cell>
        </row>
        <row r="647">
          <cell r="R647">
            <v>1316.5</v>
          </cell>
        </row>
        <row r="648">
          <cell r="R648">
            <v>214.5</v>
          </cell>
        </row>
        <row r="649">
          <cell r="R649">
            <v>4667.68</v>
          </cell>
        </row>
        <row r="650">
          <cell r="R650">
            <v>52896.58</v>
          </cell>
        </row>
        <row r="651">
          <cell r="R651">
            <v>1012.02</v>
          </cell>
        </row>
        <row r="652">
          <cell r="R652">
            <v>46893.67</v>
          </cell>
        </row>
        <row r="653">
          <cell r="R653">
            <v>1046.1300000000001</v>
          </cell>
        </row>
        <row r="654">
          <cell r="R654">
            <v>3181.04</v>
          </cell>
        </row>
        <row r="655">
          <cell r="R655">
            <v>1868.94</v>
          </cell>
        </row>
        <row r="656">
          <cell r="R656">
            <v>6683.32</v>
          </cell>
        </row>
        <row r="657">
          <cell r="R657">
            <v>17899.740000000002</v>
          </cell>
        </row>
        <row r="658">
          <cell r="R658">
            <v>653.84</v>
          </cell>
        </row>
        <row r="659">
          <cell r="R659">
            <v>16406.009999999998</v>
          </cell>
        </row>
        <row r="660">
          <cell r="R660">
            <v>1179.03</v>
          </cell>
        </row>
        <row r="661">
          <cell r="R661">
            <v>1215.18</v>
          </cell>
        </row>
        <row r="662">
          <cell r="R662">
            <v>2061.67</v>
          </cell>
        </row>
        <row r="663">
          <cell r="R663">
            <v>10437.549999999999</v>
          </cell>
        </row>
        <row r="664">
          <cell r="R664">
            <v>9004.19</v>
          </cell>
        </row>
        <row r="665">
          <cell r="R665">
            <v>451.25</v>
          </cell>
        </row>
        <row r="666">
          <cell r="R666">
            <v>2009.39</v>
          </cell>
        </row>
        <row r="667">
          <cell r="R667">
            <v>373.33</v>
          </cell>
        </row>
        <row r="668">
          <cell r="R668">
            <v>8458.1299999999992</v>
          </cell>
        </row>
        <row r="669">
          <cell r="R669">
            <v>198.28</v>
          </cell>
        </row>
        <row r="670">
          <cell r="R670">
            <v>995.37</v>
          </cell>
        </row>
        <row r="671">
          <cell r="R671">
            <v>94742.32</v>
          </cell>
        </row>
        <row r="673">
          <cell r="R673">
            <v>162148.68</v>
          </cell>
        </row>
        <row r="675">
          <cell r="R675">
            <v>108144.44</v>
          </cell>
        </row>
        <row r="677">
          <cell r="R677">
            <v>6353.38</v>
          </cell>
        </row>
        <row r="678">
          <cell r="R678">
            <v>269439.03999999998</v>
          </cell>
        </row>
        <row r="680">
          <cell r="R680">
            <v>42574.38</v>
          </cell>
        </row>
        <row r="681">
          <cell r="R681">
            <v>60.49</v>
          </cell>
        </row>
        <row r="682">
          <cell r="R682">
            <v>452.96</v>
          </cell>
        </row>
        <row r="683">
          <cell r="R683">
            <v>130.33000000000001</v>
          </cell>
        </row>
        <row r="684">
          <cell r="R684">
            <v>12080.97</v>
          </cell>
        </row>
        <row r="685">
          <cell r="R685">
            <v>1257.8499999999999</v>
          </cell>
        </row>
        <row r="686">
          <cell r="R686">
            <v>61.55</v>
          </cell>
        </row>
        <row r="687">
          <cell r="R687">
            <v>22745.35</v>
          </cell>
        </row>
        <row r="688">
          <cell r="R688">
            <v>2790.4</v>
          </cell>
        </row>
        <row r="689">
          <cell r="R689">
            <v>514.04</v>
          </cell>
        </row>
        <row r="690">
          <cell r="R690">
            <v>153.72</v>
          </cell>
        </row>
        <row r="691">
          <cell r="R691">
            <v>2623.77</v>
          </cell>
        </row>
        <row r="692">
          <cell r="R692">
            <v>126.84</v>
          </cell>
        </row>
        <row r="693">
          <cell r="R693">
            <v>929.08</v>
          </cell>
        </row>
        <row r="694">
          <cell r="R694">
            <v>98419952.480000004</v>
          </cell>
        </row>
        <row r="695">
          <cell r="R695">
            <v>93431.28</v>
          </cell>
        </row>
        <row r="696">
          <cell r="R696">
            <v>765.74</v>
          </cell>
        </row>
        <row r="697">
          <cell r="R697">
            <v>2224.2800000000002</v>
          </cell>
        </row>
        <row r="698">
          <cell r="R698">
            <v>5</v>
          </cell>
        </row>
        <row r="700">
          <cell r="R700">
            <v>753.59</v>
          </cell>
        </row>
        <row r="701">
          <cell r="R701">
            <v>4314414.8499999996</v>
          </cell>
        </row>
        <row r="702">
          <cell r="R702">
            <v>3736.99</v>
          </cell>
        </row>
        <row r="703">
          <cell r="R703">
            <v>15626.84</v>
          </cell>
        </row>
        <row r="704">
          <cell r="R704">
            <v>694.17</v>
          </cell>
        </row>
        <row r="705">
          <cell r="R705">
            <v>14695706.130000001</v>
          </cell>
        </row>
        <row r="706">
          <cell r="R706">
            <v>1228701.3400000001</v>
          </cell>
        </row>
        <row r="707">
          <cell r="R707">
            <v>12379.66</v>
          </cell>
        </row>
        <row r="708">
          <cell r="R708">
            <v>5614477.2699999996</v>
          </cell>
        </row>
        <row r="709">
          <cell r="R709">
            <v>3139314.42</v>
          </cell>
        </row>
        <row r="710">
          <cell r="R710">
            <v>9820176.3200000003</v>
          </cell>
        </row>
        <row r="711">
          <cell r="R711">
            <v>179573.1</v>
          </cell>
        </row>
        <row r="712">
          <cell r="R712">
            <v>19209.09</v>
          </cell>
        </row>
        <row r="713">
          <cell r="R713">
            <v>296464.03999999998</v>
          </cell>
        </row>
        <row r="714">
          <cell r="R714">
            <v>-300208.57</v>
          </cell>
        </row>
        <row r="715">
          <cell r="R715">
            <v>754249.31</v>
          </cell>
        </row>
        <row r="716">
          <cell r="R716">
            <v>7882930.0999999996</v>
          </cell>
        </row>
        <row r="717">
          <cell r="R717">
            <v>2212613.23</v>
          </cell>
        </row>
        <row r="718">
          <cell r="R718">
            <v>169050.15</v>
          </cell>
        </row>
        <row r="719">
          <cell r="R719">
            <v>2106177.92</v>
          </cell>
        </row>
        <row r="720">
          <cell r="R720">
            <v>10726921.77</v>
          </cell>
        </row>
        <row r="721">
          <cell r="R721">
            <v>13.83</v>
          </cell>
        </row>
        <row r="722">
          <cell r="R722">
            <v>9957.35</v>
          </cell>
        </row>
        <row r="723">
          <cell r="R723">
            <v>4893.84</v>
          </cell>
        </row>
        <row r="724">
          <cell r="R724">
            <v>18382.48</v>
          </cell>
        </row>
        <row r="725">
          <cell r="R725">
            <v>6192.67</v>
          </cell>
        </row>
        <row r="727">
          <cell r="R727">
            <v>56543.74</v>
          </cell>
        </row>
        <row r="728">
          <cell r="R728">
            <v>45437960.409999996</v>
          </cell>
        </row>
        <row r="729">
          <cell r="R729">
            <v>17858.23</v>
          </cell>
        </row>
        <row r="730">
          <cell r="R730">
            <v>1621.7</v>
          </cell>
        </row>
        <row r="731">
          <cell r="R731">
            <v>3202.52</v>
          </cell>
        </row>
        <row r="732">
          <cell r="R732">
            <v>1745.73</v>
          </cell>
        </row>
        <row r="734">
          <cell r="R734">
            <v>687.58</v>
          </cell>
        </row>
        <row r="735">
          <cell r="R735">
            <v>41858.11</v>
          </cell>
        </row>
        <row r="736">
          <cell r="R736">
            <v>52025.52</v>
          </cell>
        </row>
        <row r="738">
          <cell r="R738">
            <v>985.27</v>
          </cell>
        </row>
        <row r="739">
          <cell r="R739">
            <v>12692.91</v>
          </cell>
        </row>
        <row r="740">
          <cell r="R740">
            <v>21203.42</v>
          </cell>
        </row>
        <row r="741">
          <cell r="R741">
            <v>1262.8</v>
          </cell>
        </row>
        <row r="743">
          <cell r="R743">
            <v>10240.540000000001</v>
          </cell>
        </row>
        <row r="744">
          <cell r="R744">
            <v>40816.120000000003</v>
          </cell>
        </row>
        <row r="745">
          <cell r="R745">
            <v>61335.89</v>
          </cell>
        </row>
        <row r="746">
          <cell r="R746">
            <v>78972.429999999993</v>
          </cell>
        </row>
        <row r="747">
          <cell r="R747">
            <v>319304.15999999997</v>
          </cell>
        </row>
        <row r="748">
          <cell r="R748">
            <v>14043.04</v>
          </cell>
        </row>
        <row r="749">
          <cell r="R749">
            <v>20451.61</v>
          </cell>
        </row>
        <row r="750">
          <cell r="R750">
            <v>55798.26</v>
          </cell>
        </row>
        <row r="751">
          <cell r="R751">
            <v>1337.74</v>
          </cell>
        </row>
        <row r="752">
          <cell r="R752">
            <v>495.17</v>
          </cell>
        </row>
        <row r="753">
          <cell r="R753">
            <v>1760.96</v>
          </cell>
        </row>
        <row r="754">
          <cell r="R754">
            <v>9489.07</v>
          </cell>
        </row>
        <row r="755">
          <cell r="R755">
            <v>3313.29</v>
          </cell>
        </row>
        <row r="756">
          <cell r="R756">
            <v>3243.62</v>
          </cell>
        </row>
        <row r="757">
          <cell r="R757">
            <v>9977.2999999999993</v>
          </cell>
        </row>
        <row r="758">
          <cell r="R758">
            <v>11786.91</v>
          </cell>
        </row>
        <row r="759">
          <cell r="R759">
            <v>944.54</v>
          </cell>
        </row>
        <row r="760">
          <cell r="R760">
            <v>555.85</v>
          </cell>
        </row>
        <row r="761">
          <cell r="R761">
            <v>166.35</v>
          </cell>
        </row>
        <row r="762">
          <cell r="R762">
            <v>1324.91</v>
          </cell>
        </row>
        <row r="763">
          <cell r="R763">
            <v>215.74</v>
          </cell>
        </row>
        <row r="764">
          <cell r="R764">
            <v>5116.59</v>
          </cell>
        </row>
        <row r="765">
          <cell r="R765">
            <v>55949.48</v>
          </cell>
        </row>
        <row r="766">
          <cell r="R766">
            <v>1027.02</v>
          </cell>
        </row>
        <row r="767">
          <cell r="R767">
            <v>47995.59</v>
          </cell>
        </row>
        <row r="768">
          <cell r="R768">
            <v>1231.01</v>
          </cell>
        </row>
        <row r="769">
          <cell r="R769">
            <v>3193.34</v>
          </cell>
        </row>
        <row r="770">
          <cell r="R770">
            <v>1974.51</v>
          </cell>
        </row>
        <row r="771">
          <cell r="R771">
            <v>7399.75</v>
          </cell>
        </row>
        <row r="772">
          <cell r="R772">
            <v>18075.47</v>
          </cell>
        </row>
        <row r="773">
          <cell r="R773">
            <v>656.66</v>
          </cell>
        </row>
        <row r="774">
          <cell r="R774">
            <v>16870.150000000001</v>
          </cell>
        </row>
        <row r="775">
          <cell r="R775">
            <v>1180.8900000000001</v>
          </cell>
        </row>
        <row r="776">
          <cell r="R776">
            <v>1222.69</v>
          </cell>
        </row>
        <row r="777">
          <cell r="R777">
            <v>2074.59</v>
          </cell>
        </row>
        <row r="778">
          <cell r="R778">
            <v>10535.17</v>
          </cell>
        </row>
        <row r="779">
          <cell r="R779">
            <v>9059.36</v>
          </cell>
        </row>
        <row r="780">
          <cell r="R780">
            <v>454.15</v>
          </cell>
        </row>
        <row r="781">
          <cell r="R781">
            <v>2021.87</v>
          </cell>
        </row>
        <row r="782">
          <cell r="R782">
            <v>375.42</v>
          </cell>
        </row>
        <row r="783">
          <cell r="R783">
            <v>32585.81</v>
          </cell>
        </row>
        <row r="784">
          <cell r="R784">
            <v>198.27</v>
          </cell>
        </row>
        <row r="785">
          <cell r="R785">
            <v>969.1</v>
          </cell>
        </row>
        <row r="786">
          <cell r="R786">
            <v>95013.79</v>
          </cell>
        </row>
        <row r="788">
          <cell r="R788">
            <v>162430.64000000001</v>
          </cell>
        </row>
        <row r="790">
          <cell r="R790">
            <v>110973.19</v>
          </cell>
        </row>
        <row r="792">
          <cell r="R792">
            <v>6360.3</v>
          </cell>
        </row>
        <row r="793">
          <cell r="R793">
            <v>268406.88</v>
          </cell>
        </row>
        <row r="795">
          <cell r="R795">
            <v>42902.41</v>
          </cell>
        </row>
        <row r="796">
          <cell r="R796">
            <v>22.44</v>
          </cell>
        </row>
        <row r="797">
          <cell r="R797">
            <v>461.97</v>
          </cell>
        </row>
        <row r="798">
          <cell r="R798">
            <v>130.68</v>
          </cell>
        </row>
        <row r="799">
          <cell r="R799">
            <v>12125.84</v>
          </cell>
        </row>
        <row r="800">
          <cell r="R800">
            <v>1257.3499999999999</v>
          </cell>
        </row>
        <row r="801">
          <cell r="R801">
            <v>61.63</v>
          </cell>
        </row>
        <row r="802">
          <cell r="R802">
            <v>23916.83</v>
          </cell>
        </row>
        <row r="803">
          <cell r="R803">
            <v>2965.14</v>
          </cell>
        </row>
        <row r="804">
          <cell r="R804">
            <v>516.29999999999995</v>
          </cell>
        </row>
        <row r="805">
          <cell r="R805">
            <v>133.18</v>
          </cell>
        </row>
        <row r="806">
          <cell r="R806">
            <v>3308.01</v>
          </cell>
        </row>
        <row r="807">
          <cell r="R807">
            <v>184.92</v>
          </cell>
        </row>
        <row r="808">
          <cell r="R808">
            <v>1359.14</v>
          </cell>
        </row>
        <row r="809">
          <cell r="R809">
            <v>110276747.16</v>
          </cell>
        </row>
        <row r="810">
          <cell r="R810">
            <v>3300</v>
          </cell>
        </row>
        <row r="811">
          <cell r="R811">
            <v>765.74</v>
          </cell>
        </row>
        <row r="812">
          <cell r="R812">
            <v>2112.84</v>
          </cell>
        </row>
        <row r="813">
          <cell r="R813">
            <v>5</v>
          </cell>
        </row>
        <row r="815">
          <cell r="R815">
            <v>700.84</v>
          </cell>
        </row>
        <row r="816">
          <cell r="R816">
            <v>4379107.97</v>
          </cell>
        </row>
        <row r="817">
          <cell r="R817">
            <v>4252.1400000000003</v>
          </cell>
        </row>
        <row r="818">
          <cell r="R818">
            <v>10861.83</v>
          </cell>
        </row>
        <row r="819">
          <cell r="R819">
            <v>778.32</v>
          </cell>
        </row>
        <row r="820">
          <cell r="R820">
            <v>14609960.359999999</v>
          </cell>
        </row>
        <row r="821">
          <cell r="R821">
            <v>1160956.74</v>
          </cell>
        </row>
        <row r="822">
          <cell r="R822">
            <v>16169.14</v>
          </cell>
        </row>
        <row r="823">
          <cell r="R823">
            <v>5657817.1399999997</v>
          </cell>
        </row>
        <row r="824">
          <cell r="R824">
            <v>2140809.4500000002</v>
          </cell>
        </row>
        <row r="825">
          <cell r="R825">
            <v>9788239.8200000003</v>
          </cell>
        </row>
        <row r="826">
          <cell r="R826">
            <v>178237.19</v>
          </cell>
        </row>
        <row r="827">
          <cell r="R827">
            <v>19345.2</v>
          </cell>
        </row>
        <row r="828">
          <cell r="R828">
            <v>313929.64</v>
          </cell>
        </row>
        <row r="829">
          <cell r="R829">
            <v>-22986.93</v>
          </cell>
        </row>
        <row r="830">
          <cell r="R830">
            <v>-303149.52</v>
          </cell>
        </row>
        <row r="831">
          <cell r="R831">
            <v>839979.91</v>
          </cell>
        </row>
        <row r="832">
          <cell r="R832">
            <v>2993427.3</v>
          </cell>
        </row>
        <row r="833">
          <cell r="R833">
            <v>2193759.87</v>
          </cell>
        </row>
        <row r="834">
          <cell r="R834">
            <v>134379.79</v>
          </cell>
        </row>
        <row r="835">
          <cell r="R835">
            <v>2040409.49</v>
          </cell>
        </row>
        <row r="836">
          <cell r="R836">
            <v>6179668.0199999996</v>
          </cell>
        </row>
        <row r="837">
          <cell r="R837">
            <v>13.57</v>
          </cell>
        </row>
        <row r="838">
          <cell r="R838">
            <v>10991</v>
          </cell>
        </row>
        <row r="839">
          <cell r="R839">
            <v>5460.52</v>
          </cell>
        </row>
        <row r="840">
          <cell r="R840">
            <v>18570.52</v>
          </cell>
        </row>
        <row r="841">
          <cell r="R841">
            <v>6037.33</v>
          </cell>
        </row>
        <row r="843">
          <cell r="R843">
            <v>53956.7</v>
          </cell>
        </row>
        <row r="844">
          <cell r="R844">
            <v>46731723.719999999</v>
          </cell>
        </row>
        <row r="845">
          <cell r="R845">
            <v>18847.39</v>
          </cell>
        </row>
        <row r="846">
          <cell r="R846">
            <v>4093.78</v>
          </cell>
        </row>
        <row r="847">
          <cell r="R847">
            <v>3218.34</v>
          </cell>
        </row>
        <row r="848">
          <cell r="R848">
            <v>0</v>
          </cell>
        </row>
        <row r="850">
          <cell r="R850">
            <v>0</v>
          </cell>
        </row>
        <row r="851">
          <cell r="R851">
            <v>694.97</v>
          </cell>
        </row>
        <row r="852">
          <cell r="R852">
            <v>41320.089999999997</v>
          </cell>
        </row>
        <row r="853">
          <cell r="R853">
            <v>51142.23</v>
          </cell>
        </row>
        <row r="854">
          <cell r="R854">
            <v>972.14</v>
          </cell>
        </row>
        <row r="855">
          <cell r="R855">
            <v>12236.6</v>
          </cell>
        </row>
        <row r="856">
          <cell r="R856">
            <v>20905.919999999998</v>
          </cell>
        </row>
        <row r="857">
          <cell r="R857">
            <v>1244.74</v>
          </cell>
        </row>
        <row r="858">
          <cell r="R858">
            <v>10344.16</v>
          </cell>
        </row>
        <row r="859">
          <cell r="R859">
            <v>40483.440000000002</v>
          </cell>
        </row>
        <row r="860">
          <cell r="R860">
            <v>0</v>
          </cell>
        </row>
        <row r="861">
          <cell r="R861">
            <v>61127.38</v>
          </cell>
        </row>
        <row r="862">
          <cell r="R862">
            <v>77031.02</v>
          </cell>
        </row>
        <row r="863">
          <cell r="R863">
            <v>317894.90000000002</v>
          </cell>
        </row>
        <row r="864">
          <cell r="R864">
            <v>13434.36</v>
          </cell>
        </row>
        <row r="865">
          <cell r="R865">
            <v>20385.099999999999</v>
          </cell>
        </row>
        <row r="866">
          <cell r="R866">
            <v>55925.98</v>
          </cell>
        </row>
        <row r="867">
          <cell r="R867">
            <v>1331.58</v>
          </cell>
        </row>
        <row r="868">
          <cell r="R868">
            <v>491.11</v>
          </cell>
        </row>
        <row r="869">
          <cell r="R869">
            <v>1759.8</v>
          </cell>
        </row>
        <row r="870">
          <cell r="R870">
            <v>9478.48</v>
          </cell>
        </row>
        <row r="871">
          <cell r="R871">
            <v>3309.96</v>
          </cell>
        </row>
        <row r="872">
          <cell r="R872">
            <v>3239.71</v>
          </cell>
        </row>
        <row r="873">
          <cell r="R873">
            <v>9874.01</v>
          </cell>
        </row>
        <row r="874">
          <cell r="R874">
            <v>11689.62</v>
          </cell>
        </row>
        <row r="875">
          <cell r="R875">
            <v>927.53</v>
          </cell>
        </row>
        <row r="876">
          <cell r="R876">
            <v>551.61</v>
          </cell>
        </row>
        <row r="877">
          <cell r="R877">
            <v>165.74</v>
          </cell>
        </row>
        <row r="878">
          <cell r="R878">
            <v>1324.34</v>
          </cell>
        </row>
        <row r="879">
          <cell r="R879">
            <v>215.54</v>
          </cell>
        </row>
        <row r="880">
          <cell r="R880">
            <v>4226.6499999999996</v>
          </cell>
        </row>
        <row r="881">
          <cell r="R881">
            <v>53521.49</v>
          </cell>
        </row>
        <row r="882">
          <cell r="R882">
            <v>1025.8800000000001</v>
          </cell>
        </row>
        <row r="883">
          <cell r="R883">
            <v>47754.09</v>
          </cell>
        </row>
        <row r="884">
          <cell r="R884">
            <v>1218.08</v>
          </cell>
        </row>
        <row r="885">
          <cell r="R885">
            <v>3187.32</v>
          </cell>
        </row>
        <row r="886">
          <cell r="R886">
            <v>2004.37</v>
          </cell>
        </row>
        <row r="887">
          <cell r="R887">
            <v>5901.11</v>
          </cell>
        </row>
        <row r="888">
          <cell r="R888">
            <v>17949.25</v>
          </cell>
        </row>
        <row r="889">
          <cell r="R889">
            <v>655.43</v>
          </cell>
        </row>
        <row r="890">
          <cell r="R890">
            <v>16936.88</v>
          </cell>
        </row>
        <row r="891">
          <cell r="R891">
            <v>1176.3599999999999</v>
          </cell>
        </row>
        <row r="892">
          <cell r="R892">
            <v>1222.17</v>
          </cell>
        </row>
        <row r="893">
          <cell r="R893">
            <v>2073.7199999999998</v>
          </cell>
        </row>
        <row r="894">
          <cell r="R894">
            <v>10453.370000000001</v>
          </cell>
        </row>
        <row r="895">
          <cell r="R895">
            <v>8556.09</v>
          </cell>
        </row>
        <row r="896">
          <cell r="R896">
            <v>453.79</v>
          </cell>
        </row>
        <row r="897">
          <cell r="R897">
            <v>1639.84</v>
          </cell>
        </row>
        <row r="898">
          <cell r="R898">
            <v>375.17</v>
          </cell>
        </row>
        <row r="899">
          <cell r="R899">
            <v>10027.56</v>
          </cell>
        </row>
        <row r="900">
          <cell r="R900">
            <v>197.3</v>
          </cell>
        </row>
        <row r="901">
          <cell r="R901">
            <v>962.59</v>
          </cell>
        </row>
        <row r="902">
          <cell r="R902">
            <v>94689.17</v>
          </cell>
        </row>
        <row r="903">
          <cell r="R903">
            <v>161667.75</v>
          </cell>
        </row>
        <row r="904">
          <cell r="R904">
            <v>106228.48</v>
          </cell>
        </row>
        <row r="905">
          <cell r="R905">
            <v>6292.62</v>
          </cell>
        </row>
        <row r="906">
          <cell r="R906">
            <v>264006.69</v>
          </cell>
        </row>
        <row r="907">
          <cell r="R907">
            <v>42593.73</v>
          </cell>
        </row>
        <row r="908">
          <cell r="R908">
            <v>464.7</v>
          </cell>
        </row>
        <row r="909">
          <cell r="R909">
            <v>130.28</v>
          </cell>
        </row>
        <row r="910">
          <cell r="R910">
            <v>12403.45</v>
          </cell>
        </row>
        <row r="911">
          <cell r="R911">
            <v>1250.98</v>
          </cell>
        </row>
        <row r="912">
          <cell r="R912">
            <v>61.38</v>
          </cell>
        </row>
        <row r="913">
          <cell r="R913">
            <v>21865.37</v>
          </cell>
        </row>
        <row r="914">
          <cell r="R914">
            <v>2849.46</v>
          </cell>
        </row>
        <row r="915">
          <cell r="R915">
            <v>515.23</v>
          </cell>
        </row>
        <row r="916">
          <cell r="R916">
            <v>132.46</v>
          </cell>
        </row>
        <row r="917">
          <cell r="R917">
            <v>3263.84</v>
          </cell>
        </row>
        <row r="918">
          <cell r="R918">
            <v>183.53</v>
          </cell>
        </row>
        <row r="919">
          <cell r="R919">
            <v>1297.6500000000001</v>
          </cell>
        </row>
        <row r="920">
          <cell r="R920">
            <v>100876667.5</v>
          </cell>
        </row>
        <row r="921">
          <cell r="R921">
            <v>48365.64</v>
          </cell>
        </row>
        <row r="922">
          <cell r="R922">
            <v>765.74</v>
          </cell>
        </row>
        <row r="923">
          <cell r="R923">
            <v>2181.0500000000002</v>
          </cell>
        </row>
        <row r="924">
          <cell r="R924">
            <v>5</v>
          </cell>
        </row>
        <row r="926">
          <cell r="R926">
            <v>684.05</v>
          </cell>
        </row>
        <row r="927">
          <cell r="R927">
            <v>4355567.71</v>
          </cell>
        </row>
        <row r="928">
          <cell r="R928">
            <v>4253.74</v>
          </cell>
        </row>
        <row r="929">
          <cell r="R929">
            <v>11706.79</v>
          </cell>
        </row>
        <row r="930">
          <cell r="R930">
            <v>717</v>
          </cell>
        </row>
        <row r="931">
          <cell r="R931">
            <v>14857835.880000001</v>
          </cell>
        </row>
        <row r="932">
          <cell r="R932">
            <v>1288483.24</v>
          </cell>
        </row>
        <row r="933">
          <cell r="R933">
            <v>14038.42</v>
          </cell>
        </row>
        <row r="934">
          <cell r="R934">
            <v>5740734.9400000004</v>
          </cell>
        </row>
        <row r="935">
          <cell r="R935">
            <v>2642486.65</v>
          </cell>
        </row>
        <row r="936">
          <cell r="R936">
            <v>9933759.7599999998</v>
          </cell>
        </row>
        <row r="937">
          <cell r="R937">
            <v>168202.16</v>
          </cell>
        </row>
        <row r="938">
          <cell r="R938">
            <v>22119.62</v>
          </cell>
        </row>
        <row r="939">
          <cell r="R939">
            <v>324562.24</v>
          </cell>
        </row>
        <row r="940">
          <cell r="R940">
            <v>-332475.14</v>
          </cell>
        </row>
        <row r="941">
          <cell r="R941">
            <v>822066.93</v>
          </cell>
        </row>
        <row r="942">
          <cell r="R942">
            <v>5624929.04</v>
          </cell>
        </row>
        <row r="943">
          <cell r="R943">
            <v>2117343.7200000002</v>
          </cell>
        </row>
        <row r="944">
          <cell r="R944">
            <v>154353.07999999999</v>
          </cell>
        </row>
        <row r="945">
          <cell r="R945">
            <v>2052926.64</v>
          </cell>
        </row>
        <row r="946">
          <cell r="R946">
            <v>8771476.7400000002</v>
          </cell>
        </row>
        <row r="947">
          <cell r="R947">
            <v>13.78</v>
          </cell>
        </row>
        <row r="948">
          <cell r="R948">
            <v>12499.19</v>
          </cell>
        </row>
        <row r="949">
          <cell r="R949">
            <v>6385.27</v>
          </cell>
        </row>
        <row r="950">
          <cell r="R950">
            <v>19964.580000000002</v>
          </cell>
        </row>
        <row r="951">
          <cell r="R951">
            <v>6119.99</v>
          </cell>
        </row>
        <row r="953">
          <cell r="R953">
            <v>55602.239999999998</v>
          </cell>
        </row>
        <row r="954">
          <cell r="R954">
            <v>43053285.270000003</v>
          </cell>
        </row>
        <row r="955">
          <cell r="R955">
            <v>17820.87</v>
          </cell>
        </row>
        <row r="956">
          <cell r="R956">
            <v>3812.75</v>
          </cell>
        </row>
        <row r="957">
          <cell r="R957">
            <v>3135.07</v>
          </cell>
        </row>
        <row r="959">
          <cell r="R959">
            <v>695.41</v>
          </cell>
        </row>
        <row r="960">
          <cell r="R960">
            <v>41543.49</v>
          </cell>
        </row>
        <row r="961">
          <cell r="R961">
            <v>51674.01</v>
          </cell>
        </row>
        <row r="962">
          <cell r="R962">
            <v>977.92</v>
          </cell>
        </row>
        <row r="963">
          <cell r="R963">
            <v>12221.03</v>
          </cell>
        </row>
        <row r="964">
          <cell r="R964">
            <v>21177.89</v>
          </cell>
        </row>
        <row r="965">
          <cell r="R965">
            <v>1230.18</v>
          </cell>
        </row>
        <row r="966">
          <cell r="R966">
            <v>9990.59</v>
          </cell>
        </row>
        <row r="967">
          <cell r="R967">
            <v>40710</v>
          </cell>
        </row>
        <row r="968">
          <cell r="R968">
            <v>61668.02</v>
          </cell>
        </row>
        <row r="969">
          <cell r="R969">
            <v>80121.89</v>
          </cell>
        </row>
        <row r="970">
          <cell r="R970">
            <v>319625.7</v>
          </cell>
        </row>
        <row r="971">
          <cell r="R971">
            <v>13827.24</v>
          </cell>
        </row>
        <row r="972">
          <cell r="R972">
            <v>20584.36</v>
          </cell>
        </row>
        <row r="973">
          <cell r="R973">
            <v>56249.71</v>
          </cell>
        </row>
        <row r="974">
          <cell r="R974">
            <v>1344.77</v>
          </cell>
        </row>
        <row r="975">
          <cell r="R975">
            <v>496.62</v>
          </cell>
        </row>
        <row r="976">
          <cell r="R976">
            <v>1774.87</v>
          </cell>
        </row>
        <row r="977">
          <cell r="R977">
            <v>9560.9</v>
          </cell>
        </row>
        <row r="978">
          <cell r="R978">
            <v>3338.66</v>
          </cell>
        </row>
        <row r="979">
          <cell r="R979">
            <v>3267.86</v>
          </cell>
        </row>
        <row r="980">
          <cell r="R980">
            <v>9907.56</v>
          </cell>
        </row>
        <row r="981">
          <cell r="R981">
            <v>11771.89</v>
          </cell>
        </row>
        <row r="982">
          <cell r="R982">
            <v>930.86</v>
          </cell>
        </row>
        <row r="983">
          <cell r="R983">
            <v>557.70000000000005</v>
          </cell>
        </row>
        <row r="984">
          <cell r="R984">
            <v>167.32</v>
          </cell>
        </row>
        <row r="985">
          <cell r="R985">
            <v>1335.52</v>
          </cell>
        </row>
        <row r="986">
          <cell r="R986">
            <v>217.4</v>
          </cell>
        </row>
        <row r="987">
          <cell r="R987">
            <v>4685.16</v>
          </cell>
        </row>
        <row r="988">
          <cell r="R988">
            <v>62836.17</v>
          </cell>
        </row>
        <row r="989">
          <cell r="R989">
            <v>1034.76</v>
          </cell>
        </row>
        <row r="990">
          <cell r="R990">
            <v>48283.82</v>
          </cell>
        </row>
        <row r="991">
          <cell r="R991">
            <v>1214.0899999999999</v>
          </cell>
        </row>
        <row r="992">
          <cell r="R992">
            <v>3216.42</v>
          </cell>
        </row>
        <row r="993">
          <cell r="R993">
            <v>2021.12</v>
          </cell>
        </row>
        <row r="994">
          <cell r="R994">
            <v>6721.37</v>
          </cell>
        </row>
        <row r="995">
          <cell r="R995">
            <v>20377.77</v>
          </cell>
        </row>
        <row r="996">
          <cell r="R996">
            <v>647.86</v>
          </cell>
        </row>
        <row r="997">
          <cell r="R997">
            <v>17306.900000000001</v>
          </cell>
        </row>
        <row r="998">
          <cell r="R998">
            <v>1186.4000000000001</v>
          </cell>
        </row>
        <row r="999">
          <cell r="R999">
            <v>1232.5899999999999</v>
          </cell>
        </row>
        <row r="1000">
          <cell r="R1000">
            <v>2091.31</v>
          </cell>
        </row>
        <row r="1001">
          <cell r="R1001">
            <v>10584.44</v>
          </cell>
        </row>
        <row r="1002">
          <cell r="R1002">
            <v>9632.64</v>
          </cell>
        </row>
        <row r="1003">
          <cell r="R1003">
            <v>457.65</v>
          </cell>
        </row>
        <row r="1004">
          <cell r="R1004">
            <v>1999.6</v>
          </cell>
        </row>
        <row r="1005">
          <cell r="R1005">
            <v>378.38</v>
          </cell>
        </row>
        <row r="1006">
          <cell r="R1006">
            <v>10111.65</v>
          </cell>
        </row>
        <row r="1007">
          <cell r="R1007">
            <v>199.3</v>
          </cell>
        </row>
        <row r="1008">
          <cell r="R1008">
            <v>948.7</v>
          </cell>
        </row>
        <row r="1009">
          <cell r="R1009">
            <v>95140.6</v>
          </cell>
        </row>
        <row r="1010">
          <cell r="R1010">
            <v>164068.79999999999</v>
          </cell>
        </row>
        <row r="1011">
          <cell r="R1011">
            <v>134264.79</v>
          </cell>
        </row>
        <row r="1012">
          <cell r="R1012">
            <v>6372.55</v>
          </cell>
        </row>
        <row r="1013">
          <cell r="R1013">
            <v>268636.90000000002</v>
          </cell>
        </row>
        <row r="1014">
          <cell r="R1014">
            <v>43317.82</v>
          </cell>
        </row>
        <row r="1015">
          <cell r="R1015">
            <v>478.8</v>
          </cell>
        </row>
        <row r="1016">
          <cell r="R1016">
            <v>131.51</v>
          </cell>
        </row>
        <row r="1017">
          <cell r="R1017">
            <v>12540.16</v>
          </cell>
        </row>
        <row r="1018">
          <cell r="R1018">
            <v>1130.04</v>
          </cell>
        </row>
        <row r="1019">
          <cell r="R1019">
            <v>62</v>
          </cell>
        </row>
        <row r="1020">
          <cell r="R1020">
            <v>23424.34</v>
          </cell>
        </row>
        <row r="1021">
          <cell r="R1021">
            <v>2792.45</v>
          </cell>
        </row>
        <row r="1022">
          <cell r="R1022">
            <v>519.88</v>
          </cell>
        </row>
        <row r="1023">
          <cell r="R1023">
            <v>133.82</v>
          </cell>
        </row>
        <row r="1024">
          <cell r="R1024">
            <v>2965.53</v>
          </cell>
        </row>
        <row r="1025">
          <cell r="R1025">
            <v>185.52</v>
          </cell>
        </row>
        <row r="1026">
          <cell r="R1026">
            <v>1311.32</v>
          </cell>
        </row>
        <row r="1027">
          <cell r="R1027">
            <v>103547343.95</v>
          </cell>
        </row>
        <row r="1028">
          <cell r="R1028">
            <v>9928.08</v>
          </cell>
        </row>
        <row r="1029">
          <cell r="R1029">
            <v>770.28</v>
          </cell>
        </row>
        <row r="1030">
          <cell r="R1030">
            <v>1500.08</v>
          </cell>
        </row>
        <row r="1031">
          <cell r="R1031">
            <v>5</v>
          </cell>
        </row>
        <row r="1033">
          <cell r="R1033">
            <v>824.68</v>
          </cell>
        </row>
        <row r="1034">
          <cell r="R1034">
            <v>3476601.97</v>
          </cell>
        </row>
        <row r="1035">
          <cell r="R1035">
            <v>3538.53</v>
          </cell>
        </row>
        <row r="1036">
          <cell r="R1036">
            <v>7502.39</v>
          </cell>
        </row>
        <row r="1037">
          <cell r="R1037">
            <v>567.39</v>
          </cell>
        </row>
        <row r="1038">
          <cell r="R1038">
            <v>12028961.25</v>
          </cell>
        </row>
        <row r="1039">
          <cell r="R1039">
            <v>973582.89</v>
          </cell>
        </row>
        <row r="1040">
          <cell r="R1040">
            <v>13034.07</v>
          </cell>
        </row>
        <row r="1041">
          <cell r="R1041">
            <v>4599863.59</v>
          </cell>
        </row>
        <row r="1042">
          <cell r="R1042">
            <v>1965334.13</v>
          </cell>
        </row>
        <row r="1043">
          <cell r="R1043">
            <v>8035417.0899999999</v>
          </cell>
        </row>
        <row r="1044">
          <cell r="R1044">
            <v>112770.98</v>
          </cell>
        </row>
        <row r="1045">
          <cell r="R1045">
            <v>15677.39</v>
          </cell>
        </row>
        <row r="1046">
          <cell r="R1046">
            <v>271697.90999999997</v>
          </cell>
        </row>
        <row r="1047">
          <cell r="R1047">
            <v>-494404.51</v>
          </cell>
        </row>
        <row r="1049">
          <cell r="R1049">
            <v>1006593.08</v>
          </cell>
        </row>
        <row r="1050">
          <cell r="R1050">
            <v>6399704.8099999996</v>
          </cell>
        </row>
        <row r="1051">
          <cell r="R1051">
            <v>2081872.14</v>
          </cell>
        </row>
        <row r="1052">
          <cell r="R1052">
            <v>134451.72</v>
          </cell>
        </row>
        <row r="1053">
          <cell r="R1053">
            <v>1668843.89</v>
          </cell>
        </row>
        <row r="1054">
          <cell r="R1054">
            <v>10511262.619999999</v>
          </cell>
        </row>
        <row r="1055">
          <cell r="R1055">
            <v>13.16</v>
          </cell>
        </row>
        <row r="1056">
          <cell r="R1056">
            <v>11935.87</v>
          </cell>
        </row>
        <row r="1057">
          <cell r="R1057">
            <v>6760.64</v>
          </cell>
        </row>
        <row r="1058">
          <cell r="R1058">
            <v>17774.46</v>
          </cell>
        </row>
        <row r="1059">
          <cell r="R1059">
            <v>5920.05</v>
          </cell>
        </row>
        <row r="1061">
          <cell r="R1061">
            <v>55827.97</v>
          </cell>
        </row>
        <row r="1062">
          <cell r="R1062">
            <v>28591884.399999999</v>
          </cell>
        </row>
        <row r="1063">
          <cell r="R1063">
            <v>10355.08</v>
          </cell>
        </row>
        <row r="1064">
          <cell r="R1064">
            <v>2638.04</v>
          </cell>
        </row>
        <row r="1065">
          <cell r="R1065">
            <v>2481.38</v>
          </cell>
        </row>
        <row r="1066">
          <cell r="R1066">
            <v>14.53</v>
          </cell>
        </row>
        <row r="1068">
          <cell r="R1068">
            <v>0</v>
          </cell>
        </row>
        <row r="1069">
          <cell r="R1069">
            <v>684.73</v>
          </cell>
        </row>
        <row r="1070">
          <cell r="R1070">
            <v>42233.5</v>
          </cell>
        </row>
        <row r="1071">
          <cell r="R1071">
            <v>52682.86</v>
          </cell>
        </row>
        <row r="1073">
          <cell r="R1073">
            <v>1188.24</v>
          </cell>
        </row>
        <row r="1074">
          <cell r="R1074">
            <v>13053.82</v>
          </cell>
        </row>
        <row r="1075">
          <cell r="R1075">
            <v>20971.46</v>
          </cell>
        </row>
        <row r="1076">
          <cell r="R1076">
            <v>1347.84</v>
          </cell>
        </row>
        <row r="1078">
          <cell r="R1078">
            <v>10622.32</v>
          </cell>
        </row>
        <row r="1079">
          <cell r="R1079">
            <v>42527</v>
          </cell>
        </row>
        <row r="1080">
          <cell r="R1080">
            <v>59375.9</v>
          </cell>
        </row>
        <row r="1081">
          <cell r="R1081">
            <v>76260.06</v>
          </cell>
        </row>
        <row r="1082">
          <cell r="R1082">
            <v>305777.99</v>
          </cell>
        </row>
        <row r="1083">
          <cell r="R1083">
            <v>13649.88</v>
          </cell>
        </row>
        <row r="1084">
          <cell r="R1084">
            <v>19750.43</v>
          </cell>
        </row>
        <row r="1085">
          <cell r="R1085">
            <v>53039.08</v>
          </cell>
        </row>
        <row r="1086">
          <cell r="R1086">
            <v>1279.8</v>
          </cell>
        </row>
        <row r="1087">
          <cell r="R1087">
            <v>473.13</v>
          </cell>
        </row>
        <row r="1088">
          <cell r="R1088">
            <v>1686.78</v>
          </cell>
        </row>
        <row r="1089">
          <cell r="R1089">
            <v>9087.66</v>
          </cell>
        </row>
        <row r="1090">
          <cell r="R1090">
            <v>3173.27</v>
          </cell>
        </row>
        <row r="1091">
          <cell r="R1091">
            <v>3106.15</v>
          </cell>
        </row>
        <row r="1092">
          <cell r="R1092">
            <v>10016.700000000001</v>
          </cell>
        </row>
        <row r="1093">
          <cell r="R1093">
            <v>12125.32</v>
          </cell>
        </row>
        <row r="1094">
          <cell r="R1094">
            <v>959.05</v>
          </cell>
        </row>
        <row r="1095">
          <cell r="R1095">
            <v>544.82000000000005</v>
          </cell>
        </row>
        <row r="1096">
          <cell r="R1096">
            <v>159.09</v>
          </cell>
        </row>
        <row r="1097">
          <cell r="R1097">
            <v>1688.88</v>
          </cell>
        </row>
        <row r="1098">
          <cell r="R1098">
            <v>103.3</v>
          </cell>
        </row>
        <row r="1099">
          <cell r="R1099">
            <v>4371.5600000000004</v>
          </cell>
        </row>
        <row r="1100">
          <cell r="R1100">
            <v>45278.29</v>
          </cell>
        </row>
        <row r="1101">
          <cell r="R1101">
            <v>795.18</v>
          </cell>
        </row>
        <row r="1102">
          <cell r="R1102">
            <v>43871.23</v>
          </cell>
        </row>
        <row r="1103">
          <cell r="R1103">
            <v>918.6</v>
          </cell>
        </row>
        <row r="1104">
          <cell r="R1104">
            <v>3057.42</v>
          </cell>
        </row>
        <row r="1105">
          <cell r="R1105">
            <v>1674.09</v>
          </cell>
        </row>
        <row r="1106">
          <cell r="R1106">
            <v>6169.73</v>
          </cell>
        </row>
        <row r="1107">
          <cell r="R1107">
            <v>51089.31</v>
          </cell>
        </row>
        <row r="1108">
          <cell r="R1108">
            <v>658.68</v>
          </cell>
        </row>
        <row r="1109">
          <cell r="R1109">
            <v>14151.37</v>
          </cell>
        </row>
        <row r="1110">
          <cell r="R1110">
            <v>1341.43</v>
          </cell>
        </row>
        <row r="1111">
          <cell r="R1111">
            <v>1400.13</v>
          </cell>
        </row>
        <row r="1112">
          <cell r="R1112">
            <v>1987.38</v>
          </cell>
        </row>
        <row r="1113">
          <cell r="R1113">
            <v>9468.02</v>
          </cell>
        </row>
        <row r="1114">
          <cell r="R1114">
            <v>8324.01</v>
          </cell>
        </row>
        <row r="1115">
          <cell r="R1115">
            <v>434.91</v>
          </cell>
        </row>
        <row r="1116">
          <cell r="R1116">
            <v>1708.82</v>
          </cell>
        </row>
        <row r="1117">
          <cell r="R1117">
            <v>359.63</v>
          </cell>
        </row>
        <row r="1118">
          <cell r="R1118">
            <v>8042.42</v>
          </cell>
        </row>
        <row r="1119">
          <cell r="R1119">
            <v>37.94</v>
          </cell>
        </row>
        <row r="1120">
          <cell r="R1120">
            <v>10796.22</v>
          </cell>
        </row>
        <row r="1121">
          <cell r="R1121">
            <v>89293.41</v>
          </cell>
        </row>
        <row r="1123">
          <cell r="R1123">
            <v>150338.9</v>
          </cell>
        </row>
        <row r="1125">
          <cell r="R1125">
            <v>104036.07</v>
          </cell>
        </row>
        <row r="1127">
          <cell r="R1127">
            <v>6063.65</v>
          </cell>
        </row>
        <row r="1128">
          <cell r="R1128">
            <v>256499.26</v>
          </cell>
        </row>
        <row r="1130">
          <cell r="R1130">
            <v>40110.769999999997</v>
          </cell>
        </row>
        <row r="1131">
          <cell r="R1131">
            <v>57.75</v>
          </cell>
        </row>
        <row r="1132">
          <cell r="R1132">
            <v>366.05</v>
          </cell>
        </row>
        <row r="1133">
          <cell r="R1133">
            <v>31.28</v>
          </cell>
        </row>
        <row r="1134">
          <cell r="R1134">
            <v>9069.56</v>
          </cell>
        </row>
        <row r="1135">
          <cell r="R1135">
            <v>1202.79</v>
          </cell>
        </row>
        <row r="1136">
          <cell r="R1136">
            <v>58.98</v>
          </cell>
        </row>
        <row r="1137">
          <cell r="R1137">
            <v>17410.330000000002</v>
          </cell>
        </row>
        <row r="1138">
          <cell r="R1138">
            <v>2832.99</v>
          </cell>
        </row>
        <row r="1139">
          <cell r="R1139">
            <v>494.34</v>
          </cell>
        </row>
        <row r="1140">
          <cell r="R1140">
            <v>84.92</v>
          </cell>
        </row>
        <row r="1141">
          <cell r="R1141">
            <v>1504.46</v>
          </cell>
        </row>
        <row r="1142">
          <cell r="R1142">
            <v>88.36</v>
          </cell>
        </row>
        <row r="1143">
          <cell r="R1143">
            <v>705.79</v>
          </cell>
        </row>
        <row r="1144">
          <cell r="R1144">
            <v>83185262.120000005</v>
          </cell>
        </row>
        <row r="1145">
          <cell r="R1145">
            <v>3300</v>
          </cell>
        </row>
        <row r="1146">
          <cell r="R1146">
            <v>763.47</v>
          </cell>
        </row>
        <row r="1147">
          <cell r="R1147">
            <v>1498.84</v>
          </cell>
        </row>
        <row r="1148">
          <cell r="R1148">
            <v>5</v>
          </cell>
        </row>
        <row r="1150">
          <cell r="R1150">
            <v>632.88</v>
          </cell>
        </row>
        <row r="1151">
          <cell r="R1151">
            <v>3244392.84</v>
          </cell>
        </row>
        <row r="1152">
          <cell r="R1152">
            <v>3587.62</v>
          </cell>
        </row>
        <row r="1153">
          <cell r="R1153">
            <v>11484.26</v>
          </cell>
        </row>
        <row r="1154">
          <cell r="R1154">
            <v>765.03</v>
          </cell>
        </row>
        <row r="1155">
          <cell r="R1155">
            <v>10674644.460000001</v>
          </cell>
        </row>
        <row r="1156">
          <cell r="R1156">
            <v>746493.73</v>
          </cell>
        </row>
        <row r="1157">
          <cell r="R1157">
            <v>11134.71</v>
          </cell>
        </row>
        <row r="1158">
          <cell r="R1158">
            <v>4322375.42</v>
          </cell>
        </row>
        <row r="1159">
          <cell r="R1159">
            <v>2168145.9500000002</v>
          </cell>
        </row>
        <row r="1160">
          <cell r="R1160">
            <v>6729993.6500000004</v>
          </cell>
        </row>
        <row r="1161">
          <cell r="R1161">
            <v>143918.98000000001</v>
          </cell>
        </row>
        <row r="1162">
          <cell r="R1162">
            <v>16181.48</v>
          </cell>
        </row>
        <row r="1163">
          <cell r="R1163">
            <v>262555.12</v>
          </cell>
        </row>
        <row r="1164">
          <cell r="R1164">
            <v>-223116.44</v>
          </cell>
        </row>
        <row r="1166">
          <cell r="R1166">
            <v>826217.42</v>
          </cell>
        </row>
        <row r="1167">
          <cell r="R1167">
            <v>1830872.17</v>
          </cell>
        </row>
        <row r="1168">
          <cell r="R1168">
            <v>1944898.77</v>
          </cell>
        </row>
        <row r="1169">
          <cell r="R1169">
            <v>88831.55</v>
          </cell>
        </row>
        <row r="1170">
          <cell r="R1170">
            <v>1550715.42</v>
          </cell>
        </row>
        <row r="1171">
          <cell r="R1171">
            <v>5469707.8600000003</v>
          </cell>
        </row>
        <row r="1172">
          <cell r="R1172">
            <v>13.27</v>
          </cell>
        </row>
        <row r="1173">
          <cell r="R1173">
            <v>13100.07</v>
          </cell>
        </row>
        <row r="1174">
          <cell r="R1174">
            <v>6745.15</v>
          </cell>
        </row>
        <row r="1175">
          <cell r="R1175">
            <v>18037.29</v>
          </cell>
        </row>
        <row r="1176">
          <cell r="R1176">
            <v>5973.93</v>
          </cell>
        </row>
        <row r="1178">
          <cell r="R1178">
            <v>61871.3</v>
          </cell>
        </row>
        <row r="1179">
          <cell r="R1179">
            <v>26651360.66</v>
          </cell>
        </row>
        <row r="1180">
          <cell r="R1180">
            <v>10338.09</v>
          </cell>
        </row>
        <row r="1181">
          <cell r="R1181">
            <v>2702.53</v>
          </cell>
        </row>
        <row r="1182">
          <cell r="R1182">
            <v>2394.64</v>
          </cell>
        </row>
        <row r="1183">
          <cell r="R1183">
            <v>20.81</v>
          </cell>
        </row>
        <row r="1185">
          <cell r="R1185">
            <v>682.78</v>
          </cell>
        </row>
        <row r="1186">
          <cell r="R1186">
            <v>41746.97</v>
          </cell>
        </row>
        <row r="1187">
          <cell r="R1187">
            <v>52176.5</v>
          </cell>
        </row>
        <row r="1189">
          <cell r="R1189">
            <v>1174.01</v>
          </cell>
        </row>
        <row r="1190">
          <cell r="R1190">
            <v>12120.19</v>
          </cell>
        </row>
        <row r="1191">
          <cell r="R1191">
            <v>20631.04</v>
          </cell>
        </row>
        <row r="1192">
          <cell r="R1192">
            <v>1268.75</v>
          </cell>
        </row>
        <row r="1194">
          <cell r="R1194">
            <v>9923.3799999999992</v>
          </cell>
        </row>
        <row r="1195">
          <cell r="R1195">
            <v>38248.1</v>
          </cell>
        </row>
        <row r="1196">
          <cell r="R1196">
            <v>58856.5</v>
          </cell>
        </row>
        <row r="1197">
          <cell r="R1197">
            <v>72709.86</v>
          </cell>
        </row>
        <row r="1198">
          <cell r="R1198">
            <v>308324.92</v>
          </cell>
        </row>
        <row r="1199">
          <cell r="R1199">
            <v>13486.9</v>
          </cell>
        </row>
        <row r="1200">
          <cell r="R1200">
            <v>19719.900000000001</v>
          </cell>
        </row>
        <row r="1201">
          <cell r="R1201">
            <v>53341.08</v>
          </cell>
        </row>
        <row r="1202">
          <cell r="R1202">
            <v>1292.3399999999999</v>
          </cell>
        </row>
        <row r="1203">
          <cell r="R1203">
            <v>477.62</v>
          </cell>
        </row>
        <row r="1204">
          <cell r="R1204">
            <v>1704.03</v>
          </cell>
        </row>
        <row r="1205">
          <cell r="R1205">
            <v>9180.18</v>
          </cell>
        </row>
        <row r="1206">
          <cell r="R1206">
            <v>3205.61</v>
          </cell>
        </row>
        <row r="1207">
          <cell r="R1207">
            <v>3137.76</v>
          </cell>
        </row>
        <row r="1208">
          <cell r="R1208">
            <v>10052.34</v>
          </cell>
        </row>
        <row r="1209">
          <cell r="R1209">
            <v>12022.5</v>
          </cell>
        </row>
        <row r="1210">
          <cell r="R1210">
            <v>967.37</v>
          </cell>
        </row>
        <row r="1211">
          <cell r="R1211">
            <v>549.95000000000005</v>
          </cell>
        </row>
        <row r="1212">
          <cell r="R1212">
            <v>160.66999999999999</v>
          </cell>
        </row>
        <row r="1213">
          <cell r="R1213">
            <v>1207.23</v>
          </cell>
        </row>
        <row r="1214">
          <cell r="R1214">
            <v>104.35</v>
          </cell>
        </row>
        <row r="1215">
          <cell r="R1215">
            <v>4519.5200000000004</v>
          </cell>
        </row>
        <row r="1216">
          <cell r="R1216">
            <v>46949.89</v>
          </cell>
        </row>
        <row r="1217">
          <cell r="R1217">
            <v>718.79</v>
          </cell>
        </row>
        <row r="1218">
          <cell r="R1218">
            <v>44814.03</v>
          </cell>
        </row>
        <row r="1219">
          <cell r="R1219">
            <v>942.72</v>
          </cell>
        </row>
        <row r="1220">
          <cell r="R1220">
            <v>3088.26</v>
          </cell>
        </row>
        <row r="1221">
          <cell r="R1221">
            <v>2066.83</v>
          </cell>
        </row>
        <row r="1222">
          <cell r="R1222">
            <v>6162.29</v>
          </cell>
        </row>
        <row r="1223">
          <cell r="R1223">
            <v>16163.85</v>
          </cell>
        </row>
        <row r="1224">
          <cell r="R1224">
            <v>634.89</v>
          </cell>
        </row>
        <row r="1225">
          <cell r="R1225">
            <v>14584.64</v>
          </cell>
        </row>
        <row r="1226">
          <cell r="R1226">
            <v>1141.03</v>
          </cell>
        </row>
        <row r="1227">
          <cell r="R1227">
            <v>1414.48</v>
          </cell>
        </row>
        <row r="1228">
          <cell r="R1228">
            <v>2007.74</v>
          </cell>
        </row>
        <row r="1229">
          <cell r="R1229">
            <v>9564.68</v>
          </cell>
        </row>
        <row r="1230">
          <cell r="R1230">
            <v>7908.65</v>
          </cell>
        </row>
        <row r="1231">
          <cell r="R1231">
            <v>439.36</v>
          </cell>
        </row>
        <row r="1232">
          <cell r="R1232">
            <v>1726.34</v>
          </cell>
        </row>
        <row r="1233">
          <cell r="R1233">
            <v>363.29</v>
          </cell>
        </row>
        <row r="1234">
          <cell r="R1234">
            <v>6710.06</v>
          </cell>
        </row>
        <row r="1235">
          <cell r="R1235">
            <v>38.299999999999997</v>
          </cell>
        </row>
        <row r="1236">
          <cell r="R1236">
            <v>818.63</v>
          </cell>
        </row>
        <row r="1237">
          <cell r="R1237">
            <v>89905.96</v>
          </cell>
        </row>
        <row r="1238">
          <cell r="R1238">
            <v>151629.57</v>
          </cell>
        </row>
        <row r="1240">
          <cell r="R1240">
            <v>102237.5</v>
          </cell>
        </row>
        <row r="1242">
          <cell r="R1242">
            <v>6019.36</v>
          </cell>
        </row>
        <row r="1243">
          <cell r="R1243">
            <v>249676.02</v>
          </cell>
        </row>
        <row r="1245">
          <cell r="R1245">
            <v>39727.42</v>
          </cell>
        </row>
        <row r="1246">
          <cell r="R1246">
            <v>58.3</v>
          </cell>
        </row>
        <row r="1247">
          <cell r="R1247">
            <v>366.12</v>
          </cell>
        </row>
        <row r="1248">
          <cell r="R1248">
            <v>31.58</v>
          </cell>
        </row>
        <row r="1249">
          <cell r="R1249">
            <v>8431.7099999999991</v>
          </cell>
        </row>
        <row r="1250">
          <cell r="R1250">
            <v>1214.6500000000001</v>
          </cell>
        </row>
        <row r="1251">
          <cell r="R1251">
            <v>59.56</v>
          </cell>
        </row>
        <row r="1252">
          <cell r="R1252">
            <v>16861.84</v>
          </cell>
        </row>
        <row r="1253">
          <cell r="R1253">
            <v>2680.71</v>
          </cell>
        </row>
        <row r="1254">
          <cell r="R1254">
            <v>499.33</v>
          </cell>
        </row>
        <row r="1255">
          <cell r="R1255">
            <v>85.76</v>
          </cell>
        </row>
        <row r="1256">
          <cell r="R1256">
            <v>1392.74</v>
          </cell>
        </row>
        <row r="1257">
          <cell r="R1257">
            <v>89.2</v>
          </cell>
        </row>
        <row r="1258">
          <cell r="R1258">
            <v>712.62</v>
          </cell>
        </row>
        <row r="1259">
          <cell r="R1259">
            <v>68195488.980000004</v>
          </cell>
        </row>
        <row r="1260">
          <cell r="R1260">
            <v>6614.04</v>
          </cell>
        </row>
        <row r="1261">
          <cell r="R1261">
            <v>768.01</v>
          </cell>
        </row>
        <row r="1262">
          <cell r="R1262">
            <v>1732.44</v>
          </cell>
        </row>
        <row r="1263">
          <cell r="R1263">
            <v>5</v>
          </cell>
        </row>
        <row r="1265">
          <cell r="R1265">
            <v>1079.94</v>
          </cell>
        </row>
        <row r="1266">
          <cell r="R1266">
            <v>3829085.56</v>
          </cell>
        </row>
        <row r="1267">
          <cell r="R1267">
            <v>3606.83</v>
          </cell>
        </row>
        <row r="1268">
          <cell r="R1268">
            <v>22851.03</v>
          </cell>
        </row>
        <row r="1269">
          <cell r="R1269">
            <v>1414.34</v>
          </cell>
        </row>
        <row r="1270">
          <cell r="R1270">
            <v>11392674.369999999</v>
          </cell>
        </row>
        <row r="1271">
          <cell r="R1271">
            <v>950034.13</v>
          </cell>
        </row>
        <row r="1272">
          <cell r="R1272">
            <v>10633.44</v>
          </cell>
        </row>
        <row r="1273">
          <cell r="R1273">
            <v>4520109.78</v>
          </cell>
        </row>
        <row r="1274">
          <cell r="R1274">
            <v>2191265.7999999998</v>
          </cell>
        </row>
        <row r="1275">
          <cell r="R1275">
            <v>7831281.6799999997</v>
          </cell>
        </row>
        <row r="1276">
          <cell r="R1276">
            <v>277801.43</v>
          </cell>
        </row>
        <row r="1277">
          <cell r="R1277">
            <v>16875.97</v>
          </cell>
        </row>
        <row r="1278">
          <cell r="R1278">
            <v>283483</v>
          </cell>
        </row>
        <row r="1279">
          <cell r="R1279">
            <v>-331987.52</v>
          </cell>
        </row>
        <row r="1281">
          <cell r="R1281">
            <v>916437.68</v>
          </cell>
        </row>
        <row r="1282">
          <cell r="R1282">
            <v>4263716.38</v>
          </cell>
        </row>
        <row r="1283">
          <cell r="R1283">
            <v>1961575.02</v>
          </cell>
        </row>
        <row r="1284">
          <cell r="R1284">
            <v>131913.65</v>
          </cell>
        </row>
        <row r="1285">
          <cell r="R1285">
            <v>1652176</v>
          </cell>
        </row>
        <row r="1286">
          <cell r="R1286">
            <v>10047676.08</v>
          </cell>
        </row>
        <row r="1287">
          <cell r="R1287">
            <v>13.15</v>
          </cell>
        </row>
        <row r="1288">
          <cell r="R1288">
            <v>15056.53</v>
          </cell>
        </row>
        <row r="1289">
          <cell r="R1289">
            <v>8132.12</v>
          </cell>
        </row>
        <row r="1290">
          <cell r="R1290">
            <v>18783.939999999999</v>
          </cell>
        </row>
        <row r="1291">
          <cell r="R1291">
            <v>5940.64</v>
          </cell>
        </row>
        <row r="1293">
          <cell r="R1293">
            <v>76078.31</v>
          </cell>
        </row>
        <row r="1294">
          <cell r="R1294">
            <v>34079981.799999997</v>
          </cell>
        </row>
        <row r="1295">
          <cell r="R1295">
            <v>16956.63</v>
          </cell>
        </row>
        <row r="1296">
          <cell r="R1296">
            <v>2816.44</v>
          </cell>
        </row>
        <row r="1297">
          <cell r="R1297">
            <v>3476.48</v>
          </cell>
        </row>
        <row r="1298">
          <cell r="R1298">
            <v>22.77</v>
          </cell>
        </row>
        <row r="1300">
          <cell r="R1300">
            <v>706.58</v>
          </cell>
        </row>
        <row r="1301">
          <cell r="R1301">
            <v>41716.06</v>
          </cell>
        </row>
        <row r="1302">
          <cell r="R1302">
            <v>51995.1</v>
          </cell>
        </row>
        <row r="1304">
          <cell r="R1304">
            <v>1176.92</v>
          </cell>
        </row>
        <row r="1305">
          <cell r="R1305">
            <v>12930.59</v>
          </cell>
        </row>
        <row r="1306">
          <cell r="R1306">
            <v>20750.68</v>
          </cell>
        </row>
        <row r="1307">
          <cell r="R1307">
            <v>1295.3900000000001</v>
          </cell>
        </row>
        <row r="1309">
          <cell r="R1309">
            <v>10310.32</v>
          </cell>
        </row>
        <row r="1310">
          <cell r="R1310">
            <v>40618.68</v>
          </cell>
        </row>
        <row r="1311">
          <cell r="R1311">
            <v>0</v>
          </cell>
        </row>
        <row r="1312">
          <cell r="R1312">
            <v>59616.21</v>
          </cell>
        </row>
        <row r="1313">
          <cell r="R1313">
            <v>77898.12</v>
          </cell>
        </row>
        <row r="1314">
          <cell r="R1314">
            <v>309705.71000000002</v>
          </cell>
        </row>
        <row r="1315">
          <cell r="R1315">
            <v>14119.36</v>
          </cell>
        </row>
        <row r="1316">
          <cell r="R1316">
            <v>20046.77</v>
          </cell>
        </row>
        <row r="1317">
          <cell r="R1317">
            <v>53955.83</v>
          </cell>
        </row>
        <row r="1318">
          <cell r="R1318">
            <v>1292.69</v>
          </cell>
        </row>
        <row r="1319">
          <cell r="R1319">
            <v>475.37</v>
          </cell>
        </row>
        <row r="1320">
          <cell r="R1320">
            <v>1713.23</v>
          </cell>
        </row>
        <row r="1321">
          <cell r="R1321">
            <v>9225.9500000000007</v>
          </cell>
        </row>
        <row r="1322">
          <cell r="R1322">
            <v>3221.94</v>
          </cell>
        </row>
        <row r="1323">
          <cell r="R1323">
            <v>3153.27</v>
          </cell>
        </row>
        <row r="1324">
          <cell r="R1324">
            <v>9978.67</v>
          </cell>
        </row>
        <row r="1325">
          <cell r="R1325">
            <v>11872.48</v>
          </cell>
        </row>
        <row r="1326">
          <cell r="R1326">
            <v>968.53</v>
          </cell>
        </row>
        <row r="1327">
          <cell r="R1327">
            <v>534.21</v>
          </cell>
        </row>
        <row r="1328">
          <cell r="R1328">
            <v>160.91999999999999</v>
          </cell>
        </row>
        <row r="1329">
          <cell r="R1329">
            <v>1214.32</v>
          </cell>
        </row>
        <row r="1330">
          <cell r="R1330">
            <v>104.88</v>
          </cell>
        </row>
        <row r="1331">
          <cell r="R1331">
            <v>4542.1899999999996</v>
          </cell>
        </row>
        <row r="1332">
          <cell r="R1332">
            <v>48075.48</v>
          </cell>
        </row>
        <row r="1333">
          <cell r="R1333">
            <v>828.27</v>
          </cell>
        </row>
        <row r="1334">
          <cell r="R1334">
            <v>44781.89</v>
          </cell>
        </row>
        <row r="1335">
          <cell r="R1335">
            <v>947.09</v>
          </cell>
        </row>
        <row r="1336">
          <cell r="R1336">
            <v>3099.29</v>
          </cell>
        </row>
        <row r="1337">
          <cell r="R1337">
            <v>1384.96</v>
          </cell>
        </row>
        <row r="1338">
          <cell r="R1338">
            <v>6560.03</v>
          </cell>
        </row>
        <row r="1339">
          <cell r="R1339">
            <v>18266.54</v>
          </cell>
        </row>
        <row r="1340">
          <cell r="R1340">
            <v>637.23</v>
          </cell>
        </row>
        <row r="1341">
          <cell r="R1341">
            <v>14969.59</v>
          </cell>
        </row>
        <row r="1342">
          <cell r="R1342">
            <v>1213.19</v>
          </cell>
        </row>
        <row r="1343">
          <cell r="R1343">
            <v>1422.42</v>
          </cell>
        </row>
        <row r="1344">
          <cell r="R1344">
            <v>2019.19</v>
          </cell>
        </row>
        <row r="1345">
          <cell r="R1345">
            <v>9615</v>
          </cell>
        </row>
        <row r="1346">
          <cell r="R1346">
            <v>8944.16</v>
          </cell>
        </row>
        <row r="1347">
          <cell r="R1347">
            <v>441.78</v>
          </cell>
        </row>
        <row r="1348">
          <cell r="R1348">
            <v>1736.28</v>
          </cell>
        </row>
        <row r="1349">
          <cell r="R1349">
            <v>365.19</v>
          </cell>
        </row>
        <row r="1350">
          <cell r="R1350">
            <v>9581.66</v>
          </cell>
        </row>
        <row r="1351">
          <cell r="R1351">
            <v>38.31</v>
          </cell>
        </row>
        <row r="1352">
          <cell r="R1352">
            <v>910.22</v>
          </cell>
        </row>
        <row r="1353">
          <cell r="R1353">
            <v>90804.18</v>
          </cell>
        </row>
        <row r="1355">
          <cell r="R1355">
            <v>153117.65</v>
          </cell>
        </row>
        <row r="1357">
          <cell r="R1357">
            <v>105062.59</v>
          </cell>
        </row>
        <row r="1359">
          <cell r="R1359">
            <v>6278.9</v>
          </cell>
        </row>
        <row r="1360">
          <cell r="R1360">
            <v>261711.13</v>
          </cell>
        </row>
        <row r="1362">
          <cell r="R1362">
            <v>41002.870000000003</v>
          </cell>
        </row>
        <row r="1363">
          <cell r="R1363">
            <v>58.22</v>
          </cell>
        </row>
        <row r="1364">
          <cell r="R1364">
            <v>348.77</v>
          </cell>
        </row>
        <row r="1365">
          <cell r="R1365">
            <v>31.66</v>
          </cell>
        </row>
        <row r="1366">
          <cell r="R1366">
            <v>10127.89</v>
          </cell>
        </row>
        <row r="1367">
          <cell r="R1367">
            <v>1214.3900000000001</v>
          </cell>
        </row>
        <row r="1368">
          <cell r="R1368">
            <v>59.64</v>
          </cell>
        </row>
        <row r="1369">
          <cell r="R1369">
            <v>18869.03</v>
          </cell>
        </row>
        <row r="1370">
          <cell r="R1370">
            <v>2849.78</v>
          </cell>
        </row>
        <row r="1371">
          <cell r="R1371">
            <v>501.33</v>
          </cell>
        </row>
        <row r="1372">
          <cell r="R1372">
            <v>85.72</v>
          </cell>
        </row>
        <row r="1373">
          <cell r="R1373">
            <v>1648.71</v>
          </cell>
        </row>
        <row r="1374">
          <cell r="R1374">
            <v>88.87</v>
          </cell>
        </row>
        <row r="1375">
          <cell r="R1375">
            <v>711.37</v>
          </cell>
        </row>
        <row r="1376">
          <cell r="R1376">
            <v>85845794.329999998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2.1"/>
      <sheetName val="Sch M-2.2-pg 1"/>
      <sheetName val="Sch M-2.2-pg2-15"/>
      <sheetName val="Sch M-2.2-pg 16-20"/>
      <sheetName val="Conroy Exhibit P2"/>
      <sheetName val="Yr End Cust Adj"/>
      <sheetName val="Rate Switch"/>
      <sheetName val="Sch M-2.3 pg 1-2"/>
      <sheetName val="Sch M-2.3 pgs 3-17"/>
      <sheetName val="Sch M-2.3.1 pgs 18-23"/>
      <sheetName val="Analyses ==&gt;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Sources ==&gt;"/>
      <sheetName val="Rates"/>
      <sheetName val="Rates-Lights"/>
      <sheetName val="1022"/>
      <sheetName val="1055"/>
      <sheetName val="SBR"/>
      <sheetName val="GranVille"/>
      <sheetName val="MiscData"/>
      <sheetName val="ECR in Base Rates"/>
      <sheetName val="Power Factor"/>
      <sheetName val="LEV"/>
      <sheetName val="Standby Rate"/>
      <sheetName val="Lighting"/>
      <sheetName val="C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B4" t="str">
            <v>Jan 2016</v>
          </cell>
        </row>
      </sheetData>
      <sheetData sheetId="22">
        <row r="2">
          <cell r="B2" t="str">
            <v>Jan 2016</v>
          </cell>
          <cell r="AB2">
            <v>0</v>
          </cell>
        </row>
        <row r="3">
          <cell r="AB3">
            <v>0</v>
          </cell>
        </row>
        <row r="4">
          <cell r="AB4">
            <v>414.52000000000004</v>
          </cell>
        </row>
        <row r="5">
          <cell r="AB5">
            <v>62.660000000000004</v>
          </cell>
        </row>
        <row r="6">
          <cell r="AB6">
            <v>106.04</v>
          </cell>
        </row>
        <row r="7">
          <cell r="AB7">
            <v>12.05</v>
          </cell>
        </row>
        <row r="8">
          <cell r="AB8">
            <v>2.41</v>
          </cell>
        </row>
        <row r="9">
          <cell r="AB9">
            <v>12.05</v>
          </cell>
        </row>
        <row r="10">
          <cell r="AB10">
            <v>24.1</v>
          </cell>
        </row>
        <row r="11">
          <cell r="AB11">
            <v>57.84</v>
          </cell>
        </row>
        <row r="12">
          <cell r="AB12">
            <v>2.41</v>
          </cell>
        </row>
        <row r="13">
          <cell r="AB13">
            <v>38.56</v>
          </cell>
        </row>
        <row r="14">
          <cell r="AB14">
            <v>2.41</v>
          </cell>
        </row>
        <row r="15">
          <cell r="AB15">
            <v>45.790000000000006</v>
          </cell>
        </row>
        <row r="16">
          <cell r="AB16">
            <v>9.64</v>
          </cell>
        </row>
        <row r="17">
          <cell r="AB17">
            <v>7.23</v>
          </cell>
        </row>
        <row r="18">
          <cell r="AB18">
            <v>4.82</v>
          </cell>
        </row>
        <row r="19">
          <cell r="AB19">
            <v>118.09</v>
          </cell>
        </row>
        <row r="20">
          <cell r="AB20">
            <v>4.82</v>
          </cell>
        </row>
        <row r="21">
          <cell r="AB21">
            <v>22.36</v>
          </cell>
        </row>
        <row r="22">
          <cell r="AB22">
            <v>2844.27</v>
          </cell>
        </row>
        <row r="23">
          <cell r="AB23">
            <v>0</v>
          </cell>
        </row>
        <row r="24">
          <cell r="AB24">
            <v>0</v>
          </cell>
        </row>
        <row r="25">
          <cell r="AB25">
            <v>116.13000000000001</v>
          </cell>
        </row>
        <row r="26">
          <cell r="AB26">
            <v>79.2</v>
          </cell>
        </row>
        <row r="27">
          <cell r="AB27">
            <v>62.35</v>
          </cell>
        </row>
        <row r="28">
          <cell r="AB28">
            <v>12.04</v>
          </cell>
        </row>
        <row r="29">
          <cell r="AB29">
            <v>32.64</v>
          </cell>
        </row>
        <row r="30">
          <cell r="AB30">
            <v>9.0299999999999994</v>
          </cell>
        </row>
        <row r="31">
          <cell r="AB31">
            <v>3.4000000000000004</v>
          </cell>
        </row>
        <row r="32">
          <cell r="AB32">
            <v>154.36000000000001</v>
          </cell>
        </row>
        <row r="33">
          <cell r="AB33">
            <v>0.6</v>
          </cell>
        </row>
        <row r="34">
          <cell r="AB34">
            <v>109.44</v>
          </cell>
        </row>
        <row r="35">
          <cell r="AB35">
            <v>22.08</v>
          </cell>
        </row>
        <row r="36">
          <cell r="AB36">
            <v>0.66</v>
          </cell>
        </row>
        <row r="37">
          <cell r="AB37">
            <v>73.53</v>
          </cell>
        </row>
        <row r="38">
          <cell r="AB38">
            <v>12335.2</v>
          </cell>
        </row>
        <row r="39">
          <cell r="AB39">
            <v>0</v>
          </cell>
        </row>
        <row r="40">
          <cell r="AB40">
            <v>396.44000000000005</v>
          </cell>
        </row>
        <row r="41">
          <cell r="AB41">
            <v>1.44</v>
          </cell>
        </row>
        <row r="42">
          <cell r="AB42">
            <v>0.66</v>
          </cell>
        </row>
        <row r="43">
          <cell r="AB43">
            <v>421.2</v>
          </cell>
        </row>
        <row r="44">
          <cell r="AB44">
            <v>320.32</v>
          </cell>
        </row>
        <row r="45">
          <cell r="AB45">
            <v>752.76</v>
          </cell>
        </row>
        <row r="46">
          <cell r="AB46">
            <v>426.36</v>
          </cell>
        </row>
        <row r="47">
          <cell r="AB47">
            <v>4312.5599999999995</v>
          </cell>
        </row>
        <row r="48">
          <cell r="AB48">
            <v>1796.8999999999999</v>
          </cell>
        </row>
        <row r="49">
          <cell r="AB49">
            <v>99</v>
          </cell>
        </row>
        <row r="50">
          <cell r="AB50">
            <v>860.16</v>
          </cell>
        </row>
        <row r="51">
          <cell r="AB51">
            <v>54.21</v>
          </cell>
        </row>
        <row r="52">
          <cell r="AB52">
            <v>193.16</v>
          </cell>
        </row>
        <row r="53">
          <cell r="AB53">
            <v>750.21</v>
          </cell>
        </row>
        <row r="54">
          <cell r="AB54">
            <v>392.7</v>
          </cell>
        </row>
        <row r="55">
          <cell r="AB55">
            <v>18.48</v>
          </cell>
        </row>
        <row r="56">
          <cell r="AB56">
            <v>2379.63</v>
          </cell>
        </row>
        <row r="57">
          <cell r="AB57">
            <v>3757.34</v>
          </cell>
        </row>
        <row r="58">
          <cell r="AB58">
            <v>7085.6</v>
          </cell>
        </row>
        <row r="59">
          <cell r="AB59">
            <v>4424.24</v>
          </cell>
        </row>
        <row r="60">
          <cell r="AB60">
            <v>2215.1600000000003</v>
          </cell>
        </row>
        <row r="61">
          <cell r="AB61">
            <v>282.15000000000003</v>
          </cell>
        </row>
        <row r="62">
          <cell r="AB62">
            <v>581.79</v>
          </cell>
        </row>
        <row r="63">
          <cell r="AB63">
            <v>1377</v>
          </cell>
        </row>
        <row r="64">
          <cell r="AB64">
            <v>246.12</v>
          </cell>
        </row>
        <row r="65">
          <cell r="AB65">
            <v>103.7</v>
          </cell>
        </row>
        <row r="66">
          <cell r="AB66">
            <v>1177.77</v>
          </cell>
        </row>
        <row r="67">
          <cell r="AB67">
            <v>3632.21</v>
          </cell>
        </row>
        <row r="68">
          <cell r="AB68">
            <v>1137.3000000000002</v>
          </cell>
        </row>
        <row r="69">
          <cell r="AB69">
            <v>2942.9199999999996</v>
          </cell>
        </row>
        <row r="70">
          <cell r="AB70">
            <v>399.74</v>
          </cell>
        </row>
        <row r="71">
          <cell r="AB71">
            <v>1919.52</v>
          </cell>
        </row>
        <row r="72">
          <cell r="AB72">
            <v>360.74</v>
          </cell>
        </row>
        <row r="73">
          <cell r="AB73">
            <v>824.18</v>
          </cell>
        </row>
        <row r="74">
          <cell r="AB74">
            <v>759.98</v>
          </cell>
        </row>
        <row r="75">
          <cell r="AB75">
            <v>0</v>
          </cell>
        </row>
        <row r="76">
          <cell r="AB76">
            <v>3774.0000000000005</v>
          </cell>
        </row>
        <row r="77">
          <cell r="AB77">
            <v>3818.72</v>
          </cell>
        </row>
        <row r="78">
          <cell r="AB78">
            <v>6606.77</v>
          </cell>
        </row>
        <row r="79">
          <cell r="AB79">
            <v>38.28</v>
          </cell>
        </row>
        <row r="80">
          <cell r="AB80">
            <v>252.84</v>
          </cell>
        </row>
        <row r="81">
          <cell r="AB81">
            <v>0.86</v>
          </cell>
        </row>
        <row r="82">
          <cell r="AB82">
            <v>73.099999999999994</v>
          </cell>
        </row>
        <row r="83">
          <cell r="AB83">
            <v>110.22</v>
          </cell>
        </row>
        <row r="84">
          <cell r="AB84">
            <v>518.28</v>
          </cell>
        </row>
        <row r="85">
          <cell r="AB85">
            <v>266.89999999999998</v>
          </cell>
        </row>
        <row r="86">
          <cell r="AB86">
            <v>2.72</v>
          </cell>
        </row>
        <row r="87">
          <cell r="AB87">
            <v>13.919999999999998</v>
          </cell>
        </row>
        <row r="88">
          <cell r="AB88">
            <v>18.96</v>
          </cell>
        </row>
        <row r="89">
          <cell r="AB89">
            <v>0</v>
          </cell>
        </row>
        <row r="90">
          <cell r="AB90">
            <v>0</v>
          </cell>
        </row>
        <row r="91">
          <cell r="AB91">
            <v>0</v>
          </cell>
        </row>
        <row r="92">
          <cell r="AB92">
            <v>426.57000000000005</v>
          </cell>
        </row>
        <row r="93">
          <cell r="AB93">
            <v>60.25</v>
          </cell>
        </row>
        <row r="94">
          <cell r="AB94">
            <v>103.63000000000001</v>
          </cell>
        </row>
        <row r="95">
          <cell r="AB95">
            <v>12.05</v>
          </cell>
        </row>
        <row r="96">
          <cell r="AB96">
            <v>2.41</v>
          </cell>
        </row>
        <row r="97">
          <cell r="AB97">
            <v>12.05</v>
          </cell>
        </row>
        <row r="98">
          <cell r="AB98">
            <v>21.69</v>
          </cell>
        </row>
        <row r="99">
          <cell r="AB99">
            <v>60.25</v>
          </cell>
        </row>
        <row r="100">
          <cell r="AB100">
            <v>2.41</v>
          </cell>
        </row>
        <row r="101">
          <cell r="AB101">
            <v>36.150000000000006</v>
          </cell>
        </row>
        <row r="102">
          <cell r="AB102">
            <v>2.41</v>
          </cell>
        </row>
        <row r="103">
          <cell r="AB103">
            <v>48.2</v>
          </cell>
        </row>
        <row r="104">
          <cell r="AB104">
            <v>9.64</v>
          </cell>
        </row>
        <row r="105">
          <cell r="AB105">
            <v>7.23</v>
          </cell>
        </row>
        <row r="106">
          <cell r="AB106">
            <v>4.82</v>
          </cell>
        </row>
        <row r="107">
          <cell r="AB107">
            <v>122.91000000000001</v>
          </cell>
        </row>
        <row r="108">
          <cell r="AB108">
            <v>4.82</v>
          </cell>
        </row>
        <row r="109">
          <cell r="AB109">
            <v>22.36</v>
          </cell>
        </row>
        <row r="110">
          <cell r="AB110">
            <v>2861.4300000000003</v>
          </cell>
        </row>
        <row r="111">
          <cell r="AB111">
            <v>0</v>
          </cell>
        </row>
        <row r="112">
          <cell r="AB112">
            <v>0</v>
          </cell>
        </row>
        <row r="113">
          <cell r="AB113">
            <v>107.44</v>
          </cell>
        </row>
        <row r="114">
          <cell r="AB114">
            <v>78.87</v>
          </cell>
        </row>
        <row r="115">
          <cell r="AB115">
            <v>61.92</v>
          </cell>
        </row>
        <row r="116">
          <cell r="AB116">
            <v>12.04</v>
          </cell>
        </row>
        <row r="117">
          <cell r="AB117">
            <v>32.64</v>
          </cell>
        </row>
        <row r="118">
          <cell r="AB118">
            <v>9.0299999999999994</v>
          </cell>
        </row>
        <row r="119">
          <cell r="AB119">
            <v>3.4000000000000004</v>
          </cell>
        </row>
        <row r="120">
          <cell r="AB120">
            <v>157.08000000000001</v>
          </cell>
        </row>
        <row r="121">
          <cell r="AB121">
            <v>0.6</v>
          </cell>
        </row>
        <row r="122">
          <cell r="AB122">
            <v>109.76</v>
          </cell>
        </row>
        <row r="123">
          <cell r="AB123">
            <v>20.88</v>
          </cell>
        </row>
        <row r="124">
          <cell r="AB124">
            <v>0.66</v>
          </cell>
        </row>
        <row r="125">
          <cell r="AB125">
            <v>73.53</v>
          </cell>
        </row>
        <row r="126">
          <cell r="AB126">
            <v>12452.160000000002</v>
          </cell>
        </row>
        <row r="127">
          <cell r="AB127">
            <v>0</v>
          </cell>
        </row>
        <row r="128">
          <cell r="AB128">
            <v>390.66</v>
          </cell>
        </row>
        <row r="129">
          <cell r="AB129">
            <v>1.44</v>
          </cell>
        </row>
        <row r="130">
          <cell r="AB130">
            <v>0.66</v>
          </cell>
        </row>
        <row r="131">
          <cell r="AB131">
            <v>421.98</v>
          </cell>
        </row>
        <row r="132">
          <cell r="AB132">
            <v>330.88</v>
          </cell>
        </row>
        <row r="133">
          <cell r="AB133">
            <v>761.43000000000006</v>
          </cell>
        </row>
        <row r="134">
          <cell r="AB134">
            <v>435.6</v>
          </cell>
        </row>
        <row r="135">
          <cell r="AB135">
            <v>4257.96</v>
          </cell>
        </row>
        <row r="136">
          <cell r="AB136">
            <v>1764.6</v>
          </cell>
        </row>
        <row r="137">
          <cell r="AB137">
            <v>102.30000000000001</v>
          </cell>
        </row>
        <row r="138">
          <cell r="AB138">
            <v>851.76</v>
          </cell>
        </row>
        <row r="139">
          <cell r="AB139">
            <v>54.21</v>
          </cell>
        </row>
        <row r="140">
          <cell r="AB140">
            <v>198.44</v>
          </cell>
        </row>
        <row r="141">
          <cell r="AB141">
            <v>743.58</v>
          </cell>
        </row>
        <row r="142">
          <cell r="AB142">
            <v>385.9</v>
          </cell>
        </row>
        <row r="143">
          <cell r="AB143">
            <v>17.82</v>
          </cell>
        </row>
        <row r="144">
          <cell r="AB144">
            <v>2140.38</v>
          </cell>
        </row>
        <row r="145">
          <cell r="AB145">
            <v>3691.5499999999997</v>
          </cell>
        </row>
        <row r="146">
          <cell r="AB146">
            <v>6641.22</v>
          </cell>
        </row>
        <row r="147">
          <cell r="AB147">
            <v>4258.3599999999997</v>
          </cell>
        </row>
        <row r="148">
          <cell r="AB148">
            <v>2140.9</v>
          </cell>
        </row>
        <row r="149">
          <cell r="AB149">
            <v>235.29000000000002</v>
          </cell>
        </row>
        <row r="150">
          <cell r="AB150">
            <v>529.76</v>
          </cell>
        </row>
        <row r="151">
          <cell r="AB151">
            <v>1342.3200000000002</v>
          </cell>
        </row>
        <row r="152">
          <cell r="AB152">
            <v>232.67999999999998</v>
          </cell>
        </row>
        <row r="153">
          <cell r="AB153">
            <v>90.1</v>
          </cell>
        </row>
        <row r="154">
          <cell r="AB154">
            <v>1206.81</v>
          </cell>
        </row>
        <row r="155">
          <cell r="AB155">
            <v>3736.7</v>
          </cell>
        </row>
        <row r="156">
          <cell r="AB156">
            <v>1140.3600000000001</v>
          </cell>
        </row>
        <row r="157">
          <cell r="AB157">
            <v>2947.56</v>
          </cell>
        </row>
        <row r="158">
          <cell r="AB158">
            <v>404.48</v>
          </cell>
        </row>
        <row r="159">
          <cell r="AB159">
            <v>1956.07</v>
          </cell>
        </row>
        <row r="160">
          <cell r="AB160">
            <v>359.38000000000005</v>
          </cell>
        </row>
        <row r="161">
          <cell r="AB161">
            <v>805.61999999999989</v>
          </cell>
        </row>
        <row r="162">
          <cell r="AB162">
            <v>754.45</v>
          </cell>
        </row>
        <row r="163">
          <cell r="AB163">
            <v>0</v>
          </cell>
        </row>
        <row r="164">
          <cell r="AB164">
            <v>3791.0000000000005</v>
          </cell>
        </row>
        <row r="165">
          <cell r="AB165">
            <v>3800.16</v>
          </cell>
        </row>
        <row r="166">
          <cell r="AB166">
            <v>6541.9900000000007</v>
          </cell>
        </row>
        <row r="167">
          <cell r="AB167">
            <v>39.6</v>
          </cell>
        </row>
        <row r="168">
          <cell r="AB168">
            <v>253.67999999999998</v>
          </cell>
        </row>
        <row r="169">
          <cell r="AB169">
            <v>0.86</v>
          </cell>
        </row>
        <row r="170">
          <cell r="AB170">
            <v>73.099999999999994</v>
          </cell>
        </row>
        <row r="171">
          <cell r="AB171">
            <v>118.14</v>
          </cell>
        </row>
        <row r="172">
          <cell r="AB172">
            <v>524.16</v>
          </cell>
        </row>
        <row r="173">
          <cell r="AB173">
            <v>265.2</v>
          </cell>
        </row>
        <row r="174">
          <cell r="AB174">
            <v>2.72</v>
          </cell>
        </row>
        <row r="175">
          <cell r="AB175">
            <v>17.399999999999999</v>
          </cell>
        </row>
        <row r="176">
          <cell r="AB176">
            <v>18.96</v>
          </cell>
        </row>
        <row r="177">
          <cell r="AB177">
            <v>0</v>
          </cell>
        </row>
        <row r="178">
          <cell r="AB178">
            <v>0</v>
          </cell>
        </row>
        <row r="179">
          <cell r="AB179">
            <v>0</v>
          </cell>
        </row>
        <row r="180">
          <cell r="AB180">
            <v>428.98</v>
          </cell>
        </row>
        <row r="181">
          <cell r="AB181">
            <v>60.25</v>
          </cell>
        </row>
        <row r="182">
          <cell r="AB182">
            <v>103.63000000000001</v>
          </cell>
        </row>
        <row r="183">
          <cell r="AB183">
            <v>12.05</v>
          </cell>
        </row>
        <row r="184">
          <cell r="AB184">
            <v>2.41</v>
          </cell>
        </row>
        <row r="185">
          <cell r="AB185">
            <v>12.05</v>
          </cell>
        </row>
        <row r="186">
          <cell r="AB186">
            <v>21.69</v>
          </cell>
        </row>
        <row r="187">
          <cell r="AB187">
            <v>60.25</v>
          </cell>
        </row>
        <row r="188">
          <cell r="AB188">
            <v>2.41</v>
          </cell>
        </row>
        <row r="189">
          <cell r="AB189">
            <v>36.150000000000006</v>
          </cell>
        </row>
        <row r="190">
          <cell r="AB190">
            <v>2.41</v>
          </cell>
        </row>
        <row r="191">
          <cell r="AB191">
            <v>48.2</v>
          </cell>
        </row>
        <row r="192">
          <cell r="AB192">
            <v>9.64</v>
          </cell>
        </row>
        <row r="193">
          <cell r="AB193">
            <v>7.23</v>
          </cell>
        </row>
        <row r="194">
          <cell r="AB194">
            <v>4.82</v>
          </cell>
        </row>
        <row r="195">
          <cell r="AB195">
            <v>122.91000000000001</v>
          </cell>
        </row>
        <row r="196">
          <cell r="AB196">
            <v>4.82</v>
          </cell>
        </row>
        <row r="197">
          <cell r="AB197">
            <v>22.36</v>
          </cell>
        </row>
        <row r="198">
          <cell r="AB198">
            <v>2838.81</v>
          </cell>
        </row>
        <row r="199">
          <cell r="AB199">
            <v>0</v>
          </cell>
        </row>
        <row r="200">
          <cell r="AB200">
            <v>0</v>
          </cell>
        </row>
        <row r="201">
          <cell r="AB201">
            <v>112.97</v>
          </cell>
        </row>
        <row r="202">
          <cell r="AB202">
            <v>79.2</v>
          </cell>
        </row>
        <row r="203">
          <cell r="AB203">
            <v>62.35</v>
          </cell>
        </row>
        <row r="204">
          <cell r="AB204">
            <v>12.04</v>
          </cell>
        </row>
        <row r="205">
          <cell r="AB205">
            <v>32.64</v>
          </cell>
        </row>
        <row r="206">
          <cell r="AB206">
            <v>9.0299999999999994</v>
          </cell>
        </row>
        <row r="207">
          <cell r="AB207">
            <v>3.4000000000000004</v>
          </cell>
        </row>
        <row r="208">
          <cell r="AB208">
            <v>158.44</v>
          </cell>
        </row>
        <row r="209">
          <cell r="AB209">
            <v>0.6</v>
          </cell>
        </row>
        <row r="210">
          <cell r="AB210">
            <v>108.48</v>
          </cell>
        </row>
        <row r="211">
          <cell r="AB211">
            <v>16.8</v>
          </cell>
        </row>
        <row r="212">
          <cell r="AB212">
            <v>0.66</v>
          </cell>
        </row>
        <row r="213">
          <cell r="AB213">
            <v>73.099999999999994</v>
          </cell>
        </row>
        <row r="214">
          <cell r="AB214">
            <v>12487.18</v>
          </cell>
        </row>
        <row r="215">
          <cell r="AB215">
            <v>0</v>
          </cell>
        </row>
        <row r="216">
          <cell r="AB216">
            <v>401.20000000000005</v>
          </cell>
        </row>
        <row r="217">
          <cell r="AB217">
            <v>1.2</v>
          </cell>
        </row>
        <row r="218">
          <cell r="AB218">
            <v>0.66</v>
          </cell>
        </row>
        <row r="219">
          <cell r="AB219">
            <v>423.54</v>
          </cell>
        </row>
        <row r="220">
          <cell r="AB220">
            <v>326.92</v>
          </cell>
        </row>
        <row r="221">
          <cell r="AB221">
            <v>758.37</v>
          </cell>
        </row>
        <row r="222">
          <cell r="AB222">
            <v>438.24</v>
          </cell>
        </row>
        <row r="223">
          <cell r="AB223">
            <v>4322.6399999999994</v>
          </cell>
        </row>
        <row r="224">
          <cell r="AB224">
            <v>1774.8</v>
          </cell>
        </row>
        <row r="225">
          <cell r="AB225">
            <v>99.660000000000011</v>
          </cell>
        </row>
        <row r="226">
          <cell r="AB226">
            <v>869.4</v>
          </cell>
        </row>
        <row r="227">
          <cell r="AB227">
            <v>54.6</v>
          </cell>
        </row>
        <row r="228">
          <cell r="AB228">
            <v>199.76</v>
          </cell>
        </row>
        <row r="229">
          <cell r="AB229">
            <v>754.80000000000007</v>
          </cell>
        </row>
        <row r="230">
          <cell r="AB230">
            <v>387.59999999999997</v>
          </cell>
        </row>
        <row r="231">
          <cell r="AB231">
            <v>17.82</v>
          </cell>
        </row>
        <row r="232">
          <cell r="AB232">
            <v>2285.9100000000003</v>
          </cell>
        </row>
        <row r="233">
          <cell r="AB233">
            <v>3803.7799999999997</v>
          </cell>
        </row>
        <row r="234">
          <cell r="AB234">
            <v>7009.1</v>
          </cell>
        </row>
        <row r="235">
          <cell r="AB235">
            <v>4407.42</v>
          </cell>
        </row>
        <row r="236">
          <cell r="AB236">
            <v>2223.06</v>
          </cell>
        </row>
        <row r="237">
          <cell r="AB237">
            <v>283.14</v>
          </cell>
        </row>
        <row r="238">
          <cell r="AB238">
            <v>582.65</v>
          </cell>
        </row>
        <row r="239">
          <cell r="AB239">
            <v>1355.5800000000002</v>
          </cell>
        </row>
        <row r="240">
          <cell r="AB240">
            <v>245.28</v>
          </cell>
        </row>
        <row r="241">
          <cell r="AB241">
            <v>103.7</v>
          </cell>
        </row>
        <row r="242">
          <cell r="AB242">
            <v>1211.76</v>
          </cell>
        </row>
        <row r="243">
          <cell r="AB243">
            <v>3755.19</v>
          </cell>
        </row>
        <row r="244">
          <cell r="AB244">
            <v>1154.98</v>
          </cell>
        </row>
        <row r="245">
          <cell r="AB245">
            <v>2991.06</v>
          </cell>
        </row>
        <row r="246">
          <cell r="AB246">
            <v>406.06</v>
          </cell>
        </row>
        <row r="247">
          <cell r="AB247">
            <v>1964.24</v>
          </cell>
        </row>
        <row r="248">
          <cell r="AB248">
            <v>361.42</v>
          </cell>
        </row>
        <row r="249">
          <cell r="AB249">
            <v>823.02</v>
          </cell>
        </row>
        <row r="250">
          <cell r="AB250">
            <v>759.19</v>
          </cell>
        </row>
        <row r="251">
          <cell r="AB251">
            <v>0</v>
          </cell>
        </row>
        <row r="252">
          <cell r="AB252">
            <v>3787.6000000000004</v>
          </cell>
        </row>
        <row r="253">
          <cell r="AB253">
            <v>3728.24</v>
          </cell>
        </row>
        <row r="254">
          <cell r="AB254">
            <v>6461.41</v>
          </cell>
        </row>
        <row r="255">
          <cell r="AB255">
            <v>38.28</v>
          </cell>
        </row>
        <row r="256">
          <cell r="AB256">
            <v>263.76</v>
          </cell>
        </row>
        <row r="257">
          <cell r="AB257">
            <v>0.86</v>
          </cell>
        </row>
        <row r="258">
          <cell r="AB258">
            <v>73.099999999999994</v>
          </cell>
        </row>
        <row r="259">
          <cell r="AB259">
            <v>110.88000000000001</v>
          </cell>
        </row>
        <row r="260">
          <cell r="AB260">
            <v>525.84</v>
          </cell>
        </row>
        <row r="261">
          <cell r="AB261">
            <v>266.89999999999998</v>
          </cell>
        </row>
        <row r="262">
          <cell r="AB262">
            <v>3.4000000000000004</v>
          </cell>
        </row>
        <row r="263">
          <cell r="AB263">
            <v>17.399999999999999</v>
          </cell>
        </row>
        <row r="264">
          <cell r="AB264">
            <v>18.96</v>
          </cell>
        </row>
        <row r="265">
          <cell r="AB265">
            <v>0</v>
          </cell>
        </row>
        <row r="266">
          <cell r="AB266">
            <v>0</v>
          </cell>
        </row>
        <row r="267">
          <cell r="AB267">
            <v>0</v>
          </cell>
        </row>
        <row r="268">
          <cell r="AB268">
            <v>428.98</v>
          </cell>
        </row>
        <row r="269">
          <cell r="AB269">
            <v>60.25</v>
          </cell>
        </row>
        <row r="270">
          <cell r="AB270">
            <v>103.63000000000001</v>
          </cell>
        </row>
        <row r="271">
          <cell r="AB271">
            <v>12.05</v>
          </cell>
        </row>
        <row r="272">
          <cell r="AB272">
            <v>2.41</v>
          </cell>
        </row>
        <row r="273">
          <cell r="AB273">
            <v>12.05</v>
          </cell>
        </row>
        <row r="274">
          <cell r="AB274">
            <v>21.69</v>
          </cell>
        </row>
        <row r="275">
          <cell r="AB275">
            <v>60.25</v>
          </cell>
        </row>
        <row r="276">
          <cell r="AB276">
            <v>2.41</v>
          </cell>
        </row>
        <row r="277">
          <cell r="AB277">
            <v>36.150000000000006</v>
          </cell>
        </row>
        <row r="278">
          <cell r="AB278">
            <v>2.41</v>
          </cell>
        </row>
        <row r="279">
          <cell r="AB279">
            <v>48.2</v>
          </cell>
        </row>
        <row r="280">
          <cell r="AB280">
            <v>9.64</v>
          </cell>
        </row>
        <row r="281">
          <cell r="AB281">
            <v>7.23</v>
          </cell>
        </row>
        <row r="282">
          <cell r="AB282">
            <v>4.82</v>
          </cell>
        </row>
        <row r="283">
          <cell r="AB283">
            <v>122.91000000000001</v>
          </cell>
        </row>
        <row r="284">
          <cell r="AB284">
            <v>4.82</v>
          </cell>
        </row>
        <row r="285">
          <cell r="AB285">
            <v>22.36</v>
          </cell>
        </row>
        <row r="286">
          <cell r="AB286">
            <v>2811.12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111.39</v>
          </cell>
        </row>
        <row r="290">
          <cell r="AB290">
            <v>79.2</v>
          </cell>
        </row>
        <row r="291">
          <cell r="AB291">
            <v>64.5</v>
          </cell>
        </row>
        <row r="292">
          <cell r="AB292">
            <v>12.04</v>
          </cell>
        </row>
        <row r="293">
          <cell r="AB293">
            <v>32.64</v>
          </cell>
        </row>
        <row r="294">
          <cell r="AB294">
            <v>9.0299999999999994</v>
          </cell>
        </row>
        <row r="295">
          <cell r="AB295">
            <v>3.4000000000000004</v>
          </cell>
        </row>
        <row r="296">
          <cell r="AB296">
            <v>158.10000000000002</v>
          </cell>
        </row>
        <row r="297">
          <cell r="AB297">
            <v>0.6</v>
          </cell>
        </row>
        <row r="298">
          <cell r="AB298">
            <v>108.16</v>
          </cell>
        </row>
        <row r="299">
          <cell r="AB299">
            <v>15.6</v>
          </cell>
        </row>
        <row r="300">
          <cell r="AB300">
            <v>0.66</v>
          </cell>
        </row>
        <row r="301">
          <cell r="AB301">
            <v>73.959999999999994</v>
          </cell>
        </row>
        <row r="302">
          <cell r="AB302">
            <v>12464.060000000001</v>
          </cell>
        </row>
        <row r="303">
          <cell r="AB303">
            <v>0</v>
          </cell>
        </row>
        <row r="304">
          <cell r="AB304">
            <v>401.20000000000005</v>
          </cell>
        </row>
        <row r="305">
          <cell r="AB305">
            <v>1.2</v>
          </cell>
        </row>
        <row r="306">
          <cell r="AB306">
            <v>0.66</v>
          </cell>
        </row>
        <row r="307">
          <cell r="AB307">
            <v>421.59000000000003</v>
          </cell>
        </row>
        <row r="308">
          <cell r="AB308">
            <v>326.48</v>
          </cell>
        </row>
        <row r="309">
          <cell r="AB309">
            <v>754.80000000000007</v>
          </cell>
        </row>
        <row r="310">
          <cell r="AB310">
            <v>435.6</v>
          </cell>
        </row>
        <row r="311">
          <cell r="AB311">
            <v>4308.3599999999997</v>
          </cell>
        </row>
        <row r="312">
          <cell r="AB312">
            <v>1776.5</v>
          </cell>
        </row>
        <row r="313">
          <cell r="AB313">
            <v>99</v>
          </cell>
        </row>
        <row r="314">
          <cell r="AB314">
            <v>858.48</v>
          </cell>
        </row>
        <row r="315">
          <cell r="AB315">
            <v>55.38</v>
          </cell>
        </row>
        <row r="316">
          <cell r="AB316">
            <v>199.32</v>
          </cell>
        </row>
        <row r="317">
          <cell r="AB317">
            <v>754.29</v>
          </cell>
        </row>
        <row r="318">
          <cell r="AB318">
            <v>380.8</v>
          </cell>
        </row>
        <row r="319">
          <cell r="AB319">
            <v>17.16</v>
          </cell>
        </row>
        <row r="320">
          <cell r="AB320">
            <v>2287.56</v>
          </cell>
        </row>
        <row r="321">
          <cell r="AB321">
            <v>3806.36</v>
          </cell>
        </row>
        <row r="322">
          <cell r="AB322">
            <v>6782.3200000000006</v>
          </cell>
        </row>
        <row r="323">
          <cell r="AB323">
            <v>4383.6399999999994</v>
          </cell>
        </row>
        <row r="324">
          <cell r="AB324">
            <v>2217.5300000000002</v>
          </cell>
        </row>
        <row r="325">
          <cell r="AB325">
            <v>281.82</v>
          </cell>
        </row>
        <row r="326">
          <cell r="AB326">
            <v>582.65</v>
          </cell>
        </row>
        <row r="327">
          <cell r="AB327">
            <v>1368.8400000000001</v>
          </cell>
        </row>
        <row r="328">
          <cell r="AB328">
            <v>246.95999999999998</v>
          </cell>
        </row>
        <row r="329">
          <cell r="AB329">
            <v>103.7</v>
          </cell>
        </row>
        <row r="330">
          <cell r="AB330">
            <v>1210.1100000000001</v>
          </cell>
        </row>
        <row r="331">
          <cell r="AB331">
            <v>3760.35</v>
          </cell>
        </row>
        <row r="332">
          <cell r="AB332">
            <v>1154.98</v>
          </cell>
        </row>
        <row r="333">
          <cell r="AB333">
            <v>2997.4399999999996</v>
          </cell>
        </row>
        <row r="334">
          <cell r="AB334">
            <v>406.85</v>
          </cell>
        </row>
        <row r="335">
          <cell r="AB335">
            <v>1965.1</v>
          </cell>
        </row>
        <row r="336">
          <cell r="AB336">
            <v>361.42</v>
          </cell>
        </row>
        <row r="337">
          <cell r="AB337">
            <v>818.38</v>
          </cell>
        </row>
        <row r="338">
          <cell r="AB338">
            <v>751.29000000000008</v>
          </cell>
        </row>
        <row r="339">
          <cell r="AB339">
            <v>0</v>
          </cell>
        </row>
        <row r="340">
          <cell r="AB340">
            <v>3791.34</v>
          </cell>
        </row>
        <row r="341">
          <cell r="AB341">
            <v>3847.72</v>
          </cell>
        </row>
        <row r="342">
          <cell r="AB342">
            <v>6595.71</v>
          </cell>
        </row>
        <row r="343">
          <cell r="AB343">
            <v>38.28</v>
          </cell>
        </row>
        <row r="344">
          <cell r="AB344">
            <v>252.84</v>
          </cell>
        </row>
        <row r="345">
          <cell r="AB345">
            <v>0.86</v>
          </cell>
        </row>
        <row r="346">
          <cell r="AB346">
            <v>73.099999999999994</v>
          </cell>
        </row>
        <row r="347">
          <cell r="AB347">
            <v>110.88000000000001</v>
          </cell>
        </row>
        <row r="348">
          <cell r="AB348">
            <v>520.79999999999995</v>
          </cell>
        </row>
        <row r="349">
          <cell r="AB349">
            <v>266.89999999999998</v>
          </cell>
        </row>
        <row r="350">
          <cell r="AB350">
            <v>3.4000000000000004</v>
          </cell>
        </row>
        <row r="351">
          <cell r="AB351">
            <v>6.9599999999999991</v>
          </cell>
        </row>
        <row r="352">
          <cell r="AB352">
            <v>18.96</v>
          </cell>
        </row>
        <row r="353">
          <cell r="AB353">
            <v>0</v>
          </cell>
        </row>
        <row r="354">
          <cell r="AB354">
            <v>0</v>
          </cell>
        </row>
        <row r="355">
          <cell r="AB355">
            <v>0</v>
          </cell>
        </row>
        <row r="356">
          <cell r="AB356">
            <v>431.39000000000004</v>
          </cell>
        </row>
        <row r="357">
          <cell r="AB357">
            <v>60.25</v>
          </cell>
        </row>
        <row r="358">
          <cell r="AB358">
            <v>103.63000000000001</v>
          </cell>
        </row>
        <row r="359">
          <cell r="AB359">
            <v>12.05</v>
          </cell>
        </row>
        <row r="360">
          <cell r="AB360">
            <v>2.41</v>
          </cell>
        </row>
        <row r="361">
          <cell r="AB361">
            <v>12.05</v>
          </cell>
        </row>
        <row r="362">
          <cell r="AB362">
            <v>21.69</v>
          </cell>
        </row>
        <row r="363">
          <cell r="AB363">
            <v>60.25</v>
          </cell>
        </row>
        <row r="364">
          <cell r="AB364">
            <v>2.41</v>
          </cell>
        </row>
        <row r="365">
          <cell r="AB365">
            <v>36.150000000000006</v>
          </cell>
        </row>
        <row r="366">
          <cell r="AB366">
            <v>2.41</v>
          </cell>
        </row>
        <row r="367">
          <cell r="AB367">
            <v>48.2</v>
          </cell>
        </row>
        <row r="368">
          <cell r="AB368">
            <v>9.64</v>
          </cell>
        </row>
        <row r="369">
          <cell r="AB369">
            <v>7.23</v>
          </cell>
        </row>
        <row r="370">
          <cell r="AB370">
            <v>4.82</v>
          </cell>
        </row>
        <row r="371">
          <cell r="AB371">
            <v>122.91000000000001</v>
          </cell>
        </row>
        <row r="372">
          <cell r="AB372">
            <v>4.82</v>
          </cell>
        </row>
        <row r="373">
          <cell r="AB373">
            <v>22.36</v>
          </cell>
        </row>
        <row r="374">
          <cell r="AB374">
            <v>2791.62</v>
          </cell>
        </row>
        <row r="375">
          <cell r="AB375">
            <v>0</v>
          </cell>
        </row>
        <row r="376">
          <cell r="AB376">
            <v>0</v>
          </cell>
        </row>
        <row r="377">
          <cell r="AB377">
            <v>112.18</v>
          </cell>
        </row>
        <row r="378">
          <cell r="AB378">
            <v>79.86</v>
          </cell>
        </row>
        <row r="379">
          <cell r="AB379">
            <v>64.929999999999993</v>
          </cell>
        </row>
        <row r="380">
          <cell r="AB380">
            <v>12.04</v>
          </cell>
        </row>
        <row r="381">
          <cell r="AB381">
            <v>32.980000000000004</v>
          </cell>
        </row>
        <row r="382">
          <cell r="AB382">
            <v>9.0299999999999994</v>
          </cell>
        </row>
        <row r="383">
          <cell r="AB383">
            <v>3.4000000000000004</v>
          </cell>
        </row>
        <row r="384">
          <cell r="AB384">
            <v>159.80000000000001</v>
          </cell>
        </row>
        <row r="385">
          <cell r="AB385">
            <v>0.6</v>
          </cell>
        </row>
        <row r="386">
          <cell r="AB386">
            <v>108.64</v>
          </cell>
        </row>
        <row r="387">
          <cell r="AB387">
            <v>11.28</v>
          </cell>
        </row>
        <row r="388">
          <cell r="AB388">
            <v>0.66</v>
          </cell>
        </row>
        <row r="389">
          <cell r="AB389">
            <v>73.53</v>
          </cell>
        </row>
        <row r="390">
          <cell r="AB390">
            <v>12563.34</v>
          </cell>
        </row>
        <row r="391">
          <cell r="AB391">
            <v>0</v>
          </cell>
        </row>
        <row r="392">
          <cell r="AB392">
            <v>405.96000000000004</v>
          </cell>
        </row>
        <row r="393">
          <cell r="AB393">
            <v>0.72</v>
          </cell>
        </row>
        <row r="394">
          <cell r="AB394">
            <v>0.66</v>
          </cell>
        </row>
        <row r="395">
          <cell r="AB395">
            <v>424.32</v>
          </cell>
        </row>
        <row r="396">
          <cell r="AB396">
            <v>329.12</v>
          </cell>
        </row>
        <row r="397">
          <cell r="AB397">
            <v>759.39</v>
          </cell>
        </row>
        <row r="398">
          <cell r="AB398">
            <v>444.84000000000003</v>
          </cell>
        </row>
        <row r="399">
          <cell r="AB399">
            <v>4386.4799999999996</v>
          </cell>
        </row>
        <row r="400">
          <cell r="AB400">
            <v>1778.2</v>
          </cell>
        </row>
        <row r="401">
          <cell r="AB401">
            <v>100.32000000000001</v>
          </cell>
        </row>
        <row r="402">
          <cell r="AB402">
            <v>889.56</v>
          </cell>
        </row>
        <row r="403">
          <cell r="AB403">
            <v>54.99</v>
          </cell>
        </row>
        <row r="404">
          <cell r="AB404">
            <v>201.08</v>
          </cell>
        </row>
        <row r="405">
          <cell r="AB405">
            <v>757.35</v>
          </cell>
        </row>
        <row r="406">
          <cell r="AB406">
            <v>382.5</v>
          </cell>
        </row>
        <row r="407">
          <cell r="AB407">
            <v>17.16</v>
          </cell>
        </row>
        <row r="408">
          <cell r="AB408">
            <v>1453.3200000000002</v>
          </cell>
        </row>
        <row r="409">
          <cell r="AB409">
            <v>3836.0299999999997</v>
          </cell>
        </row>
        <row r="410">
          <cell r="AB410">
            <v>6936.68</v>
          </cell>
        </row>
        <row r="411">
          <cell r="AB411">
            <v>4323.32</v>
          </cell>
        </row>
        <row r="412">
          <cell r="AB412">
            <v>2239.65</v>
          </cell>
        </row>
        <row r="413">
          <cell r="AB413">
            <v>285.45</v>
          </cell>
        </row>
        <row r="414">
          <cell r="AB414">
            <v>589.1</v>
          </cell>
        </row>
        <row r="415">
          <cell r="AB415">
            <v>1380.74</v>
          </cell>
        </row>
        <row r="416">
          <cell r="AB416">
            <v>248.64</v>
          </cell>
        </row>
        <row r="417">
          <cell r="AB417">
            <v>103.7</v>
          </cell>
        </row>
        <row r="418">
          <cell r="AB418">
            <v>1219.3500000000001</v>
          </cell>
        </row>
        <row r="419">
          <cell r="AB419">
            <v>3788.73</v>
          </cell>
        </row>
        <row r="420">
          <cell r="AB420">
            <v>1162.1200000000001</v>
          </cell>
        </row>
        <row r="421">
          <cell r="AB421">
            <v>3021.22</v>
          </cell>
        </row>
        <row r="422">
          <cell r="AB422">
            <v>410.01</v>
          </cell>
        </row>
        <row r="423">
          <cell r="AB423">
            <v>1978.43</v>
          </cell>
        </row>
        <row r="424">
          <cell r="AB424">
            <v>360.40000000000003</v>
          </cell>
        </row>
        <row r="425">
          <cell r="AB425">
            <v>825.33999999999992</v>
          </cell>
        </row>
        <row r="426">
          <cell r="AB426">
            <v>755.24</v>
          </cell>
        </row>
        <row r="427">
          <cell r="AB427">
            <v>0</v>
          </cell>
        </row>
        <row r="428">
          <cell r="AB428">
            <v>3825.6800000000003</v>
          </cell>
        </row>
        <row r="429">
          <cell r="AB429">
            <v>3879.62</v>
          </cell>
        </row>
        <row r="430">
          <cell r="AB430">
            <v>6617.04</v>
          </cell>
        </row>
        <row r="431">
          <cell r="AB431">
            <v>38.28</v>
          </cell>
        </row>
        <row r="432">
          <cell r="AB432">
            <v>249.48</v>
          </cell>
        </row>
        <row r="433">
          <cell r="AB433">
            <v>0.86</v>
          </cell>
        </row>
        <row r="434">
          <cell r="AB434">
            <v>73.099999999999994</v>
          </cell>
        </row>
        <row r="435">
          <cell r="AB435">
            <v>112.2</v>
          </cell>
        </row>
        <row r="436">
          <cell r="AB436">
            <v>525.84</v>
          </cell>
        </row>
        <row r="437">
          <cell r="AB437">
            <v>263.5</v>
          </cell>
        </row>
        <row r="438">
          <cell r="AB438">
            <v>3.4000000000000004</v>
          </cell>
        </row>
        <row r="439">
          <cell r="AB439">
            <v>13.919999999999998</v>
          </cell>
        </row>
        <row r="440">
          <cell r="AB440">
            <v>18.96</v>
          </cell>
        </row>
        <row r="441">
          <cell r="AB441">
            <v>0</v>
          </cell>
        </row>
        <row r="442">
          <cell r="AB442">
            <v>0</v>
          </cell>
        </row>
        <row r="443">
          <cell r="AB443">
            <v>0</v>
          </cell>
        </row>
        <row r="444">
          <cell r="AB444">
            <v>428.98</v>
          </cell>
        </row>
        <row r="445">
          <cell r="AB445">
            <v>60.25</v>
          </cell>
        </row>
        <row r="446">
          <cell r="AB446">
            <v>103.63000000000001</v>
          </cell>
        </row>
        <row r="447">
          <cell r="AB447">
            <v>12.05</v>
          </cell>
        </row>
        <row r="448">
          <cell r="AB448">
            <v>2.41</v>
          </cell>
        </row>
        <row r="449">
          <cell r="AB449">
            <v>12.05</v>
          </cell>
        </row>
        <row r="450">
          <cell r="AB450">
            <v>21.69</v>
          </cell>
        </row>
        <row r="451">
          <cell r="AB451">
            <v>60.25</v>
          </cell>
        </row>
        <row r="452">
          <cell r="AB452">
            <v>2.41</v>
          </cell>
        </row>
        <row r="453">
          <cell r="AB453">
            <v>36.150000000000006</v>
          </cell>
        </row>
        <row r="454">
          <cell r="AB454">
            <v>2.41</v>
          </cell>
        </row>
        <row r="455">
          <cell r="AB455">
            <v>48.2</v>
          </cell>
        </row>
        <row r="456">
          <cell r="AB456">
            <v>9.64</v>
          </cell>
        </row>
        <row r="457">
          <cell r="AB457">
            <v>7.23</v>
          </cell>
        </row>
        <row r="458">
          <cell r="AB458">
            <v>4.82</v>
          </cell>
        </row>
        <row r="459">
          <cell r="AB459">
            <v>122.91000000000001</v>
          </cell>
        </row>
        <row r="460">
          <cell r="AB460">
            <v>4.82</v>
          </cell>
        </row>
        <row r="461">
          <cell r="AB461">
            <v>22.36</v>
          </cell>
        </row>
        <row r="462">
          <cell r="AB462">
            <v>2788.89</v>
          </cell>
        </row>
        <row r="463">
          <cell r="AB463">
            <v>0</v>
          </cell>
        </row>
        <row r="464">
          <cell r="AB464">
            <v>0</v>
          </cell>
        </row>
        <row r="465">
          <cell r="AB465">
            <v>111.39</v>
          </cell>
        </row>
        <row r="466">
          <cell r="AB466">
            <v>79.53</v>
          </cell>
        </row>
        <row r="467">
          <cell r="AB467">
            <v>64.5</v>
          </cell>
        </row>
        <row r="468">
          <cell r="AB468">
            <v>12.04</v>
          </cell>
        </row>
        <row r="469">
          <cell r="AB469">
            <v>32.64</v>
          </cell>
        </row>
        <row r="470">
          <cell r="AB470">
            <v>9.0299999999999994</v>
          </cell>
        </row>
        <row r="471">
          <cell r="AB471">
            <v>3.4000000000000004</v>
          </cell>
        </row>
        <row r="472">
          <cell r="AB472">
            <v>162.52000000000001</v>
          </cell>
        </row>
        <row r="473">
          <cell r="AB473">
            <v>0.6</v>
          </cell>
        </row>
        <row r="474">
          <cell r="AB474">
            <v>107.84</v>
          </cell>
        </row>
        <row r="475">
          <cell r="AB475">
            <v>11.28</v>
          </cell>
        </row>
        <row r="476">
          <cell r="AB476">
            <v>0.66</v>
          </cell>
        </row>
        <row r="477">
          <cell r="AB477">
            <v>74.39</v>
          </cell>
        </row>
        <row r="478">
          <cell r="AB478">
            <v>12498.400000000001</v>
          </cell>
        </row>
        <row r="479">
          <cell r="AB479">
            <v>0</v>
          </cell>
        </row>
        <row r="480">
          <cell r="AB480">
            <v>399.84000000000003</v>
          </cell>
        </row>
        <row r="481">
          <cell r="AB481">
            <v>0.72</v>
          </cell>
        </row>
        <row r="482">
          <cell r="AB482">
            <v>0.66</v>
          </cell>
        </row>
        <row r="483">
          <cell r="AB483">
            <v>423.54</v>
          </cell>
        </row>
        <row r="484">
          <cell r="AB484">
            <v>313.72000000000003</v>
          </cell>
        </row>
        <row r="485">
          <cell r="AB485">
            <v>756.84</v>
          </cell>
        </row>
        <row r="486">
          <cell r="AB486">
            <v>442.20000000000005</v>
          </cell>
        </row>
        <row r="487">
          <cell r="AB487">
            <v>4380.5999999999995</v>
          </cell>
        </row>
        <row r="488">
          <cell r="AB488">
            <v>1774.8</v>
          </cell>
        </row>
        <row r="489">
          <cell r="AB489">
            <v>99</v>
          </cell>
        </row>
        <row r="490">
          <cell r="AB490">
            <v>864.36</v>
          </cell>
        </row>
        <row r="491">
          <cell r="AB491">
            <v>54.99</v>
          </cell>
        </row>
        <row r="492">
          <cell r="AB492">
            <v>199.76</v>
          </cell>
        </row>
        <row r="493">
          <cell r="AB493">
            <v>746.64</v>
          </cell>
        </row>
        <row r="494">
          <cell r="AB494">
            <v>385.9</v>
          </cell>
        </row>
        <row r="495">
          <cell r="AB495">
            <v>17.16</v>
          </cell>
        </row>
        <row r="496">
          <cell r="AB496">
            <v>2292.84</v>
          </cell>
        </row>
        <row r="497">
          <cell r="AB497">
            <v>3771.5299999999997</v>
          </cell>
        </row>
        <row r="498">
          <cell r="AB498">
            <v>6951.3</v>
          </cell>
        </row>
        <row r="499">
          <cell r="AB499">
            <v>4408</v>
          </cell>
        </row>
        <row r="500">
          <cell r="AB500">
            <v>2225.4300000000003</v>
          </cell>
        </row>
        <row r="501">
          <cell r="AB501">
            <v>285.78000000000003</v>
          </cell>
        </row>
        <row r="502">
          <cell r="AB502">
            <v>587.80999999999995</v>
          </cell>
        </row>
        <row r="503">
          <cell r="AB503">
            <v>1374.2800000000002</v>
          </cell>
        </row>
        <row r="504">
          <cell r="AB504">
            <v>248.64</v>
          </cell>
        </row>
        <row r="505">
          <cell r="AB505">
            <v>103.7</v>
          </cell>
        </row>
        <row r="506">
          <cell r="AB506">
            <v>1212.75</v>
          </cell>
        </row>
        <row r="507">
          <cell r="AB507">
            <v>3779.27</v>
          </cell>
        </row>
        <row r="508">
          <cell r="AB508">
            <v>1149.5400000000002</v>
          </cell>
        </row>
        <row r="509">
          <cell r="AB509">
            <v>3020.64</v>
          </cell>
        </row>
        <row r="510">
          <cell r="AB510">
            <v>402.11</v>
          </cell>
        </row>
        <row r="511">
          <cell r="AB511">
            <v>1967.25</v>
          </cell>
        </row>
        <row r="512">
          <cell r="AB512">
            <v>358.70000000000005</v>
          </cell>
        </row>
        <row r="513">
          <cell r="AB513">
            <v>818.38</v>
          </cell>
        </row>
        <row r="514">
          <cell r="AB514">
            <v>744.97</v>
          </cell>
        </row>
        <row r="515">
          <cell r="AB515">
            <v>0</v>
          </cell>
        </row>
        <row r="516">
          <cell r="AB516">
            <v>3806.3</v>
          </cell>
        </row>
        <row r="517">
          <cell r="AB517">
            <v>3855.2599999999998</v>
          </cell>
        </row>
        <row r="518">
          <cell r="AB518">
            <v>6635.21</v>
          </cell>
        </row>
        <row r="519">
          <cell r="AB519">
            <v>38.28</v>
          </cell>
        </row>
        <row r="520">
          <cell r="AB520">
            <v>262.92</v>
          </cell>
        </row>
        <row r="521">
          <cell r="AB521">
            <v>0.86</v>
          </cell>
        </row>
        <row r="522">
          <cell r="AB522">
            <v>73.099999999999994</v>
          </cell>
        </row>
        <row r="523">
          <cell r="AB523">
            <v>110.88000000000001</v>
          </cell>
        </row>
        <row r="524">
          <cell r="AB524">
            <v>532.55999999999995</v>
          </cell>
        </row>
        <row r="525">
          <cell r="AB525">
            <v>261.8</v>
          </cell>
        </row>
        <row r="526">
          <cell r="AB526">
            <v>3.4000000000000004</v>
          </cell>
        </row>
        <row r="527">
          <cell r="AB527">
            <v>15.079999999999998</v>
          </cell>
        </row>
        <row r="528">
          <cell r="AB528">
            <v>19.75</v>
          </cell>
        </row>
        <row r="529">
          <cell r="AB529">
            <v>0</v>
          </cell>
        </row>
        <row r="530">
          <cell r="AB530">
            <v>0</v>
          </cell>
        </row>
        <row r="531">
          <cell r="AB531">
            <v>0</v>
          </cell>
        </row>
        <row r="532">
          <cell r="AB532">
            <v>428.98</v>
          </cell>
        </row>
        <row r="533">
          <cell r="AB533">
            <v>60.25</v>
          </cell>
        </row>
        <row r="534">
          <cell r="AB534">
            <v>103.63000000000001</v>
          </cell>
        </row>
        <row r="535">
          <cell r="AB535">
            <v>12.05</v>
          </cell>
        </row>
        <row r="536">
          <cell r="AB536">
            <v>2.41</v>
          </cell>
        </row>
        <row r="537">
          <cell r="AB537">
            <v>12.05</v>
          </cell>
        </row>
        <row r="538">
          <cell r="AB538">
            <v>21.69</v>
          </cell>
        </row>
        <row r="539">
          <cell r="AB539">
            <v>60.25</v>
          </cell>
        </row>
        <row r="540">
          <cell r="AB540">
            <v>2.41</v>
          </cell>
        </row>
        <row r="541">
          <cell r="AB541">
            <v>36.150000000000006</v>
          </cell>
        </row>
        <row r="542">
          <cell r="AB542">
            <v>2.41</v>
          </cell>
        </row>
        <row r="543">
          <cell r="AB543">
            <v>48.2</v>
          </cell>
        </row>
        <row r="544">
          <cell r="AB544">
            <v>9.64</v>
          </cell>
        </row>
        <row r="545">
          <cell r="AB545">
            <v>7.23</v>
          </cell>
        </row>
        <row r="546">
          <cell r="AB546">
            <v>4.82</v>
          </cell>
        </row>
        <row r="547">
          <cell r="AB547">
            <v>122.91000000000001</v>
          </cell>
        </row>
        <row r="548">
          <cell r="AB548">
            <v>4.82</v>
          </cell>
        </row>
        <row r="549">
          <cell r="AB549">
            <v>22.36</v>
          </cell>
        </row>
        <row r="550">
          <cell r="AB550">
            <v>2757.3</v>
          </cell>
        </row>
        <row r="551">
          <cell r="AB551">
            <v>0</v>
          </cell>
        </row>
        <row r="552">
          <cell r="AB552">
            <v>0</v>
          </cell>
        </row>
        <row r="553">
          <cell r="AB553">
            <v>108.23</v>
          </cell>
        </row>
        <row r="554">
          <cell r="AB554">
            <v>78.87</v>
          </cell>
        </row>
        <row r="555">
          <cell r="AB555">
            <v>64.5</v>
          </cell>
        </row>
        <row r="556">
          <cell r="AB556">
            <v>12.04</v>
          </cell>
        </row>
        <row r="557">
          <cell r="AB557">
            <v>32.64</v>
          </cell>
        </row>
        <row r="558">
          <cell r="AB558">
            <v>9.0299999999999994</v>
          </cell>
        </row>
        <row r="559">
          <cell r="AB559">
            <v>3.4000000000000004</v>
          </cell>
        </row>
        <row r="560">
          <cell r="AB560">
            <v>161.84</v>
          </cell>
        </row>
        <row r="561">
          <cell r="AB561">
            <v>0.6</v>
          </cell>
        </row>
        <row r="562">
          <cell r="AB562">
            <v>106.56</v>
          </cell>
        </row>
        <row r="563">
          <cell r="AB563">
            <v>11.76</v>
          </cell>
        </row>
        <row r="564">
          <cell r="AB564">
            <v>0.66</v>
          </cell>
        </row>
        <row r="565">
          <cell r="AB565">
            <v>75.679999999999993</v>
          </cell>
        </row>
        <row r="566">
          <cell r="AB566">
            <v>12440.6</v>
          </cell>
        </row>
        <row r="567">
          <cell r="AB567">
            <v>0</v>
          </cell>
        </row>
        <row r="568">
          <cell r="AB568">
            <v>400.52000000000004</v>
          </cell>
        </row>
        <row r="569">
          <cell r="AB569">
            <v>0</v>
          </cell>
        </row>
        <row r="570">
          <cell r="AB570">
            <v>0.66</v>
          </cell>
        </row>
        <row r="571">
          <cell r="AB571">
            <v>420.03000000000003</v>
          </cell>
        </row>
        <row r="572">
          <cell r="AB572">
            <v>311.95999999999998</v>
          </cell>
        </row>
        <row r="573">
          <cell r="AB573">
            <v>755.31000000000006</v>
          </cell>
        </row>
        <row r="574">
          <cell r="AB574">
            <v>443.52000000000004</v>
          </cell>
        </row>
        <row r="575">
          <cell r="AB575">
            <v>4405.8</v>
          </cell>
        </row>
        <row r="576">
          <cell r="AB576">
            <v>1779.8999999999999</v>
          </cell>
        </row>
        <row r="577">
          <cell r="AB577">
            <v>100.32000000000001</v>
          </cell>
        </row>
        <row r="578">
          <cell r="AB578">
            <v>865.19999999999993</v>
          </cell>
        </row>
        <row r="579">
          <cell r="AB579">
            <v>54.99</v>
          </cell>
        </row>
        <row r="580">
          <cell r="AB580">
            <v>198.88</v>
          </cell>
        </row>
        <row r="581">
          <cell r="AB581">
            <v>743.07</v>
          </cell>
        </row>
        <row r="582">
          <cell r="AB582">
            <v>377.4</v>
          </cell>
        </row>
        <row r="583">
          <cell r="AB583">
            <v>17.16</v>
          </cell>
        </row>
        <row r="584">
          <cell r="AB584">
            <v>2303.4</v>
          </cell>
        </row>
        <row r="585">
          <cell r="AB585">
            <v>3847.64</v>
          </cell>
        </row>
        <row r="586">
          <cell r="AB586">
            <v>7135.92</v>
          </cell>
        </row>
        <row r="587">
          <cell r="AB587">
            <v>4493.8399999999992</v>
          </cell>
        </row>
        <row r="588">
          <cell r="AB588">
            <v>2207.2600000000002</v>
          </cell>
        </row>
        <row r="589">
          <cell r="AB589">
            <v>328.35</v>
          </cell>
        </row>
        <row r="590">
          <cell r="AB590">
            <v>634.25</v>
          </cell>
        </row>
        <row r="591">
          <cell r="AB591">
            <v>1382.1000000000001</v>
          </cell>
        </row>
        <row r="592">
          <cell r="AB592">
            <v>246.12</v>
          </cell>
        </row>
        <row r="593">
          <cell r="AB593">
            <v>103.7</v>
          </cell>
        </row>
        <row r="594">
          <cell r="AB594">
            <v>1207.1400000000001</v>
          </cell>
        </row>
        <row r="595">
          <cell r="AB595">
            <v>3776.2599999999998</v>
          </cell>
        </row>
        <row r="596">
          <cell r="AB596">
            <v>1151.92</v>
          </cell>
        </row>
        <row r="597">
          <cell r="AB597">
            <v>3021.22</v>
          </cell>
        </row>
        <row r="598">
          <cell r="AB598">
            <v>401.32</v>
          </cell>
        </row>
        <row r="599">
          <cell r="AB599">
            <v>1957.79</v>
          </cell>
        </row>
        <row r="600">
          <cell r="AB600">
            <v>357</v>
          </cell>
        </row>
        <row r="601">
          <cell r="AB601">
            <v>815.4799999999999</v>
          </cell>
        </row>
        <row r="602">
          <cell r="AB602">
            <v>747.34</v>
          </cell>
        </row>
        <row r="603">
          <cell r="AB603">
            <v>0</v>
          </cell>
        </row>
        <row r="604">
          <cell r="AB604">
            <v>3787.26</v>
          </cell>
        </row>
        <row r="605">
          <cell r="AB605">
            <v>3858.74</v>
          </cell>
        </row>
        <row r="606">
          <cell r="AB606">
            <v>6612.3</v>
          </cell>
        </row>
        <row r="607">
          <cell r="AB607">
            <v>39.6</v>
          </cell>
        </row>
        <row r="608">
          <cell r="AB608">
            <v>254.51999999999998</v>
          </cell>
        </row>
        <row r="609">
          <cell r="AB609">
            <v>0.86</v>
          </cell>
        </row>
        <row r="610">
          <cell r="AB610">
            <v>73.099999999999994</v>
          </cell>
        </row>
        <row r="611">
          <cell r="AB611">
            <v>120.12</v>
          </cell>
        </row>
        <row r="612">
          <cell r="AB612">
            <v>544.31999999999994</v>
          </cell>
        </row>
        <row r="613">
          <cell r="AB613">
            <v>261.8</v>
          </cell>
        </row>
        <row r="614">
          <cell r="AB614">
            <v>3.4000000000000004</v>
          </cell>
        </row>
        <row r="615">
          <cell r="AB615">
            <v>15.079999999999998</v>
          </cell>
        </row>
        <row r="616">
          <cell r="AB616">
            <v>23.700000000000003</v>
          </cell>
        </row>
        <row r="617">
          <cell r="AB617">
            <v>0</v>
          </cell>
        </row>
        <row r="618">
          <cell r="AB618">
            <v>0</v>
          </cell>
        </row>
        <row r="619">
          <cell r="AB619">
            <v>0</v>
          </cell>
        </row>
        <row r="620">
          <cell r="AB620">
            <v>426.57000000000005</v>
          </cell>
        </row>
        <row r="621">
          <cell r="AB621">
            <v>60.25</v>
          </cell>
        </row>
        <row r="622">
          <cell r="AB622">
            <v>103.63000000000001</v>
          </cell>
        </row>
        <row r="623">
          <cell r="AB623">
            <v>12.05</v>
          </cell>
        </row>
        <row r="624">
          <cell r="AB624">
            <v>2.41</v>
          </cell>
        </row>
        <row r="625">
          <cell r="AB625">
            <v>12.05</v>
          </cell>
        </row>
        <row r="626">
          <cell r="AB626">
            <v>21.69</v>
          </cell>
        </row>
        <row r="627">
          <cell r="AB627">
            <v>60.25</v>
          </cell>
        </row>
        <row r="628">
          <cell r="AB628">
            <v>2.41</v>
          </cell>
        </row>
        <row r="629">
          <cell r="AB629">
            <v>36.150000000000006</v>
          </cell>
        </row>
        <row r="630">
          <cell r="AB630">
            <v>2.41</v>
          </cell>
        </row>
        <row r="631">
          <cell r="AB631">
            <v>48.2</v>
          </cell>
        </row>
        <row r="632">
          <cell r="AB632">
            <v>9.64</v>
          </cell>
        </row>
        <row r="633">
          <cell r="AB633">
            <v>7.23</v>
          </cell>
        </row>
        <row r="634">
          <cell r="AB634">
            <v>4.82</v>
          </cell>
        </row>
        <row r="635">
          <cell r="AB635">
            <v>122.91000000000001</v>
          </cell>
        </row>
        <row r="636">
          <cell r="AB636">
            <v>4.82</v>
          </cell>
        </row>
        <row r="637">
          <cell r="AB637">
            <v>22.36</v>
          </cell>
        </row>
        <row r="638">
          <cell r="AB638">
            <v>2741.7000000000003</v>
          </cell>
        </row>
        <row r="639">
          <cell r="AB639">
            <v>0</v>
          </cell>
        </row>
        <row r="640">
          <cell r="AB640">
            <v>0</v>
          </cell>
        </row>
        <row r="641">
          <cell r="AB641">
            <v>107.44</v>
          </cell>
        </row>
        <row r="642">
          <cell r="AB642">
            <v>78.540000000000006</v>
          </cell>
        </row>
        <row r="643">
          <cell r="AB643">
            <v>64.069999999999993</v>
          </cell>
        </row>
        <row r="644">
          <cell r="AB644">
            <v>12.04</v>
          </cell>
        </row>
        <row r="645">
          <cell r="AB645">
            <v>32.300000000000004</v>
          </cell>
        </row>
        <row r="646">
          <cell r="AB646">
            <v>9.0299999999999994</v>
          </cell>
        </row>
        <row r="647">
          <cell r="AB647">
            <v>3.4000000000000004</v>
          </cell>
        </row>
        <row r="648">
          <cell r="AB648">
            <v>160.82000000000002</v>
          </cell>
        </row>
        <row r="649">
          <cell r="AB649">
            <v>0.6</v>
          </cell>
        </row>
        <row r="650">
          <cell r="AB650">
            <v>105.92</v>
          </cell>
        </row>
        <row r="651">
          <cell r="AB651">
            <v>11.76</v>
          </cell>
        </row>
        <row r="652">
          <cell r="AB652">
            <v>0.66</v>
          </cell>
        </row>
        <row r="653">
          <cell r="AB653">
            <v>75.25</v>
          </cell>
        </row>
        <row r="654">
          <cell r="AB654">
            <v>12369.2</v>
          </cell>
        </row>
        <row r="655">
          <cell r="AB655">
            <v>0</v>
          </cell>
        </row>
        <row r="656">
          <cell r="AB656">
            <v>398.14000000000004</v>
          </cell>
        </row>
        <row r="657">
          <cell r="AB657">
            <v>0</v>
          </cell>
        </row>
        <row r="658">
          <cell r="AB658">
            <v>0.66</v>
          </cell>
        </row>
        <row r="659">
          <cell r="AB659">
            <v>416.52000000000004</v>
          </cell>
        </row>
        <row r="660">
          <cell r="AB660">
            <v>310.2</v>
          </cell>
        </row>
        <row r="661">
          <cell r="AB661">
            <v>751.23</v>
          </cell>
        </row>
        <row r="662">
          <cell r="AB662">
            <v>440.88</v>
          </cell>
        </row>
        <row r="663">
          <cell r="AB663">
            <v>4380.5999999999995</v>
          </cell>
        </row>
        <row r="664">
          <cell r="AB664">
            <v>1769.7</v>
          </cell>
        </row>
        <row r="665">
          <cell r="AB665">
            <v>99.660000000000011</v>
          </cell>
        </row>
        <row r="666">
          <cell r="AB666">
            <v>860.16</v>
          </cell>
        </row>
        <row r="667">
          <cell r="AB667">
            <v>54.6</v>
          </cell>
        </row>
        <row r="668">
          <cell r="AB668">
            <v>197.56</v>
          </cell>
        </row>
        <row r="669">
          <cell r="AB669">
            <v>738.99</v>
          </cell>
        </row>
        <row r="670">
          <cell r="AB670">
            <v>375.7</v>
          </cell>
        </row>
        <row r="671">
          <cell r="AB671">
            <v>17.16</v>
          </cell>
        </row>
        <row r="672">
          <cell r="AB672">
            <v>2290.5300000000002</v>
          </cell>
        </row>
        <row r="673">
          <cell r="AB673">
            <v>3825.71</v>
          </cell>
        </row>
        <row r="674">
          <cell r="AB674">
            <v>7094.7800000000007</v>
          </cell>
        </row>
        <row r="675">
          <cell r="AB675">
            <v>4468.32</v>
          </cell>
        </row>
        <row r="676">
          <cell r="AB676">
            <v>2194.62</v>
          </cell>
        </row>
        <row r="677">
          <cell r="AB677">
            <v>326.37</v>
          </cell>
        </row>
        <row r="678">
          <cell r="AB678">
            <v>630.80999999999995</v>
          </cell>
        </row>
        <row r="679">
          <cell r="AB679">
            <v>1374.2800000000002</v>
          </cell>
        </row>
        <row r="680">
          <cell r="AB680">
            <v>244.44</v>
          </cell>
        </row>
        <row r="681">
          <cell r="AB681">
            <v>103.7</v>
          </cell>
        </row>
        <row r="682">
          <cell r="AB682">
            <v>1200.21</v>
          </cell>
        </row>
        <row r="683">
          <cell r="AB683">
            <v>3754.7599999999998</v>
          </cell>
        </row>
        <row r="684">
          <cell r="AB684">
            <v>1145.46</v>
          </cell>
        </row>
        <row r="685">
          <cell r="AB685">
            <v>3004.3999999999996</v>
          </cell>
        </row>
        <row r="686">
          <cell r="AB686">
            <v>398.95000000000005</v>
          </cell>
        </row>
        <row r="687">
          <cell r="AB687">
            <v>1946.61</v>
          </cell>
        </row>
        <row r="688">
          <cell r="AB688">
            <v>354.96000000000004</v>
          </cell>
        </row>
        <row r="689">
          <cell r="AB689">
            <v>810.83999999999992</v>
          </cell>
        </row>
        <row r="690">
          <cell r="AB690">
            <v>743.39</v>
          </cell>
        </row>
        <row r="691">
          <cell r="AB691">
            <v>0</v>
          </cell>
        </row>
        <row r="692">
          <cell r="AB692">
            <v>3765.84</v>
          </cell>
        </row>
        <row r="693">
          <cell r="AB693">
            <v>3836.7</v>
          </cell>
        </row>
        <row r="694">
          <cell r="AB694">
            <v>6575.17</v>
          </cell>
        </row>
        <row r="695">
          <cell r="AB695">
            <v>39.6</v>
          </cell>
        </row>
        <row r="696">
          <cell r="AB696">
            <v>252.84</v>
          </cell>
        </row>
        <row r="697">
          <cell r="AB697">
            <v>0.86</v>
          </cell>
        </row>
        <row r="698">
          <cell r="AB698">
            <v>73.099999999999994</v>
          </cell>
        </row>
        <row r="699">
          <cell r="AB699">
            <v>119.46000000000001</v>
          </cell>
        </row>
        <row r="700">
          <cell r="AB700">
            <v>540.96</v>
          </cell>
        </row>
        <row r="701">
          <cell r="AB701">
            <v>260.09999999999997</v>
          </cell>
        </row>
        <row r="702">
          <cell r="AB702">
            <v>3.4000000000000004</v>
          </cell>
        </row>
        <row r="703">
          <cell r="AB703">
            <v>15.079999999999998</v>
          </cell>
        </row>
        <row r="704">
          <cell r="AB704">
            <v>19.75</v>
          </cell>
        </row>
        <row r="705">
          <cell r="AB705">
            <v>0</v>
          </cell>
        </row>
        <row r="706">
          <cell r="AB706">
            <v>0</v>
          </cell>
        </row>
        <row r="707">
          <cell r="AB707">
            <v>0</v>
          </cell>
        </row>
        <row r="708">
          <cell r="AB708">
            <v>414.52000000000004</v>
          </cell>
        </row>
        <row r="709">
          <cell r="AB709">
            <v>62.660000000000004</v>
          </cell>
        </row>
        <row r="710">
          <cell r="AB710">
            <v>96.4</v>
          </cell>
        </row>
        <row r="711">
          <cell r="AB711">
            <v>12.05</v>
          </cell>
        </row>
        <row r="712">
          <cell r="AB712">
            <v>2.41</v>
          </cell>
        </row>
        <row r="713">
          <cell r="AB713">
            <v>12.05</v>
          </cell>
        </row>
        <row r="714">
          <cell r="AB714">
            <v>24.1</v>
          </cell>
        </row>
        <row r="715">
          <cell r="AB715">
            <v>57.84</v>
          </cell>
        </row>
        <row r="716">
          <cell r="AB716">
            <v>2.41</v>
          </cell>
        </row>
        <row r="717">
          <cell r="AB717">
            <v>38.56</v>
          </cell>
        </row>
        <row r="718">
          <cell r="AB718">
            <v>2.41</v>
          </cell>
        </row>
        <row r="719">
          <cell r="AB719">
            <v>45.790000000000006</v>
          </cell>
        </row>
        <row r="720">
          <cell r="AB720">
            <v>9.64</v>
          </cell>
        </row>
        <row r="721">
          <cell r="AB721">
            <v>7.23</v>
          </cell>
        </row>
        <row r="722">
          <cell r="AB722">
            <v>4.82</v>
          </cell>
        </row>
        <row r="723">
          <cell r="AB723">
            <v>118.09</v>
          </cell>
        </row>
        <row r="724">
          <cell r="AB724">
            <v>4.82</v>
          </cell>
        </row>
        <row r="725">
          <cell r="AB725">
            <v>21.5</v>
          </cell>
        </row>
        <row r="726">
          <cell r="AB726">
            <v>2795.9100000000003</v>
          </cell>
        </row>
        <row r="727">
          <cell r="AB727">
            <v>0</v>
          </cell>
        </row>
        <row r="728">
          <cell r="AB728">
            <v>0</v>
          </cell>
        </row>
        <row r="729">
          <cell r="AB729">
            <v>105.86</v>
          </cell>
        </row>
        <row r="730">
          <cell r="AB730">
            <v>77.88000000000001</v>
          </cell>
        </row>
        <row r="731">
          <cell r="AB731">
            <v>61.06</v>
          </cell>
        </row>
        <row r="732">
          <cell r="AB732">
            <v>12.04</v>
          </cell>
        </row>
        <row r="733">
          <cell r="AB733">
            <v>32.300000000000004</v>
          </cell>
        </row>
        <row r="734">
          <cell r="AB734">
            <v>9.0299999999999994</v>
          </cell>
        </row>
        <row r="735">
          <cell r="AB735">
            <v>3.4000000000000004</v>
          </cell>
        </row>
        <row r="736">
          <cell r="AB736">
            <v>152.32000000000002</v>
          </cell>
        </row>
        <row r="737">
          <cell r="AB737">
            <v>0.6</v>
          </cell>
        </row>
        <row r="738">
          <cell r="AB738">
            <v>108.8</v>
          </cell>
        </row>
        <row r="739">
          <cell r="AB739">
            <v>32.159999999999997</v>
          </cell>
        </row>
        <row r="740">
          <cell r="AB740">
            <v>0.66</v>
          </cell>
        </row>
        <row r="741">
          <cell r="AB741">
            <v>69.23</v>
          </cell>
        </row>
        <row r="742">
          <cell r="AB742">
            <v>11842.880000000001</v>
          </cell>
        </row>
        <row r="743">
          <cell r="AB743">
            <v>0</v>
          </cell>
        </row>
        <row r="744">
          <cell r="AB744">
            <v>369.58000000000004</v>
          </cell>
        </row>
        <row r="745">
          <cell r="AB745">
            <v>1.92</v>
          </cell>
        </row>
        <row r="746">
          <cell r="AB746">
            <v>0.66</v>
          </cell>
        </row>
        <row r="747">
          <cell r="AB747">
            <v>404.82</v>
          </cell>
        </row>
        <row r="748">
          <cell r="AB748">
            <v>320.32</v>
          </cell>
        </row>
        <row r="749">
          <cell r="AB749">
            <v>796.62</v>
          </cell>
        </row>
        <row r="750">
          <cell r="AB750">
            <v>405.24</v>
          </cell>
        </row>
        <row r="751">
          <cell r="AB751">
            <v>4069.7999999999997</v>
          </cell>
        </row>
        <row r="752">
          <cell r="AB752">
            <v>1688.1</v>
          </cell>
        </row>
        <row r="753">
          <cell r="AB753">
            <v>93.72</v>
          </cell>
        </row>
        <row r="754">
          <cell r="AB754">
            <v>832.43999999999994</v>
          </cell>
        </row>
        <row r="755">
          <cell r="AB755">
            <v>52.65</v>
          </cell>
        </row>
        <row r="756">
          <cell r="AB756">
            <v>193.6</v>
          </cell>
        </row>
        <row r="757">
          <cell r="AB757">
            <v>740.01</v>
          </cell>
        </row>
        <row r="758">
          <cell r="AB758">
            <v>367.2</v>
          </cell>
        </row>
        <row r="759">
          <cell r="AB759">
            <v>17.82</v>
          </cell>
        </row>
        <row r="760">
          <cell r="AB760">
            <v>2194.83</v>
          </cell>
        </row>
        <row r="761">
          <cell r="AB761">
            <v>3025.0499999999997</v>
          </cell>
        </row>
        <row r="762">
          <cell r="AB762">
            <v>6680.3200000000006</v>
          </cell>
        </row>
        <row r="763">
          <cell r="AB763">
            <v>4173.6799999999994</v>
          </cell>
        </row>
        <row r="764">
          <cell r="AB764">
            <v>2136.1600000000003</v>
          </cell>
        </row>
        <row r="765">
          <cell r="AB765">
            <v>273.24</v>
          </cell>
        </row>
        <row r="766">
          <cell r="AB766">
            <v>520.73</v>
          </cell>
        </row>
        <row r="767">
          <cell r="AB767">
            <v>1295.74</v>
          </cell>
        </row>
        <row r="768">
          <cell r="AB768">
            <v>237.72</v>
          </cell>
        </row>
        <row r="769">
          <cell r="AB769">
            <v>115.6</v>
          </cell>
        </row>
        <row r="770">
          <cell r="AB770">
            <v>1183.3800000000001</v>
          </cell>
        </row>
        <row r="771">
          <cell r="AB771">
            <v>3608.13</v>
          </cell>
        </row>
        <row r="772">
          <cell r="AB772">
            <v>1117.92</v>
          </cell>
        </row>
        <row r="773">
          <cell r="AB773">
            <v>2847.7999999999997</v>
          </cell>
        </row>
        <row r="774">
          <cell r="AB774">
            <v>371.3</v>
          </cell>
        </row>
        <row r="775">
          <cell r="AB775">
            <v>1915.6499999999999</v>
          </cell>
        </row>
        <row r="776">
          <cell r="AB776">
            <v>351.22</v>
          </cell>
        </row>
        <row r="777">
          <cell r="AB777">
            <v>791.11999999999989</v>
          </cell>
        </row>
        <row r="778">
          <cell r="AB778">
            <v>702.31000000000006</v>
          </cell>
        </row>
        <row r="779">
          <cell r="AB779">
            <v>0</v>
          </cell>
        </row>
        <row r="780">
          <cell r="AB780">
            <v>3609.44</v>
          </cell>
        </row>
        <row r="781">
          <cell r="AB781">
            <v>3649.3599999999997</v>
          </cell>
        </row>
        <row r="782">
          <cell r="AB782">
            <v>6301.04</v>
          </cell>
        </row>
        <row r="783">
          <cell r="AB783">
            <v>36.96</v>
          </cell>
        </row>
        <row r="784">
          <cell r="AB784">
            <v>261.24</v>
          </cell>
        </row>
        <row r="785">
          <cell r="AB785">
            <v>0.86</v>
          </cell>
        </row>
        <row r="786">
          <cell r="AB786">
            <v>81.599999999999994</v>
          </cell>
        </row>
        <row r="787">
          <cell r="AB787">
            <v>126.06</v>
          </cell>
        </row>
        <row r="788">
          <cell r="AB788">
            <v>514.07999999999993</v>
          </cell>
        </row>
        <row r="789">
          <cell r="AB789">
            <v>270.3</v>
          </cell>
        </row>
        <row r="790">
          <cell r="AB790">
            <v>2.3800000000000003</v>
          </cell>
        </row>
        <row r="791">
          <cell r="AB791">
            <v>11.6</v>
          </cell>
        </row>
        <row r="792">
          <cell r="AB792">
            <v>15.010000000000002</v>
          </cell>
        </row>
        <row r="793">
          <cell r="AB793">
            <v>0</v>
          </cell>
        </row>
        <row r="794">
          <cell r="AB794">
            <v>0</v>
          </cell>
        </row>
        <row r="795">
          <cell r="AB795">
            <v>0</v>
          </cell>
        </row>
        <row r="796">
          <cell r="AB796">
            <v>414.52000000000004</v>
          </cell>
        </row>
        <row r="797">
          <cell r="AB797">
            <v>62.660000000000004</v>
          </cell>
        </row>
        <row r="798">
          <cell r="AB798">
            <v>106.04</v>
          </cell>
        </row>
        <row r="799">
          <cell r="AB799">
            <v>12.05</v>
          </cell>
        </row>
        <row r="800">
          <cell r="AB800">
            <v>2.41</v>
          </cell>
        </row>
        <row r="801">
          <cell r="AB801">
            <v>12.05</v>
          </cell>
        </row>
        <row r="802">
          <cell r="AB802">
            <v>24.1</v>
          </cell>
        </row>
        <row r="803">
          <cell r="AB803">
            <v>57.84</v>
          </cell>
        </row>
        <row r="804">
          <cell r="AB804">
            <v>2.41</v>
          </cell>
        </row>
        <row r="805">
          <cell r="AB805">
            <v>38.56</v>
          </cell>
        </row>
        <row r="806">
          <cell r="AB806">
            <v>2.41</v>
          </cell>
        </row>
        <row r="807">
          <cell r="AB807">
            <v>45.790000000000006</v>
          </cell>
        </row>
        <row r="808">
          <cell r="AB808">
            <v>9.64</v>
          </cell>
        </row>
        <row r="809">
          <cell r="AB809">
            <v>7.23</v>
          </cell>
        </row>
        <row r="810">
          <cell r="AB810">
            <v>4.82</v>
          </cell>
        </row>
        <row r="811">
          <cell r="AB811">
            <v>118.09</v>
          </cell>
        </row>
        <row r="812">
          <cell r="AB812">
            <v>4.82</v>
          </cell>
        </row>
        <row r="813">
          <cell r="AB813">
            <v>24.08</v>
          </cell>
        </row>
        <row r="814">
          <cell r="AB814">
            <v>2790.84</v>
          </cell>
        </row>
        <row r="815">
          <cell r="AB815">
            <v>0</v>
          </cell>
        </row>
        <row r="816">
          <cell r="AB816">
            <v>0</v>
          </cell>
        </row>
        <row r="817">
          <cell r="AB817">
            <v>105.86</v>
          </cell>
        </row>
        <row r="818">
          <cell r="AB818">
            <v>77.88000000000001</v>
          </cell>
        </row>
        <row r="819">
          <cell r="AB819">
            <v>61.06</v>
          </cell>
        </row>
        <row r="820">
          <cell r="AB820">
            <v>12.04</v>
          </cell>
        </row>
        <row r="821">
          <cell r="AB821">
            <v>32.300000000000004</v>
          </cell>
        </row>
        <row r="822">
          <cell r="AB822">
            <v>9.0299999999999994</v>
          </cell>
        </row>
        <row r="823">
          <cell r="AB823">
            <v>3.4000000000000004</v>
          </cell>
        </row>
        <row r="824">
          <cell r="AB824">
            <v>159.12</v>
          </cell>
        </row>
        <row r="825">
          <cell r="AB825">
            <v>0.6</v>
          </cell>
        </row>
        <row r="826">
          <cell r="AB826">
            <v>108.16</v>
          </cell>
        </row>
        <row r="827">
          <cell r="AB827">
            <v>28.799999999999997</v>
          </cell>
        </row>
        <row r="828">
          <cell r="AB828">
            <v>0.66</v>
          </cell>
        </row>
        <row r="829">
          <cell r="AB829">
            <v>69.66</v>
          </cell>
        </row>
        <row r="830">
          <cell r="AB830">
            <v>11874.84</v>
          </cell>
        </row>
        <row r="831">
          <cell r="AB831">
            <v>0</v>
          </cell>
        </row>
        <row r="832">
          <cell r="AB832">
            <v>389.64000000000004</v>
          </cell>
        </row>
        <row r="833">
          <cell r="AB833">
            <v>3.84</v>
          </cell>
        </row>
        <row r="834">
          <cell r="AB834">
            <v>0.66</v>
          </cell>
        </row>
        <row r="835">
          <cell r="AB835">
            <v>417.3</v>
          </cell>
        </row>
        <row r="836">
          <cell r="AB836">
            <v>322.95999999999998</v>
          </cell>
        </row>
        <row r="837">
          <cell r="AB837">
            <v>819.06000000000006</v>
          </cell>
        </row>
        <row r="838">
          <cell r="AB838">
            <v>405.24</v>
          </cell>
        </row>
        <row r="839">
          <cell r="AB839">
            <v>4210.92</v>
          </cell>
        </row>
        <row r="840">
          <cell r="AB840">
            <v>1764.6</v>
          </cell>
        </row>
        <row r="841">
          <cell r="AB841">
            <v>81.84</v>
          </cell>
        </row>
        <row r="842">
          <cell r="AB842">
            <v>862.68</v>
          </cell>
        </row>
        <row r="843">
          <cell r="AB843">
            <v>49.14</v>
          </cell>
        </row>
        <row r="844">
          <cell r="AB844">
            <v>176.88</v>
          </cell>
        </row>
        <row r="845">
          <cell r="AB845">
            <v>812.43000000000006</v>
          </cell>
        </row>
        <row r="846">
          <cell r="AB846">
            <v>418.2</v>
          </cell>
        </row>
        <row r="847">
          <cell r="AB847">
            <v>-164.34</v>
          </cell>
        </row>
        <row r="848">
          <cell r="AB848">
            <v>2134.44</v>
          </cell>
        </row>
        <row r="849">
          <cell r="AB849">
            <v>4242.8099999999995</v>
          </cell>
        </row>
        <row r="850">
          <cell r="AB850">
            <v>6914.92</v>
          </cell>
        </row>
        <row r="851">
          <cell r="AB851">
            <v>4479.34</v>
          </cell>
        </row>
        <row r="852">
          <cell r="AB852">
            <v>2255.4500000000003</v>
          </cell>
        </row>
        <row r="853">
          <cell r="AB853">
            <v>265.32</v>
          </cell>
        </row>
        <row r="854">
          <cell r="AB854">
            <v>571.47</v>
          </cell>
        </row>
        <row r="855">
          <cell r="AB855">
            <v>1353.88</v>
          </cell>
        </row>
        <row r="856">
          <cell r="AB856">
            <v>244.44</v>
          </cell>
        </row>
        <row r="857">
          <cell r="AB857">
            <v>-61.199999999999996</v>
          </cell>
        </row>
        <row r="858">
          <cell r="AB858">
            <v>1122</v>
          </cell>
        </row>
        <row r="859">
          <cell r="AB859">
            <v>3707.89</v>
          </cell>
        </row>
        <row r="860">
          <cell r="AB860">
            <v>1098.8800000000001</v>
          </cell>
        </row>
        <row r="861">
          <cell r="AB861">
            <v>3014.2599999999998</v>
          </cell>
        </row>
        <row r="862">
          <cell r="AB862">
            <v>357.87</v>
          </cell>
        </row>
        <row r="863">
          <cell r="AB863">
            <v>1958.6499999999999</v>
          </cell>
        </row>
        <row r="864">
          <cell r="AB864">
            <v>347.14000000000004</v>
          </cell>
        </row>
        <row r="865">
          <cell r="AB865">
            <v>807.3599999999999</v>
          </cell>
        </row>
        <row r="866">
          <cell r="AB866">
            <v>789.21</v>
          </cell>
        </row>
        <row r="867">
          <cell r="AB867">
            <v>0</v>
          </cell>
        </row>
        <row r="868">
          <cell r="AB868">
            <v>3628.82</v>
          </cell>
        </row>
        <row r="869">
          <cell r="AB869">
            <v>3672.56</v>
          </cell>
        </row>
        <row r="870">
          <cell r="AB870">
            <v>6332.64</v>
          </cell>
        </row>
        <row r="871">
          <cell r="AB871">
            <v>36.96</v>
          </cell>
        </row>
        <row r="872">
          <cell r="AB872">
            <v>266.27999999999997</v>
          </cell>
        </row>
        <row r="873">
          <cell r="AB873">
            <v>0.86</v>
          </cell>
        </row>
        <row r="874">
          <cell r="AB874">
            <v>79.899999999999991</v>
          </cell>
        </row>
        <row r="875">
          <cell r="AB875">
            <v>126.06</v>
          </cell>
        </row>
        <row r="876">
          <cell r="AB876">
            <v>524.16</v>
          </cell>
        </row>
        <row r="877">
          <cell r="AB877">
            <v>270.3</v>
          </cell>
        </row>
        <row r="878">
          <cell r="AB878">
            <v>2.3800000000000003</v>
          </cell>
        </row>
        <row r="879">
          <cell r="AB879">
            <v>11.6</v>
          </cell>
        </row>
        <row r="880">
          <cell r="AB880">
            <v>17.380000000000003</v>
          </cell>
        </row>
        <row r="881">
          <cell r="AB881">
            <v>0</v>
          </cell>
        </row>
        <row r="882">
          <cell r="AB882">
            <v>0</v>
          </cell>
        </row>
        <row r="883">
          <cell r="AB883">
            <v>0</v>
          </cell>
        </row>
        <row r="884">
          <cell r="AB884">
            <v>414.52000000000004</v>
          </cell>
        </row>
        <row r="885">
          <cell r="AB885">
            <v>62.660000000000004</v>
          </cell>
        </row>
        <row r="886">
          <cell r="AB886">
            <v>106.04</v>
          </cell>
        </row>
        <row r="887">
          <cell r="AB887">
            <v>12.05</v>
          </cell>
        </row>
        <row r="888">
          <cell r="AB888">
            <v>2.41</v>
          </cell>
        </row>
        <row r="889">
          <cell r="AB889">
            <v>12.05</v>
          </cell>
        </row>
        <row r="890">
          <cell r="AB890">
            <v>24.1</v>
          </cell>
        </row>
        <row r="891">
          <cell r="AB891">
            <v>57.84</v>
          </cell>
        </row>
        <row r="892">
          <cell r="AB892">
            <v>2.41</v>
          </cell>
        </row>
        <row r="893">
          <cell r="AB893">
            <v>38.56</v>
          </cell>
        </row>
        <row r="894">
          <cell r="AB894">
            <v>2.41</v>
          </cell>
        </row>
        <row r="895">
          <cell r="AB895">
            <v>45.790000000000006</v>
          </cell>
        </row>
        <row r="896">
          <cell r="AB896">
            <v>9.64</v>
          </cell>
        </row>
        <row r="897">
          <cell r="AB897">
            <v>7.23</v>
          </cell>
        </row>
        <row r="898">
          <cell r="AB898">
            <v>4.82</v>
          </cell>
        </row>
        <row r="899">
          <cell r="AB899">
            <v>118.09</v>
          </cell>
        </row>
        <row r="900">
          <cell r="AB900">
            <v>4.82</v>
          </cell>
        </row>
        <row r="901">
          <cell r="AB901">
            <v>19.350000000000001</v>
          </cell>
        </row>
        <row r="902">
          <cell r="AB902">
            <v>2761.59</v>
          </cell>
        </row>
        <row r="903">
          <cell r="AB903">
            <v>0</v>
          </cell>
        </row>
        <row r="904">
          <cell r="AB904">
            <v>0</v>
          </cell>
        </row>
        <row r="905">
          <cell r="AB905">
            <v>105.07000000000001</v>
          </cell>
        </row>
        <row r="906">
          <cell r="AB906">
            <v>77.88000000000001</v>
          </cell>
        </row>
        <row r="907">
          <cell r="AB907">
            <v>61.06</v>
          </cell>
        </row>
        <row r="908">
          <cell r="AB908">
            <v>12.04</v>
          </cell>
        </row>
        <row r="909">
          <cell r="AB909">
            <v>32.300000000000004</v>
          </cell>
        </row>
        <row r="910">
          <cell r="AB910">
            <v>9.0299999999999994</v>
          </cell>
        </row>
        <row r="911">
          <cell r="AB911">
            <v>3.4000000000000004</v>
          </cell>
        </row>
        <row r="912">
          <cell r="AB912">
            <v>152.66000000000003</v>
          </cell>
        </row>
        <row r="913">
          <cell r="AB913">
            <v>0.6</v>
          </cell>
        </row>
        <row r="914">
          <cell r="AB914">
            <v>108.16</v>
          </cell>
        </row>
        <row r="915">
          <cell r="AB915">
            <v>27.119999999999997</v>
          </cell>
        </row>
        <row r="916">
          <cell r="AB916">
            <v>0.66</v>
          </cell>
        </row>
        <row r="917">
          <cell r="AB917">
            <v>69.66</v>
          </cell>
        </row>
        <row r="918">
          <cell r="AB918">
            <v>11832.34</v>
          </cell>
        </row>
        <row r="919">
          <cell r="AB919">
            <v>0</v>
          </cell>
        </row>
        <row r="920">
          <cell r="AB920">
            <v>370.26000000000005</v>
          </cell>
        </row>
        <row r="921">
          <cell r="AB921">
            <v>1.92</v>
          </cell>
        </row>
        <row r="922">
          <cell r="AB922">
            <v>0.66</v>
          </cell>
        </row>
        <row r="923">
          <cell r="AB923">
            <v>403.65000000000003</v>
          </cell>
        </row>
        <row r="924">
          <cell r="AB924">
            <v>320.32</v>
          </cell>
        </row>
        <row r="925">
          <cell r="AB925">
            <v>695.64</v>
          </cell>
        </row>
        <row r="926">
          <cell r="AB926">
            <v>403.92</v>
          </cell>
        </row>
        <row r="927">
          <cell r="AB927">
            <v>4047.96</v>
          </cell>
        </row>
        <row r="928">
          <cell r="AB928">
            <v>1722.1</v>
          </cell>
        </row>
        <row r="929">
          <cell r="AB929">
            <v>96.36</v>
          </cell>
        </row>
        <row r="930">
          <cell r="AB930">
            <v>822.36</v>
          </cell>
        </row>
        <row r="931">
          <cell r="AB931">
            <v>53.04</v>
          </cell>
        </row>
        <row r="932">
          <cell r="AB932">
            <v>194.04</v>
          </cell>
        </row>
        <row r="933">
          <cell r="AB933">
            <v>691.05000000000007</v>
          </cell>
        </row>
        <row r="934">
          <cell r="AB934">
            <v>384.2</v>
          </cell>
        </row>
        <row r="935">
          <cell r="AB935">
            <v>17.16</v>
          </cell>
        </row>
        <row r="936">
          <cell r="AB936">
            <v>2193.84</v>
          </cell>
        </row>
        <row r="937">
          <cell r="AB937">
            <v>2929.59</v>
          </cell>
        </row>
        <row r="938">
          <cell r="AB938">
            <v>6680.6600000000008</v>
          </cell>
        </row>
        <row r="939">
          <cell r="AB939">
            <v>4073.9199999999996</v>
          </cell>
        </row>
        <row r="940">
          <cell r="AB940">
            <v>2089.5500000000002</v>
          </cell>
        </row>
        <row r="941">
          <cell r="AB941">
            <v>273.57</v>
          </cell>
        </row>
        <row r="942">
          <cell r="AB942">
            <v>521.59</v>
          </cell>
        </row>
        <row r="943">
          <cell r="AB943">
            <v>1300.1600000000001</v>
          </cell>
        </row>
        <row r="944">
          <cell r="AB944">
            <v>238.56</v>
          </cell>
        </row>
        <row r="945">
          <cell r="AB945">
            <v>107.1</v>
          </cell>
        </row>
        <row r="946">
          <cell r="AB946">
            <v>1183.05</v>
          </cell>
        </row>
        <row r="947">
          <cell r="AB947">
            <v>3606.84</v>
          </cell>
        </row>
        <row r="948">
          <cell r="AB948">
            <v>1120.6400000000001</v>
          </cell>
        </row>
        <row r="949">
          <cell r="AB949">
            <v>2857.08</v>
          </cell>
        </row>
        <row r="950">
          <cell r="AB950">
            <v>368.14000000000004</v>
          </cell>
        </row>
        <row r="951">
          <cell r="AB951">
            <v>1918.23</v>
          </cell>
        </row>
        <row r="952">
          <cell r="AB952">
            <v>351.56</v>
          </cell>
        </row>
        <row r="953">
          <cell r="AB953">
            <v>794.02</v>
          </cell>
        </row>
        <row r="954">
          <cell r="AB954">
            <v>724.43000000000006</v>
          </cell>
        </row>
        <row r="955">
          <cell r="AB955">
            <v>0</v>
          </cell>
        </row>
        <row r="956">
          <cell r="AB956">
            <v>3622.0200000000004</v>
          </cell>
        </row>
        <row r="957">
          <cell r="AB957">
            <v>3638.3399999999997</v>
          </cell>
        </row>
        <row r="958">
          <cell r="AB958">
            <v>6228.3600000000006</v>
          </cell>
        </row>
        <row r="959">
          <cell r="AB959">
            <v>36.96</v>
          </cell>
        </row>
        <row r="960">
          <cell r="AB960">
            <v>241.07999999999998</v>
          </cell>
        </row>
        <row r="961">
          <cell r="AB961">
            <v>0.86</v>
          </cell>
        </row>
        <row r="962">
          <cell r="AB962">
            <v>76.5</v>
          </cell>
        </row>
        <row r="963">
          <cell r="AB963">
            <v>126.06</v>
          </cell>
        </row>
        <row r="964">
          <cell r="AB964">
            <v>498.12</v>
          </cell>
        </row>
        <row r="965">
          <cell r="AB965">
            <v>270.3</v>
          </cell>
        </row>
        <row r="966">
          <cell r="AB966">
            <v>2.72</v>
          </cell>
        </row>
        <row r="967">
          <cell r="AB967">
            <v>11.6</v>
          </cell>
        </row>
        <row r="968">
          <cell r="AB968">
            <v>18.170000000000002</v>
          </cell>
        </row>
        <row r="969">
          <cell r="AB969">
            <v>0</v>
          </cell>
        </row>
        <row r="970">
          <cell r="AB970">
            <v>0</v>
          </cell>
        </row>
        <row r="971">
          <cell r="AB971">
            <v>0</v>
          </cell>
        </row>
        <row r="972">
          <cell r="AB972">
            <v>414.52000000000004</v>
          </cell>
        </row>
        <row r="973">
          <cell r="AB973">
            <v>62.660000000000004</v>
          </cell>
        </row>
        <row r="974">
          <cell r="AB974">
            <v>106.04</v>
          </cell>
        </row>
        <row r="975">
          <cell r="AB975">
            <v>12.05</v>
          </cell>
        </row>
        <row r="976">
          <cell r="AB976">
            <v>2.41</v>
          </cell>
        </row>
        <row r="977">
          <cell r="AB977">
            <v>12.05</v>
          </cell>
        </row>
        <row r="978">
          <cell r="AB978">
            <v>24.1</v>
          </cell>
        </row>
        <row r="979">
          <cell r="AB979">
            <v>57.84</v>
          </cell>
        </row>
        <row r="980">
          <cell r="AB980">
            <v>2.41</v>
          </cell>
        </row>
        <row r="981">
          <cell r="AB981">
            <v>38.56</v>
          </cell>
        </row>
        <row r="982">
          <cell r="AB982">
            <v>2.41</v>
          </cell>
        </row>
        <row r="983">
          <cell r="AB983">
            <v>45.790000000000006</v>
          </cell>
        </row>
        <row r="984">
          <cell r="AB984">
            <v>9.64</v>
          </cell>
        </row>
        <row r="985">
          <cell r="AB985">
            <v>7.23</v>
          </cell>
        </row>
        <row r="986">
          <cell r="AB986">
            <v>4.82</v>
          </cell>
        </row>
        <row r="987">
          <cell r="AB987">
            <v>125.32000000000001</v>
          </cell>
        </row>
        <row r="988">
          <cell r="AB988">
            <v>4.82</v>
          </cell>
        </row>
        <row r="989">
          <cell r="AB989">
            <v>21.93</v>
          </cell>
        </row>
        <row r="990">
          <cell r="AB990">
            <v>2747.94</v>
          </cell>
        </row>
        <row r="991">
          <cell r="AB991">
            <v>0</v>
          </cell>
        </row>
        <row r="992">
          <cell r="AB992">
            <v>0</v>
          </cell>
        </row>
        <row r="993">
          <cell r="AB993">
            <v>102.7</v>
          </cell>
        </row>
        <row r="994">
          <cell r="AB994">
            <v>77.88000000000001</v>
          </cell>
        </row>
        <row r="995">
          <cell r="AB995">
            <v>61.06</v>
          </cell>
        </row>
        <row r="996">
          <cell r="AB996">
            <v>12.04</v>
          </cell>
        </row>
        <row r="997">
          <cell r="AB997">
            <v>32.980000000000004</v>
          </cell>
        </row>
        <row r="998">
          <cell r="AB998">
            <v>9.0299999999999994</v>
          </cell>
        </row>
        <row r="999">
          <cell r="AB999">
            <v>3.4000000000000004</v>
          </cell>
        </row>
        <row r="1000">
          <cell r="AB1000">
            <v>155.72</v>
          </cell>
        </row>
        <row r="1001">
          <cell r="AB1001">
            <v>0.6</v>
          </cell>
        </row>
        <row r="1002">
          <cell r="AB1002">
            <v>107.84</v>
          </cell>
        </row>
        <row r="1003">
          <cell r="AB1003">
            <v>27.119999999999997</v>
          </cell>
        </row>
        <row r="1004">
          <cell r="AB1004">
            <v>0.66</v>
          </cell>
        </row>
        <row r="1005">
          <cell r="AB1005">
            <v>69.23</v>
          </cell>
        </row>
        <row r="1006">
          <cell r="AB1006">
            <v>11861.92</v>
          </cell>
        </row>
        <row r="1007">
          <cell r="AB1007">
            <v>0</v>
          </cell>
        </row>
        <row r="1008">
          <cell r="AB1008">
            <v>377.06</v>
          </cell>
        </row>
        <row r="1009">
          <cell r="AB1009">
            <v>1.92</v>
          </cell>
        </row>
        <row r="1010">
          <cell r="AB1010">
            <v>0.66</v>
          </cell>
        </row>
        <row r="1011">
          <cell r="AB1011">
            <v>408.72</v>
          </cell>
        </row>
        <row r="1012">
          <cell r="AB1012">
            <v>320.76</v>
          </cell>
        </row>
        <row r="1013">
          <cell r="AB1013">
            <v>747.15</v>
          </cell>
        </row>
        <row r="1014">
          <cell r="AB1014">
            <v>417.12</v>
          </cell>
        </row>
        <row r="1015">
          <cell r="AB1015">
            <v>4052.16</v>
          </cell>
        </row>
        <row r="1016">
          <cell r="AB1016">
            <v>1725.5</v>
          </cell>
        </row>
        <row r="1017">
          <cell r="AB1017">
            <v>99</v>
          </cell>
        </row>
        <row r="1018">
          <cell r="AB1018">
            <v>838.31999999999994</v>
          </cell>
        </row>
        <row r="1019">
          <cell r="AB1019">
            <v>53.04</v>
          </cell>
        </row>
        <row r="1020">
          <cell r="AB1020">
            <v>193.6</v>
          </cell>
        </row>
        <row r="1021">
          <cell r="AB1021">
            <v>746.13</v>
          </cell>
        </row>
        <row r="1022">
          <cell r="AB1022">
            <v>379.09999999999997</v>
          </cell>
        </row>
        <row r="1023">
          <cell r="AB1023">
            <v>17.16</v>
          </cell>
        </row>
        <row r="1024">
          <cell r="AB1024">
            <v>2082.3000000000002</v>
          </cell>
        </row>
        <row r="1025">
          <cell r="AB1025">
            <v>3605.98</v>
          </cell>
        </row>
        <row r="1026">
          <cell r="AB1026">
            <v>6595.6600000000008</v>
          </cell>
        </row>
        <row r="1027">
          <cell r="AB1027">
            <v>4178.8999999999996</v>
          </cell>
        </row>
        <row r="1028">
          <cell r="AB1028">
            <v>2119.5700000000002</v>
          </cell>
        </row>
        <row r="1029">
          <cell r="AB1029">
            <v>273.24</v>
          </cell>
        </row>
        <row r="1030">
          <cell r="AB1030">
            <v>558.14</v>
          </cell>
        </row>
        <row r="1031">
          <cell r="AB1031">
            <v>1306.2800000000002</v>
          </cell>
        </row>
        <row r="1032">
          <cell r="AB1032">
            <v>241.92</v>
          </cell>
        </row>
        <row r="1033">
          <cell r="AB1033">
            <v>105.39999999999999</v>
          </cell>
        </row>
        <row r="1034">
          <cell r="AB1034">
            <v>1180.74</v>
          </cell>
        </row>
        <row r="1035">
          <cell r="AB1035">
            <v>3616.2999999999997</v>
          </cell>
        </row>
        <row r="1036">
          <cell r="AB1036">
            <v>1100.92</v>
          </cell>
        </row>
        <row r="1037">
          <cell r="AB1037">
            <v>2888.98</v>
          </cell>
        </row>
        <row r="1038">
          <cell r="AB1038">
            <v>394.21000000000004</v>
          </cell>
        </row>
        <row r="1039">
          <cell r="AB1039">
            <v>1916.51</v>
          </cell>
        </row>
        <row r="1040">
          <cell r="AB1040">
            <v>351.22</v>
          </cell>
        </row>
        <row r="1041">
          <cell r="AB1041">
            <v>789.38</v>
          </cell>
        </row>
        <row r="1042">
          <cell r="AB1042">
            <v>726.80000000000007</v>
          </cell>
        </row>
        <row r="1043">
          <cell r="AB1043">
            <v>0</v>
          </cell>
        </row>
        <row r="1044">
          <cell r="AB1044">
            <v>3627.1200000000003</v>
          </cell>
        </row>
        <row r="1045">
          <cell r="AB1045">
            <v>3644.72</v>
          </cell>
        </row>
        <row r="1046">
          <cell r="AB1046">
            <v>6305.7800000000007</v>
          </cell>
        </row>
        <row r="1047">
          <cell r="AB1047">
            <v>36.96</v>
          </cell>
        </row>
        <row r="1048">
          <cell r="AB1048">
            <v>240.23999999999998</v>
          </cell>
        </row>
        <row r="1049">
          <cell r="AB1049">
            <v>0.86</v>
          </cell>
        </row>
        <row r="1050">
          <cell r="AB1050">
            <v>76.5</v>
          </cell>
        </row>
        <row r="1051">
          <cell r="AB1051">
            <v>114.84</v>
          </cell>
        </row>
        <row r="1052">
          <cell r="AB1052">
            <v>498.12</v>
          </cell>
        </row>
        <row r="1053">
          <cell r="AB1053">
            <v>285.59999999999997</v>
          </cell>
        </row>
        <row r="1054">
          <cell r="AB1054">
            <v>2.72</v>
          </cell>
        </row>
        <row r="1055">
          <cell r="AB1055">
            <v>11.6</v>
          </cell>
        </row>
        <row r="1056">
          <cell r="AB1056">
            <v>18.170000000000002</v>
          </cell>
        </row>
        <row r="1057">
          <cell r="AB1057">
            <v>0</v>
          </cell>
        </row>
      </sheetData>
      <sheetData sheetId="23" refreshError="1"/>
      <sheetData sheetId="24">
        <row r="4">
          <cell r="E4" t="str">
            <v>20100801KURSE010</v>
          </cell>
        </row>
      </sheetData>
      <sheetData sheetId="25">
        <row r="4">
          <cell r="D4" t="str">
            <v>20100801KUUM_300</v>
          </cell>
        </row>
      </sheetData>
      <sheetData sheetId="26">
        <row r="3">
          <cell r="B3" t="str">
            <v>JAN 2015</v>
          </cell>
        </row>
      </sheetData>
      <sheetData sheetId="27">
        <row r="3">
          <cell r="A3" t="str">
            <v>JAN 2016</v>
          </cell>
        </row>
      </sheetData>
      <sheetData sheetId="28">
        <row r="3">
          <cell r="A3" t="str">
            <v>JAN 2016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9">
          <cell r="M29">
            <v>1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2.1-E"/>
      <sheetName val="Sch M-2.2-E"/>
      <sheetName val="Sch M-2.3-E pg 1-2"/>
      <sheetName val="Sch M-2.3-E pgs 3-18"/>
      <sheetName val="Sch M-2.3-E pgs 19-25"/>
      <sheetName val="Summaries==&gt;"/>
      <sheetName val="Rate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 t="str">
            <v>Jan 2016</v>
          </cell>
          <cell r="AI4">
            <v>0</v>
          </cell>
        </row>
        <row r="5">
          <cell r="AI5">
            <v>0</v>
          </cell>
        </row>
        <row r="6">
          <cell r="AI6">
            <v>0</v>
          </cell>
        </row>
        <row r="7">
          <cell r="AI7">
            <v>0</v>
          </cell>
        </row>
        <row r="8">
          <cell r="AI8">
            <v>286967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1206466</v>
          </cell>
        </row>
        <row r="13">
          <cell r="AI13">
            <v>103469</v>
          </cell>
        </row>
        <row r="14">
          <cell r="AI14">
            <v>0</v>
          </cell>
        </row>
        <row r="15">
          <cell r="AI15">
            <v>522216</v>
          </cell>
        </row>
        <row r="16">
          <cell r="AI16">
            <v>258891</v>
          </cell>
        </row>
        <row r="17">
          <cell r="AI17">
            <v>0</v>
          </cell>
        </row>
        <row r="18">
          <cell r="AI18">
            <v>732105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49357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98514</v>
          </cell>
        </row>
        <row r="25">
          <cell r="AI25">
            <v>618639</v>
          </cell>
        </row>
        <row r="26">
          <cell r="AI26">
            <v>164026</v>
          </cell>
        </row>
        <row r="27">
          <cell r="AI27">
            <v>9284</v>
          </cell>
        </row>
        <row r="28">
          <cell r="AI28">
            <v>179876</v>
          </cell>
        </row>
        <row r="29">
          <cell r="AI29">
            <v>1170685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3367263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274067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1220775</v>
          </cell>
        </row>
        <row r="51">
          <cell r="AI51">
            <v>97028</v>
          </cell>
        </row>
        <row r="52">
          <cell r="AI52">
            <v>0</v>
          </cell>
        </row>
        <row r="53">
          <cell r="AI53">
            <v>532571</v>
          </cell>
        </row>
        <row r="54">
          <cell r="AI54">
            <v>245040</v>
          </cell>
        </row>
        <row r="55">
          <cell r="AI55">
            <v>0</v>
          </cell>
        </row>
        <row r="56">
          <cell r="AI56">
            <v>698543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45458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91230</v>
          </cell>
        </row>
        <row r="63">
          <cell r="AI63">
            <v>538952</v>
          </cell>
        </row>
        <row r="64">
          <cell r="AI64">
            <v>165072</v>
          </cell>
        </row>
        <row r="65">
          <cell r="AI65">
            <v>9235</v>
          </cell>
        </row>
        <row r="66">
          <cell r="AI66">
            <v>189515</v>
          </cell>
        </row>
        <row r="67">
          <cell r="AI67">
            <v>1164515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3145565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  <row r="79">
          <cell r="AI79">
            <v>0</v>
          </cell>
        </row>
        <row r="80"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I84">
            <v>309639</v>
          </cell>
        </row>
        <row r="85">
          <cell r="AI85">
            <v>0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1356328</v>
          </cell>
        </row>
        <row r="89">
          <cell r="AI89">
            <v>112240</v>
          </cell>
        </row>
        <row r="90">
          <cell r="AI90">
            <v>0</v>
          </cell>
        </row>
        <row r="91">
          <cell r="AI91">
            <v>596296</v>
          </cell>
        </row>
        <row r="92">
          <cell r="AI92">
            <v>282068</v>
          </cell>
        </row>
        <row r="93">
          <cell r="AI93">
            <v>0</v>
          </cell>
        </row>
        <row r="94">
          <cell r="AI94">
            <v>789503</v>
          </cell>
        </row>
        <row r="95">
          <cell r="AI95">
            <v>0</v>
          </cell>
        </row>
        <row r="96">
          <cell r="AI96">
            <v>0</v>
          </cell>
        </row>
        <row r="97">
          <cell r="AI97">
            <v>45117</v>
          </cell>
        </row>
        <row r="98">
          <cell r="AI98">
            <v>0</v>
          </cell>
        </row>
        <row r="99">
          <cell r="AI99">
            <v>0</v>
          </cell>
        </row>
        <row r="100">
          <cell r="AI100">
            <v>97167</v>
          </cell>
        </row>
        <row r="101">
          <cell r="AI101">
            <v>714939</v>
          </cell>
        </row>
        <row r="102">
          <cell r="AI102">
            <v>188570</v>
          </cell>
        </row>
        <row r="103">
          <cell r="AI103">
            <v>10730</v>
          </cell>
        </row>
        <row r="104">
          <cell r="AI104">
            <v>214737</v>
          </cell>
        </row>
        <row r="105">
          <cell r="AI105">
            <v>1353083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</row>
        <row r="109">
          <cell r="AI109">
            <v>0</v>
          </cell>
        </row>
        <row r="110">
          <cell r="AI110">
            <v>0</v>
          </cell>
        </row>
        <row r="111">
          <cell r="AI111">
            <v>0</v>
          </cell>
        </row>
        <row r="112">
          <cell r="AI112">
            <v>0</v>
          </cell>
        </row>
        <row r="113">
          <cell r="AI113">
            <v>3204868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I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I122">
            <v>312609</v>
          </cell>
        </row>
        <row r="123">
          <cell r="AI123">
            <v>0</v>
          </cell>
        </row>
        <row r="124">
          <cell r="AI124">
            <v>0</v>
          </cell>
        </row>
        <row r="125">
          <cell r="AI125">
            <v>0</v>
          </cell>
        </row>
        <row r="126">
          <cell r="AI126">
            <v>1412403</v>
          </cell>
        </row>
        <row r="127">
          <cell r="AI127">
            <v>124256</v>
          </cell>
        </row>
        <row r="128">
          <cell r="AI128">
            <v>0</v>
          </cell>
        </row>
        <row r="129">
          <cell r="AI129">
            <v>625787</v>
          </cell>
        </row>
        <row r="130">
          <cell r="AI130">
            <v>311470</v>
          </cell>
        </row>
        <row r="131">
          <cell r="AI131">
            <v>0</v>
          </cell>
        </row>
        <row r="132">
          <cell r="AI132">
            <v>796686</v>
          </cell>
        </row>
        <row r="133">
          <cell r="AI133">
            <v>0</v>
          </cell>
        </row>
        <row r="134">
          <cell r="AI134">
            <v>0</v>
          </cell>
        </row>
        <row r="135">
          <cell r="AI135">
            <v>48867</v>
          </cell>
        </row>
        <row r="136">
          <cell r="AI136">
            <v>0</v>
          </cell>
        </row>
        <row r="137">
          <cell r="AI137">
            <v>0</v>
          </cell>
        </row>
        <row r="138">
          <cell r="AI138">
            <v>80109</v>
          </cell>
        </row>
        <row r="139">
          <cell r="AI139">
            <v>863692</v>
          </cell>
        </row>
        <row r="140">
          <cell r="AI140">
            <v>198865</v>
          </cell>
        </row>
        <row r="141">
          <cell r="AI141">
            <v>11493</v>
          </cell>
        </row>
        <row r="142">
          <cell r="AI142">
            <v>226873</v>
          </cell>
        </row>
        <row r="143">
          <cell r="AI143">
            <v>1449216</v>
          </cell>
        </row>
        <row r="144">
          <cell r="AI144">
            <v>0</v>
          </cell>
        </row>
        <row r="145">
          <cell r="AI145">
            <v>0</v>
          </cell>
        </row>
        <row r="146">
          <cell r="AI146">
            <v>0</v>
          </cell>
        </row>
        <row r="147">
          <cell r="AI147">
            <v>0</v>
          </cell>
        </row>
        <row r="148">
          <cell r="AI148">
            <v>0</v>
          </cell>
        </row>
        <row r="149">
          <cell r="AI149">
            <v>0</v>
          </cell>
        </row>
        <row r="150">
          <cell r="AI150">
            <v>0</v>
          </cell>
        </row>
        <row r="151">
          <cell r="AI151">
            <v>2859958</v>
          </cell>
        </row>
        <row r="152">
          <cell r="AI152">
            <v>0</v>
          </cell>
        </row>
        <row r="153">
          <cell r="AI153">
            <v>0</v>
          </cell>
        </row>
        <row r="154">
          <cell r="AI154">
            <v>0</v>
          </cell>
        </row>
        <row r="155">
          <cell r="AI155">
            <v>0</v>
          </cell>
        </row>
        <row r="156">
          <cell r="AI156">
            <v>0</v>
          </cell>
        </row>
        <row r="157">
          <cell r="AI157">
            <v>0</v>
          </cell>
        </row>
        <row r="158">
          <cell r="AI158">
            <v>0</v>
          </cell>
        </row>
        <row r="159">
          <cell r="AI159">
            <v>0</v>
          </cell>
        </row>
        <row r="160">
          <cell r="AI160">
            <v>334807</v>
          </cell>
        </row>
        <row r="161">
          <cell r="AI161">
            <v>0</v>
          </cell>
        </row>
        <row r="162">
          <cell r="AI162">
            <v>0</v>
          </cell>
        </row>
        <row r="163">
          <cell r="AI163">
            <v>0</v>
          </cell>
        </row>
        <row r="164">
          <cell r="AI164">
            <v>1589592</v>
          </cell>
        </row>
        <row r="165">
          <cell r="AI165">
            <v>136999</v>
          </cell>
        </row>
        <row r="166">
          <cell r="AI166">
            <v>0</v>
          </cell>
        </row>
        <row r="167">
          <cell r="AI167">
            <v>709620</v>
          </cell>
        </row>
        <row r="168">
          <cell r="AI168">
            <v>340032</v>
          </cell>
        </row>
        <row r="169">
          <cell r="AI169">
            <v>0</v>
          </cell>
        </row>
        <row r="170">
          <cell r="AI170">
            <v>854157</v>
          </cell>
        </row>
        <row r="171">
          <cell r="AI171">
            <v>0</v>
          </cell>
        </row>
        <row r="172">
          <cell r="AI172">
            <v>0</v>
          </cell>
        </row>
        <row r="173">
          <cell r="AI173">
            <v>45464</v>
          </cell>
        </row>
        <row r="174">
          <cell r="AI174">
            <v>0</v>
          </cell>
        </row>
        <row r="175">
          <cell r="AI175">
            <v>0</v>
          </cell>
        </row>
        <row r="176">
          <cell r="AI176">
            <v>86765</v>
          </cell>
        </row>
        <row r="177">
          <cell r="AI177">
            <v>929311</v>
          </cell>
        </row>
        <row r="178">
          <cell r="AI178">
            <v>219606</v>
          </cell>
        </row>
        <row r="179">
          <cell r="AI179">
            <v>12904</v>
          </cell>
        </row>
        <row r="180">
          <cell r="AI180">
            <v>254519</v>
          </cell>
        </row>
        <row r="181">
          <cell r="AI181">
            <v>1627204</v>
          </cell>
        </row>
        <row r="182">
          <cell r="AI182">
            <v>0</v>
          </cell>
        </row>
        <row r="183">
          <cell r="AI183">
            <v>0</v>
          </cell>
        </row>
        <row r="184">
          <cell r="AI184">
            <v>0</v>
          </cell>
        </row>
        <row r="185">
          <cell r="AI185">
            <v>0</v>
          </cell>
        </row>
        <row r="186">
          <cell r="AI186">
            <v>0</v>
          </cell>
        </row>
        <row r="187">
          <cell r="AI187">
            <v>0</v>
          </cell>
        </row>
        <row r="188">
          <cell r="AI188">
            <v>0</v>
          </cell>
        </row>
        <row r="189">
          <cell r="AI189">
            <v>3092047</v>
          </cell>
        </row>
        <row r="190">
          <cell r="AI190">
            <v>0</v>
          </cell>
        </row>
        <row r="191">
          <cell r="AI191">
            <v>0</v>
          </cell>
        </row>
        <row r="192">
          <cell r="AI192">
            <v>0</v>
          </cell>
        </row>
        <row r="193">
          <cell r="AI193">
            <v>0</v>
          </cell>
        </row>
        <row r="194">
          <cell r="AI194">
            <v>0</v>
          </cell>
        </row>
        <row r="195">
          <cell r="AI195">
            <v>0</v>
          </cell>
        </row>
        <row r="196">
          <cell r="AI196">
            <v>0</v>
          </cell>
        </row>
        <row r="197">
          <cell r="AI197">
            <v>0</v>
          </cell>
        </row>
        <row r="198">
          <cell r="AI198">
            <v>332547</v>
          </cell>
        </row>
        <row r="199">
          <cell r="AI199">
            <v>0</v>
          </cell>
        </row>
        <row r="200">
          <cell r="AI200">
            <v>0</v>
          </cell>
        </row>
        <row r="201">
          <cell r="AI201">
            <v>0</v>
          </cell>
        </row>
        <row r="202">
          <cell r="AI202">
            <v>1574695</v>
          </cell>
        </row>
        <row r="203">
          <cell r="AI203">
            <v>133576</v>
          </cell>
        </row>
        <row r="204">
          <cell r="AI204">
            <v>0</v>
          </cell>
        </row>
        <row r="205">
          <cell r="AI205">
            <v>708329</v>
          </cell>
        </row>
        <row r="206">
          <cell r="AI206">
            <v>329634</v>
          </cell>
        </row>
        <row r="207">
          <cell r="AI207">
            <v>0</v>
          </cell>
        </row>
        <row r="208">
          <cell r="AI208">
            <v>849148</v>
          </cell>
        </row>
        <row r="209">
          <cell r="AI209">
            <v>0</v>
          </cell>
        </row>
        <row r="210">
          <cell r="AI210">
            <v>0</v>
          </cell>
        </row>
        <row r="211">
          <cell r="AI211">
            <v>45425</v>
          </cell>
        </row>
        <row r="212">
          <cell r="AI212">
            <v>0</v>
          </cell>
        </row>
        <row r="213">
          <cell r="AI213">
            <v>0</v>
          </cell>
        </row>
        <row r="214">
          <cell r="AI214">
            <v>92920</v>
          </cell>
        </row>
        <row r="215">
          <cell r="AI215">
            <v>793246</v>
          </cell>
        </row>
        <row r="216">
          <cell r="AI216">
            <v>201412</v>
          </cell>
        </row>
        <row r="217">
          <cell r="AI217">
            <v>11982</v>
          </cell>
        </row>
        <row r="218">
          <cell r="AI218">
            <v>232278</v>
          </cell>
        </row>
        <row r="219">
          <cell r="AI219">
            <v>1510911</v>
          </cell>
        </row>
        <row r="220">
          <cell r="AI220">
            <v>0</v>
          </cell>
        </row>
        <row r="221">
          <cell r="AI221">
            <v>0</v>
          </cell>
        </row>
        <row r="222">
          <cell r="AI222">
            <v>0</v>
          </cell>
        </row>
        <row r="223">
          <cell r="AI223">
            <v>0</v>
          </cell>
        </row>
        <row r="224">
          <cell r="AI224">
            <v>0</v>
          </cell>
        </row>
        <row r="225">
          <cell r="AI225">
            <v>0</v>
          </cell>
        </row>
        <row r="226">
          <cell r="AI226">
            <v>0</v>
          </cell>
        </row>
        <row r="227">
          <cell r="AI227">
            <v>3794276</v>
          </cell>
        </row>
        <row r="228">
          <cell r="AI228">
            <v>0</v>
          </cell>
        </row>
        <row r="229">
          <cell r="AI229">
            <v>0</v>
          </cell>
        </row>
        <row r="230">
          <cell r="AI230">
            <v>0</v>
          </cell>
        </row>
        <row r="231">
          <cell r="AI231">
            <v>0</v>
          </cell>
        </row>
        <row r="232">
          <cell r="AI232">
            <v>0</v>
          </cell>
        </row>
        <row r="233">
          <cell r="AI233">
            <v>0</v>
          </cell>
        </row>
        <row r="234">
          <cell r="AI234">
            <v>0</v>
          </cell>
        </row>
        <row r="235">
          <cell r="AI235">
            <v>0</v>
          </cell>
        </row>
        <row r="236">
          <cell r="AI236">
            <v>253317</v>
          </cell>
        </row>
        <row r="237">
          <cell r="AI237">
            <v>0</v>
          </cell>
        </row>
        <row r="238">
          <cell r="AI238">
            <v>0</v>
          </cell>
        </row>
        <row r="239">
          <cell r="AI239">
            <v>0</v>
          </cell>
        </row>
        <row r="240">
          <cell r="AI240">
            <v>1066824</v>
          </cell>
        </row>
        <row r="241">
          <cell r="AI241">
            <v>94348</v>
          </cell>
        </row>
        <row r="242">
          <cell r="AI242">
            <v>0</v>
          </cell>
        </row>
        <row r="243">
          <cell r="AI243">
            <v>483598</v>
          </cell>
        </row>
        <row r="244">
          <cell r="AI244">
            <v>232434</v>
          </cell>
        </row>
        <row r="245">
          <cell r="AI245">
            <v>0</v>
          </cell>
        </row>
        <row r="246">
          <cell r="AI246">
            <v>647299</v>
          </cell>
        </row>
        <row r="247">
          <cell r="AI247">
            <v>0</v>
          </cell>
        </row>
        <row r="248">
          <cell r="AI248">
            <v>0</v>
          </cell>
        </row>
        <row r="249">
          <cell r="AI249">
            <v>33171</v>
          </cell>
        </row>
        <row r="250">
          <cell r="AI250">
            <v>0</v>
          </cell>
        </row>
        <row r="251">
          <cell r="AI251">
            <v>0</v>
          </cell>
        </row>
        <row r="252">
          <cell r="AI252">
            <v>69406</v>
          </cell>
        </row>
        <row r="253">
          <cell r="AI253">
            <v>451284</v>
          </cell>
        </row>
        <row r="254">
          <cell r="AI254">
            <v>148388</v>
          </cell>
        </row>
        <row r="255">
          <cell r="AI255">
            <v>7486</v>
          </cell>
        </row>
        <row r="256">
          <cell r="AI256">
            <v>145945</v>
          </cell>
        </row>
        <row r="257">
          <cell r="AI257">
            <v>943929</v>
          </cell>
        </row>
        <row r="258">
          <cell r="AI258">
            <v>0</v>
          </cell>
        </row>
        <row r="259">
          <cell r="AI259">
            <v>0</v>
          </cell>
        </row>
        <row r="260">
          <cell r="AI260">
            <v>0</v>
          </cell>
        </row>
        <row r="261">
          <cell r="AI261">
            <v>0</v>
          </cell>
        </row>
        <row r="262">
          <cell r="AI262">
            <v>0</v>
          </cell>
        </row>
        <row r="263">
          <cell r="AI263">
            <v>0</v>
          </cell>
        </row>
        <row r="264">
          <cell r="AI264">
            <v>0</v>
          </cell>
        </row>
        <row r="265">
          <cell r="AI265">
            <v>3267026</v>
          </cell>
        </row>
        <row r="266">
          <cell r="AI266">
            <v>0</v>
          </cell>
        </row>
        <row r="267">
          <cell r="AI267">
            <v>0</v>
          </cell>
        </row>
        <row r="268">
          <cell r="AI268">
            <v>0</v>
          </cell>
        </row>
        <row r="269">
          <cell r="AI269">
            <v>0</v>
          </cell>
        </row>
        <row r="270">
          <cell r="AI270">
            <v>0</v>
          </cell>
        </row>
        <row r="271">
          <cell r="AI271">
            <v>0</v>
          </cell>
        </row>
        <row r="272">
          <cell r="AI272">
            <v>0</v>
          </cell>
        </row>
        <row r="273">
          <cell r="AI273">
            <v>0</v>
          </cell>
        </row>
        <row r="274">
          <cell r="AI274">
            <v>258556</v>
          </cell>
        </row>
        <row r="275">
          <cell r="AI275">
            <v>0</v>
          </cell>
        </row>
        <row r="276">
          <cell r="AI276">
            <v>0</v>
          </cell>
        </row>
        <row r="277">
          <cell r="AI277">
            <v>0</v>
          </cell>
        </row>
        <row r="278">
          <cell r="AI278">
            <v>1086650</v>
          </cell>
        </row>
        <row r="279">
          <cell r="AI279">
            <v>95390</v>
          </cell>
        </row>
        <row r="280">
          <cell r="AI280">
            <v>0</v>
          </cell>
        </row>
        <row r="281">
          <cell r="AI281">
            <v>496368</v>
          </cell>
        </row>
        <row r="282">
          <cell r="AI282">
            <v>235046</v>
          </cell>
        </row>
        <row r="283">
          <cell r="AI283">
            <v>0</v>
          </cell>
        </row>
        <row r="284">
          <cell r="AI284">
            <v>660710</v>
          </cell>
        </row>
        <row r="285">
          <cell r="AI285">
            <v>0</v>
          </cell>
        </row>
        <row r="286">
          <cell r="AI286">
            <v>0</v>
          </cell>
        </row>
        <row r="287">
          <cell r="AI287">
            <v>32808</v>
          </cell>
        </row>
        <row r="288">
          <cell r="AI288">
            <v>0</v>
          </cell>
        </row>
        <row r="289">
          <cell r="AI289">
            <v>0</v>
          </cell>
        </row>
        <row r="290">
          <cell r="AI290">
            <v>69366</v>
          </cell>
        </row>
        <row r="291">
          <cell r="AI291">
            <v>495815</v>
          </cell>
        </row>
        <row r="292">
          <cell r="AI292">
            <v>147027</v>
          </cell>
        </row>
        <row r="293">
          <cell r="AI293">
            <v>8017</v>
          </cell>
        </row>
        <row r="294">
          <cell r="AI294">
            <v>150580</v>
          </cell>
        </row>
        <row r="295">
          <cell r="AI295">
            <v>1010989</v>
          </cell>
        </row>
        <row r="296">
          <cell r="AI296">
            <v>0</v>
          </cell>
        </row>
        <row r="297">
          <cell r="AI297">
            <v>0</v>
          </cell>
        </row>
        <row r="298">
          <cell r="AI298">
            <v>0</v>
          </cell>
        </row>
        <row r="299">
          <cell r="AI299">
            <v>0</v>
          </cell>
        </row>
        <row r="300">
          <cell r="AI300">
            <v>0</v>
          </cell>
        </row>
        <row r="301">
          <cell r="AI301">
            <v>0</v>
          </cell>
        </row>
        <row r="302">
          <cell r="AI302">
            <v>0</v>
          </cell>
        </row>
        <row r="303">
          <cell r="AI303">
            <v>3311772</v>
          </cell>
        </row>
        <row r="304">
          <cell r="AI304">
            <v>0</v>
          </cell>
        </row>
        <row r="305">
          <cell r="AI305">
            <v>0</v>
          </cell>
        </row>
        <row r="306">
          <cell r="AI306">
            <v>0</v>
          </cell>
        </row>
        <row r="307">
          <cell r="AI307">
            <v>0</v>
          </cell>
        </row>
        <row r="308">
          <cell r="AI308">
            <v>0</v>
          </cell>
        </row>
        <row r="309">
          <cell r="AI309">
            <v>0</v>
          </cell>
        </row>
        <row r="310">
          <cell r="AI310">
            <v>0</v>
          </cell>
        </row>
        <row r="311">
          <cell r="AI311">
            <v>0</v>
          </cell>
        </row>
        <row r="312">
          <cell r="AI312">
            <v>277652</v>
          </cell>
        </row>
        <row r="313">
          <cell r="AI313">
            <v>0</v>
          </cell>
        </row>
        <row r="314">
          <cell r="AI314">
            <v>0</v>
          </cell>
        </row>
        <row r="315">
          <cell r="AI315">
            <v>0</v>
          </cell>
        </row>
        <row r="316">
          <cell r="AI316">
            <v>1212215</v>
          </cell>
        </row>
        <row r="317">
          <cell r="AI317">
            <v>111174</v>
          </cell>
        </row>
        <row r="318">
          <cell r="AI318">
            <v>0</v>
          </cell>
        </row>
        <row r="319">
          <cell r="AI319">
            <v>558038</v>
          </cell>
        </row>
        <row r="320">
          <cell r="AI320">
            <v>275816</v>
          </cell>
        </row>
        <row r="321">
          <cell r="AI321">
            <v>0</v>
          </cell>
        </row>
        <row r="322">
          <cell r="AI322">
            <v>708503</v>
          </cell>
        </row>
        <row r="323">
          <cell r="AI323">
            <v>0</v>
          </cell>
        </row>
        <row r="324">
          <cell r="AI324">
            <v>0</v>
          </cell>
        </row>
        <row r="325">
          <cell r="AI325">
            <v>44855</v>
          </cell>
        </row>
        <row r="326">
          <cell r="AI326">
            <v>0</v>
          </cell>
        </row>
        <row r="327">
          <cell r="AI327">
            <v>0</v>
          </cell>
        </row>
        <row r="328">
          <cell r="AI328">
            <v>72030</v>
          </cell>
        </row>
        <row r="329">
          <cell r="AI329">
            <v>541231</v>
          </cell>
        </row>
        <row r="330">
          <cell r="AI330">
            <v>165802</v>
          </cell>
        </row>
        <row r="331">
          <cell r="AI331">
            <v>8630</v>
          </cell>
        </row>
        <row r="332">
          <cell r="AI332">
            <v>173353</v>
          </cell>
        </row>
        <row r="333">
          <cell r="AI333">
            <v>1088275</v>
          </cell>
        </row>
        <row r="334">
          <cell r="AI334">
            <v>0</v>
          </cell>
        </row>
        <row r="335">
          <cell r="AI335">
            <v>0</v>
          </cell>
        </row>
        <row r="336">
          <cell r="AI336">
            <v>0</v>
          </cell>
        </row>
        <row r="337">
          <cell r="AI337">
            <v>0</v>
          </cell>
        </row>
        <row r="338">
          <cell r="AI338">
            <v>0</v>
          </cell>
        </row>
        <row r="339">
          <cell r="AI339">
            <v>0</v>
          </cell>
        </row>
        <row r="340">
          <cell r="AI340">
            <v>0</v>
          </cell>
        </row>
        <row r="341">
          <cell r="AI341">
            <v>3267789</v>
          </cell>
        </row>
        <row r="342">
          <cell r="AI342">
            <v>0</v>
          </cell>
        </row>
        <row r="343">
          <cell r="AI343">
            <v>0</v>
          </cell>
        </row>
        <row r="344">
          <cell r="AI344">
            <v>0</v>
          </cell>
        </row>
        <row r="345">
          <cell r="AI345">
            <v>0</v>
          </cell>
        </row>
        <row r="346">
          <cell r="AI346">
            <v>0</v>
          </cell>
        </row>
        <row r="347">
          <cell r="AI347">
            <v>0</v>
          </cell>
        </row>
        <row r="348">
          <cell r="AI348">
            <v>0</v>
          </cell>
        </row>
        <row r="349">
          <cell r="AI349">
            <v>0</v>
          </cell>
        </row>
        <row r="350">
          <cell r="AI350">
            <v>284538</v>
          </cell>
        </row>
        <row r="351">
          <cell r="AI351">
            <v>0</v>
          </cell>
        </row>
        <row r="352">
          <cell r="AI352">
            <v>0</v>
          </cell>
        </row>
        <row r="353">
          <cell r="AI353">
            <v>0</v>
          </cell>
        </row>
        <row r="354">
          <cell r="AI354">
            <v>1310621</v>
          </cell>
        </row>
        <row r="355">
          <cell r="AI355">
            <v>116042</v>
          </cell>
        </row>
        <row r="356">
          <cell r="AI356">
            <v>0</v>
          </cell>
        </row>
        <row r="357">
          <cell r="AI357">
            <v>607968</v>
          </cell>
        </row>
        <row r="358">
          <cell r="AI358">
            <v>289342</v>
          </cell>
        </row>
        <row r="359">
          <cell r="AI359">
            <v>0</v>
          </cell>
        </row>
        <row r="360">
          <cell r="AI360">
            <v>725491</v>
          </cell>
        </row>
        <row r="361">
          <cell r="AI361">
            <v>0</v>
          </cell>
        </row>
        <row r="362">
          <cell r="AI362">
            <v>0</v>
          </cell>
        </row>
        <row r="363">
          <cell r="AI363">
            <v>42495</v>
          </cell>
        </row>
        <row r="364">
          <cell r="AI364">
            <v>0</v>
          </cell>
        </row>
        <row r="365">
          <cell r="AI365">
            <v>0</v>
          </cell>
        </row>
        <row r="366">
          <cell r="AI366">
            <v>67724</v>
          </cell>
        </row>
        <row r="367">
          <cell r="AI367">
            <v>657675</v>
          </cell>
        </row>
        <row r="368">
          <cell r="AI368">
            <v>185220</v>
          </cell>
        </row>
        <row r="369">
          <cell r="AI369">
            <v>9957</v>
          </cell>
        </row>
        <row r="370">
          <cell r="AI370">
            <v>194024</v>
          </cell>
        </row>
        <row r="371">
          <cell r="AI371">
            <v>1255539</v>
          </cell>
        </row>
        <row r="372">
          <cell r="AI372">
            <v>0</v>
          </cell>
        </row>
        <row r="373">
          <cell r="AI373">
            <v>0</v>
          </cell>
        </row>
        <row r="374">
          <cell r="AI374">
            <v>0</v>
          </cell>
        </row>
        <row r="375">
          <cell r="AI375">
            <v>0</v>
          </cell>
        </row>
        <row r="376">
          <cell r="AI376">
            <v>0</v>
          </cell>
        </row>
        <row r="377">
          <cell r="AI377">
            <v>0</v>
          </cell>
        </row>
        <row r="378">
          <cell r="AI378">
            <v>0</v>
          </cell>
        </row>
        <row r="379">
          <cell r="AI379">
            <v>2626771</v>
          </cell>
        </row>
        <row r="380">
          <cell r="AI380">
            <v>0</v>
          </cell>
        </row>
        <row r="381">
          <cell r="AI381">
            <v>0</v>
          </cell>
        </row>
        <row r="382">
          <cell r="AI382">
            <v>0</v>
          </cell>
        </row>
        <row r="383">
          <cell r="AI383">
            <v>0</v>
          </cell>
        </row>
        <row r="384">
          <cell r="AI384">
            <v>0</v>
          </cell>
        </row>
        <row r="385">
          <cell r="AI385">
            <v>0</v>
          </cell>
        </row>
        <row r="386">
          <cell r="AI386">
            <v>0</v>
          </cell>
        </row>
        <row r="387">
          <cell r="AI387">
            <v>0</v>
          </cell>
        </row>
        <row r="388">
          <cell r="AI388">
            <v>300180</v>
          </cell>
        </row>
        <row r="389">
          <cell r="AI389">
            <v>0</v>
          </cell>
        </row>
        <row r="390">
          <cell r="AI390">
            <v>0</v>
          </cell>
        </row>
        <row r="391">
          <cell r="AI391">
            <v>0</v>
          </cell>
        </row>
        <row r="392">
          <cell r="AI392">
            <v>1339151</v>
          </cell>
        </row>
        <row r="393">
          <cell r="AI393">
            <v>116539</v>
          </cell>
        </row>
        <row r="394">
          <cell r="AI394">
            <v>0</v>
          </cell>
        </row>
        <row r="395">
          <cell r="AI395">
            <v>625959</v>
          </cell>
        </row>
        <row r="396">
          <cell r="AI396">
            <v>291984</v>
          </cell>
        </row>
        <row r="397">
          <cell r="AI397">
            <v>0</v>
          </cell>
        </row>
        <row r="398">
          <cell r="AI398">
            <v>765219</v>
          </cell>
        </row>
        <row r="399">
          <cell r="AI399">
            <v>0</v>
          </cell>
        </row>
        <row r="400">
          <cell r="AI400">
            <v>0</v>
          </cell>
        </row>
        <row r="401">
          <cell r="AI401">
            <v>45022</v>
          </cell>
        </row>
        <row r="402">
          <cell r="AI402">
            <v>0</v>
          </cell>
        </row>
        <row r="403">
          <cell r="AI403">
            <v>0</v>
          </cell>
        </row>
        <row r="404">
          <cell r="AI404">
            <v>76665</v>
          </cell>
        </row>
        <row r="405">
          <cell r="AI405">
            <v>740202</v>
          </cell>
        </row>
        <row r="406">
          <cell r="AI406">
            <v>197403</v>
          </cell>
        </row>
        <row r="407">
          <cell r="AI407">
            <v>10897</v>
          </cell>
        </row>
        <row r="408">
          <cell r="AI408">
            <v>215000</v>
          </cell>
        </row>
        <row r="409">
          <cell r="AI409">
            <v>1374042</v>
          </cell>
        </row>
        <row r="410">
          <cell r="AI410">
            <v>0</v>
          </cell>
        </row>
        <row r="411">
          <cell r="AI411">
            <v>0</v>
          </cell>
        </row>
        <row r="412">
          <cell r="AI412">
            <v>0</v>
          </cell>
        </row>
        <row r="413">
          <cell r="AI413">
            <v>0</v>
          </cell>
        </row>
        <row r="414">
          <cell r="AI414">
            <v>0</v>
          </cell>
        </row>
        <row r="415">
          <cell r="AI415">
            <v>0</v>
          </cell>
        </row>
        <row r="416">
          <cell r="AI416">
            <v>0</v>
          </cell>
        </row>
        <row r="417">
          <cell r="AI417">
            <v>2654593</v>
          </cell>
        </row>
        <row r="418">
          <cell r="AI418">
            <v>0</v>
          </cell>
        </row>
        <row r="419">
          <cell r="AI419">
            <v>0</v>
          </cell>
        </row>
        <row r="420">
          <cell r="AI420">
            <v>0</v>
          </cell>
        </row>
        <row r="421">
          <cell r="AI421">
            <v>0</v>
          </cell>
        </row>
        <row r="422">
          <cell r="AI422">
            <v>0</v>
          </cell>
        </row>
        <row r="423">
          <cell r="AI423">
            <v>0</v>
          </cell>
        </row>
        <row r="424">
          <cell r="AI424">
            <v>0</v>
          </cell>
        </row>
        <row r="425">
          <cell r="AI425">
            <v>0</v>
          </cell>
        </row>
        <row r="426">
          <cell r="AI426">
            <v>286700</v>
          </cell>
        </row>
        <row r="427">
          <cell r="AI427">
            <v>0</v>
          </cell>
        </row>
        <row r="428">
          <cell r="AI428">
            <v>0</v>
          </cell>
        </row>
        <row r="429">
          <cell r="AI429">
            <v>0</v>
          </cell>
        </row>
        <row r="430">
          <cell r="AI430">
            <v>1257877</v>
          </cell>
        </row>
        <row r="431">
          <cell r="AI431">
            <v>110942</v>
          </cell>
        </row>
        <row r="432">
          <cell r="AI432">
            <v>0</v>
          </cell>
        </row>
        <row r="433">
          <cell r="AI433">
            <v>592410</v>
          </cell>
        </row>
        <row r="434">
          <cell r="AI434">
            <v>276894</v>
          </cell>
        </row>
        <row r="435">
          <cell r="AI435">
            <v>0</v>
          </cell>
        </row>
        <row r="436">
          <cell r="AI436">
            <v>731232</v>
          </cell>
        </row>
        <row r="437">
          <cell r="AI437">
            <v>0</v>
          </cell>
        </row>
        <row r="438">
          <cell r="AI438">
            <v>0</v>
          </cell>
        </row>
        <row r="439">
          <cell r="AI439">
            <v>44385</v>
          </cell>
        </row>
        <row r="440">
          <cell r="AI440">
            <v>0</v>
          </cell>
        </row>
        <row r="441">
          <cell r="AI441">
            <v>0</v>
          </cell>
        </row>
        <row r="442">
          <cell r="AI442">
            <v>88296</v>
          </cell>
        </row>
        <row r="443">
          <cell r="AI443">
            <v>706900</v>
          </cell>
        </row>
        <row r="444">
          <cell r="AI444">
            <v>175895</v>
          </cell>
        </row>
        <row r="445">
          <cell r="AI445">
            <v>10058</v>
          </cell>
        </row>
        <row r="446">
          <cell r="AI446">
            <v>191812</v>
          </cell>
        </row>
        <row r="447">
          <cell r="AI447">
            <v>1268259</v>
          </cell>
        </row>
        <row r="448">
          <cell r="AI448">
            <v>0</v>
          </cell>
        </row>
        <row r="449">
          <cell r="AI449">
            <v>0</v>
          </cell>
        </row>
        <row r="450">
          <cell r="AI450">
            <v>0</v>
          </cell>
        </row>
        <row r="451">
          <cell r="AI451">
            <v>0</v>
          </cell>
        </row>
        <row r="452">
          <cell r="AI452">
            <v>0</v>
          </cell>
        </row>
        <row r="453">
          <cell r="AI453">
            <v>0</v>
          </cell>
        </row>
        <row r="454">
          <cell r="AI454">
            <v>0</v>
          </cell>
        </row>
        <row r="455">
          <cell r="AI455">
            <v>3108711</v>
          </cell>
        </row>
        <row r="456">
          <cell r="AI456">
            <v>0</v>
          </cell>
        </row>
        <row r="457">
          <cell r="AI457">
            <v>0</v>
          </cell>
        </row>
        <row r="458">
          <cell r="AI458">
            <v>0</v>
          </cell>
        </row>
        <row r="459">
          <cell r="AI459">
            <v>0</v>
          </cell>
        </row>
      </sheetData>
      <sheetData sheetId="10">
        <row r="4">
          <cell r="B4" t="str">
            <v>Jan 2016</v>
          </cell>
        </row>
      </sheetData>
      <sheetData sheetId="11">
        <row r="2">
          <cell r="C2" t="str">
            <v>RLS</v>
          </cell>
        </row>
      </sheetData>
      <sheetData sheetId="12"/>
      <sheetData sheetId="13"/>
      <sheetData sheetId="14">
        <row r="4">
          <cell r="E4" t="str">
            <v>20100128LGRSE411</v>
          </cell>
        </row>
      </sheetData>
      <sheetData sheetId="15">
        <row r="4">
          <cell r="E4" t="str">
            <v>20100128LGUM_001</v>
          </cell>
        </row>
      </sheetData>
      <sheetData sheetId="16"/>
      <sheetData sheetId="17">
        <row r="3">
          <cell r="B3" t="str">
            <v>JAN 2016</v>
          </cell>
          <cell r="D3">
            <v>0</v>
          </cell>
        </row>
        <row r="4">
          <cell r="D4">
            <v>28220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2585</v>
          </cell>
        </row>
        <row r="9">
          <cell r="D9">
            <v>52</v>
          </cell>
        </row>
        <row r="10">
          <cell r="D10">
            <v>0</v>
          </cell>
        </row>
        <row r="11">
          <cell r="D11">
            <v>222</v>
          </cell>
        </row>
        <row r="12">
          <cell r="D12">
            <v>40</v>
          </cell>
        </row>
        <row r="13">
          <cell r="D13">
            <v>16386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2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1</v>
          </cell>
        </row>
        <row r="20">
          <cell r="D20">
            <v>12</v>
          </cell>
        </row>
        <row r="21">
          <cell r="D21">
            <v>213</v>
          </cell>
        </row>
        <row r="22">
          <cell r="D22">
            <v>21</v>
          </cell>
        </row>
        <row r="23">
          <cell r="D23">
            <v>99</v>
          </cell>
        </row>
        <row r="24">
          <cell r="D24">
            <v>70</v>
          </cell>
        </row>
        <row r="25">
          <cell r="D25">
            <v>0</v>
          </cell>
        </row>
        <row r="26">
          <cell r="D26">
            <v>156</v>
          </cell>
        </row>
        <row r="27">
          <cell r="D27">
            <v>0</v>
          </cell>
        </row>
        <row r="28">
          <cell r="D28">
            <v>905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361605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20</v>
          </cell>
        </row>
        <row r="35">
          <cell r="D35">
            <v>0</v>
          </cell>
        </row>
        <row r="37">
          <cell r="D37">
            <v>0</v>
          </cell>
        </row>
        <row r="38">
          <cell r="D38">
            <v>28231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2585</v>
          </cell>
        </row>
        <row r="43">
          <cell r="D43">
            <v>52</v>
          </cell>
        </row>
        <row r="44">
          <cell r="D44">
            <v>0</v>
          </cell>
        </row>
        <row r="45">
          <cell r="D45">
            <v>223</v>
          </cell>
        </row>
        <row r="46">
          <cell r="D46">
            <v>40</v>
          </cell>
        </row>
        <row r="47">
          <cell r="D47">
            <v>16392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2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1</v>
          </cell>
        </row>
        <row r="54">
          <cell r="D54">
            <v>12</v>
          </cell>
        </row>
        <row r="55">
          <cell r="D55">
            <v>213</v>
          </cell>
        </row>
        <row r="56">
          <cell r="D56">
            <v>21</v>
          </cell>
        </row>
        <row r="57">
          <cell r="D57">
            <v>100</v>
          </cell>
        </row>
        <row r="58">
          <cell r="D58">
            <v>71</v>
          </cell>
        </row>
        <row r="59">
          <cell r="D59">
            <v>0</v>
          </cell>
        </row>
        <row r="60">
          <cell r="D60">
            <v>156</v>
          </cell>
        </row>
        <row r="61">
          <cell r="D61">
            <v>0</v>
          </cell>
        </row>
        <row r="62">
          <cell r="D62">
            <v>905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361807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20</v>
          </cell>
        </row>
        <row r="69">
          <cell r="D69">
            <v>0</v>
          </cell>
        </row>
        <row r="71">
          <cell r="D71">
            <v>0</v>
          </cell>
        </row>
        <row r="72">
          <cell r="D72">
            <v>28242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2585</v>
          </cell>
        </row>
        <row r="77">
          <cell r="D77">
            <v>52</v>
          </cell>
        </row>
        <row r="78">
          <cell r="D78">
            <v>0</v>
          </cell>
        </row>
        <row r="79">
          <cell r="D79">
            <v>224</v>
          </cell>
        </row>
        <row r="80">
          <cell r="D80">
            <v>40</v>
          </cell>
        </row>
        <row r="81">
          <cell r="D81">
            <v>16398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2</v>
          </cell>
        </row>
        <row r="85">
          <cell r="D85">
            <v>1</v>
          </cell>
        </row>
        <row r="86">
          <cell r="D86">
            <v>12</v>
          </cell>
        </row>
        <row r="87">
          <cell r="D87">
            <v>212</v>
          </cell>
        </row>
        <row r="88">
          <cell r="D88">
            <v>21</v>
          </cell>
        </row>
        <row r="89">
          <cell r="D89">
            <v>100</v>
          </cell>
        </row>
        <row r="90">
          <cell r="D90">
            <v>71</v>
          </cell>
        </row>
        <row r="91">
          <cell r="D91">
            <v>0</v>
          </cell>
        </row>
        <row r="92">
          <cell r="D92">
            <v>156</v>
          </cell>
        </row>
        <row r="93">
          <cell r="D93">
            <v>0</v>
          </cell>
        </row>
        <row r="94">
          <cell r="D94">
            <v>905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362009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20</v>
          </cell>
        </row>
        <row r="101">
          <cell r="D101">
            <v>0</v>
          </cell>
        </row>
        <row r="103">
          <cell r="D103">
            <v>0</v>
          </cell>
        </row>
        <row r="104">
          <cell r="D104">
            <v>28253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2585</v>
          </cell>
        </row>
        <row r="109">
          <cell r="D109">
            <v>52</v>
          </cell>
        </row>
        <row r="110">
          <cell r="D110">
            <v>0</v>
          </cell>
        </row>
        <row r="111">
          <cell r="D111">
            <v>225</v>
          </cell>
        </row>
        <row r="112">
          <cell r="D112">
            <v>41</v>
          </cell>
        </row>
        <row r="113">
          <cell r="D113">
            <v>16404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2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1</v>
          </cell>
        </row>
        <row r="120">
          <cell r="D120">
            <v>12</v>
          </cell>
        </row>
        <row r="121">
          <cell r="D121">
            <v>212</v>
          </cell>
        </row>
        <row r="122">
          <cell r="D122">
            <v>21</v>
          </cell>
        </row>
        <row r="123">
          <cell r="D123">
            <v>100</v>
          </cell>
        </row>
        <row r="124">
          <cell r="D124">
            <v>71</v>
          </cell>
        </row>
        <row r="125">
          <cell r="D125">
            <v>0</v>
          </cell>
        </row>
        <row r="126">
          <cell r="D126">
            <v>156</v>
          </cell>
        </row>
        <row r="127">
          <cell r="D127">
            <v>0</v>
          </cell>
        </row>
        <row r="128">
          <cell r="D128">
            <v>905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362211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21</v>
          </cell>
        </row>
        <row r="135">
          <cell r="D135">
            <v>0</v>
          </cell>
        </row>
        <row r="137">
          <cell r="D137">
            <v>0</v>
          </cell>
        </row>
        <row r="138">
          <cell r="D138">
            <v>28263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2585</v>
          </cell>
        </row>
        <row r="143">
          <cell r="D143">
            <v>52</v>
          </cell>
        </row>
        <row r="144">
          <cell r="D144">
            <v>0</v>
          </cell>
        </row>
        <row r="145">
          <cell r="D145">
            <v>226</v>
          </cell>
        </row>
        <row r="146">
          <cell r="D146">
            <v>41</v>
          </cell>
        </row>
        <row r="147">
          <cell r="D147">
            <v>16411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2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1</v>
          </cell>
        </row>
        <row r="154">
          <cell r="D154">
            <v>12</v>
          </cell>
        </row>
        <row r="155">
          <cell r="D155">
            <v>211</v>
          </cell>
        </row>
        <row r="156">
          <cell r="D156">
            <v>21</v>
          </cell>
        </row>
        <row r="157">
          <cell r="D157">
            <v>100</v>
          </cell>
        </row>
        <row r="158">
          <cell r="D158">
            <v>72</v>
          </cell>
        </row>
        <row r="159">
          <cell r="D159">
            <v>0</v>
          </cell>
        </row>
        <row r="160">
          <cell r="D160">
            <v>156</v>
          </cell>
        </row>
        <row r="161">
          <cell r="D161">
            <v>0</v>
          </cell>
        </row>
        <row r="162">
          <cell r="D162">
            <v>905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362413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21</v>
          </cell>
        </row>
        <row r="169">
          <cell r="D169">
            <v>0</v>
          </cell>
        </row>
        <row r="171">
          <cell r="D171">
            <v>0</v>
          </cell>
        </row>
        <row r="172">
          <cell r="D172">
            <v>28274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2585</v>
          </cell>
        </row>
        <row r="177">
          <cell r="D177">
            <v>52</v>
          </cell>
        </row>
        <row r="178">
          <cell r="D178">
            <v>0</v>
          </cell>
        </row>
        <row r="179">
          <cell r="D179">
            <v>227</v>
          </cell>
        </row>
        <row r="180">
          <cell r="D180">
            <v>41</v>
          </cell>
        </row>
        <row r="181">
          <cell r="D181">
            <v>16417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2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1</v>
          </cell>
        </row>
        <row r="188">
          <cell r="D188">
            <v>12</v>
          </cell>
        </row>
        <row r="189">
          <cell r="D189">
            <v>211</v>
          </cell>
        </row>
        <row r="190">
          <cell r="D190">
            <v>21</v>
          </cell>
        </row>
        <row r="191">
          <cell r="D191">
            <v>100</v>
          </cell>
        </row>
        <row r="192">
          <cell r="D192">
            <v>72</v>
          </cell>
        </row>
        <row r="193">
          <cell r="D193">
            <v>0</v>
          </cell>
        </row>
        <row r="194">
          <cell r="D194">
            <v>156</v>
          </cell>
        </row>
        <row r="195">
          <cell r="D195">
            <v>0</v>
          </cell>
        </row>
        <row r="196">
          <cell r="D196">
            <v>905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362615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21</v>
          </cell>
        </row>
        <row r="203">
          <cell r="D203">
            <v>0</v>
          </cell>
        </row>
        <row r="205">
          <cell r="D205">
            <v>0</v>
          </cell>
        </row>
        <row r="206">
          <cell r="D206">
            <v>28156</v>
          </cell>
        </row>
        <row r="207">
          <cell r="D207">
            <v>0</v>
          </cell>
        </row>
        <row r="208">
          <cell r="D208">
            <v>0</v>
          </cell>
        </row>
        <row r="209">
          <cell r="D209">
            <v>0</v>
          </cell>
        </row>
        <row r="210">
          <cell r="D210">
            <v>2579</v>
          </cell>
        </row>
        <row r="211">
          <cell r="D211">
            <v>52</v>
          </cell>
        </row>
        <row r="212">
          <cell r="D212">
            <v>0</v>
          </cell>
        </row>
        <row r="213">
          <cell r="D213">
            <v>216</v>
          </cell>
        </row>
        <row r="214">
          <cell r="D214">
            <v>38</v>
          </cell>
        </row>
        <row r="215">
          <cell r="D215">
            <v>16348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2</v>
          </cell>
        </row>
        <row r="219">
          <cell r="D219">
            <v>0</v>
          </cell>
        </row>
        <row r="220">
          <cell r="D220">
            <v>1</v>
          </cell>
        </row>
        <row r="221">
          <cell r="D221">
            <v>12</v>
          </cell>
        </row>
        <row r="222">
          <cell r="D222">
            <v>216</v>
          </cell>
        </row>
        <row r="223">
          <cell r="D223">
            <v>21</v>
          </cell>
        </row>
        <row r="224">
          <cell r="D224">
            <v>93</v>
          </cell>
        </row>
        <row r="225">
          <cell r="D225">
            <v>68</v>
          </cell>
        </row>
        <row r="226">
          <cell r="D226">
            <v>0</v>
          </cell>
        </row>
        <row r="227">
          <cell r="D227">
            <v>156</v>
          </cell>
        </row>
        <row r="228">
          <cell r="D228">
            <v>0</v>
          </cell>
        </row>
        <row r="229">
          <cell r="D229">
            <v>905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360372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20</v>
          </cell>
        </row>
        <row r="236">
          <cell r="D236">
            <v>0</v>
          </cell>
        </row>
        <row r="238">
          <cell r="D238">
            <v>0</v>
          </cell>
        </row>
        <row r="239">
          <cell r="D239">
            <v>28166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2579</v>
          </cell>
        </row>
        <row r="244">
          <cell r="D244">
            <v>52</v>
          </cell>
        </row>
        <row r="245">
          <cell r="D245">
            <v>0</v>
          </cell>
        </row>
        <row r="246">
          <cell r="D246">
            <v>217</v>
          </cell>
        </row>
        <row r="247">
          <cell r="D247">
            <v>38</v>
          </cell>
        </row>
        <row r="248">
          <cell r="D248">
            <v>16355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2</v>
          </cell>
        </row>
        <row r="252">
          <cell r="D252">
            <v>0</v>
          </cell>
        </row>
        <row r="253">
          <cell r="D253">
            <v>1</v>
          </cell>
        </row>
        <row r="254">
          <cell r="D254">
            <v>12</v>
          </cell>
        </row>
        <row r="255">
          <cell r="D255">
            <v>216</v>
          </cell>
        </row>
        <row r="256">
          <cell r="D256">
            <v>21</v>
          </cell>
        </row>
        <row r="257">
          <cell r="D257">
            <v>94</v>
          </cell>
        </row>
        <row r="258">
          <cell r="D258">
            <v>69</v>
          </cell>
        </row>
        <row r="259">
          <cell r="D259">
            <v>0</v>
          </cell>
        </row>
        <row r="260">
          <cell r="D260">
            <v>156</v>
          </cell>
        </row>
        <row r="261">
          <cell r="D261">
            <v>0</v>
          </cell>
        </row>
        <row r="262">
          <cell r="D262">
            <v>905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360578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20</v>
          </cell>
        </row>
        <row r="269">
          <cell r="D269">
            <v>0</v>
          </cell>
        </row>
        <row r="271">
          <cell r="D271">
            <v>0</v>
          </cell>
        </row>
        <row r="272">
          <cell r="D272">
            <v>28177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2579</v>
          </cell>
        </row>
        <row r="277">
          <cell r="D277">
            <v>52</v>
          </cell>
        </row>
        <row r="278">
          <cell r="D278">
            <v>0</v>
          </cell>
        </row>
        <row r="279">
          <cell r="D279">
            <v>218</v>
          </cell>
        </row>
        <row r="280">
          <cell r="D280">
            <v>38</v>
          </cell>
        </row>
        <row r="281">
          <cell r="D281">
            <v>16361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2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1</v>
          </cell>
        </row>
        <row r="288">
          <cell r="D288">
            <v>12</v>
          </cell>
        </row>
        <row r="289">
          <cell r="D289">
            <v>215</v>
          </cell>
        </row>
        <row r="290">
          <cell r="D290">
            <v>21</v>
          </cell>
        </row>
        <row r="291">
          <cell r="D291">
            <v>95</v>
          </cell>
        </row>
        <row r="292">
          <cell r="D292">
            <v>69</v>
          </cell>
        </row>
        <row r="293">
          <cell r="D293">
            <v>0</v>
          </cell>
        </row>
        <row r="294">
          <cell r="D294">
            <v>156</v>
          </cell>
        </row>
        <row r="295">
          <cell r="D295">
            <v>0</v>
          </cell>
        </row>
        <row r="296">
          <cell r="D296">
            <v>905</v>
          </cell>
        </row>
        <row r="297">
          <cell r="D297">
            <v>0</v>
          </cell>
        </row>
        <row r="298">
          <cell r="D298">
            <v>0</v>
          </cell>
        </row>
        <row r="299">
          <cell r="D299">
            <v>360785</v>
          </cell>
        </row>
        <row r="300">
          <cell r="D300">
            <v>0</v>
          </cell>
        </row>
        <row r="301">
          <cell r="D301">
            <v>0</v>
          </cell>
        </row>
        <row r="302">
          <cell r="D302">
            <v>20</v>
          </cell>
        </row>
        <row r="304">
          <cell r="D304">
            <v>0</v>
          </cell>
        </row>
        <row r="305">
          <cell r="D305">
            <v>28188</v>
          </cell>
        </row>
        <row r="306">
          <cell r="D306">
            <v>0</v>
          </cell>
        </row>
        <row r="307">
          <cell r="D307">
            <v>0</v>
          </cell>
        </row>
        <row r="308">
          <cell r="D308">
            <v>0</v>
          </cell>
        </row>
        <row r="309">
          <cell r="D309">
            <v>2579</v>
          </cell>
        </row>
        <row r="310">
          <cell r="D310">
            <v>52</v>
          </cell>
        </row>
        <row r="311">
          <cell r="D311">
            <v>0</v>
          </cell>
        </row>
        <row r="312">
          <cell r="D312">
            <v>219</v>
          </cell>
        </row>
        <row r="313">
          <cell r="D313">
            <v>39</v>
          </cell>
        </row>
        <row r="314">
          <cell r="D314">
            <v>16367</v>
          </cell>
        </row>
        <row r="315">
          <cell r="D315">
            <v>0</v>
          </cell>
        </row>
        <row r="316">
          <cell r="D316">
            <v>0</v>
          </cell>
        </row>
        <row r="317">
          <cell r="D317">
            <v>2</v>
          </cell>
        </row>
        <row r="318">
          <cell r="D318">
            <v>0</v>
          </cell>
        </row>
        <row r="319">
          <cell r="D319">
            <v>0</v>
          </cell>
        </row>
        <row r="320">
          <cell r="D320">
            <v>1</v>
          </cell>
        </row>
        <row r="321">
          <cell r="D321">
            <v>12</v>
          </cell>
        </row>
        <row r="322">
          <cell r="D322">
            <v>215</v>
          </cell>
        </row>
        <row r="323">
          <cell r="D323">
            <v>21</v>
          </cell>
        </row>
        <row r="324">
          <cell r="D324">
            <v>96</v>
          </cell>
        </row>
        <row r="325">
          <cell r="D325">
            <v>69</v>
          </cell>
        </row>
        <row r="326">
          <cell r="D326">
            <v>0</v>
          </cell>
        </row>
        <row r="327">
          <cell r="D327">
            <v>156</v>
          </cell>
        </row>
        <row r="328">
          <cell r="D328">
            <v>0</v>
          </cell>
        </row>
        <row r="329">
          <cell r="D329">
            <v>905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360991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20</v>
          </cell>
        </row>
        <row r="336">
          <cell r="D336">
            <v>0</v>
          </cell>
        </row>
        <row r="338">
          <cell r="D338">
            <v>0</v>
          </cell>
        </row>
        <row r="339">
          <cell r="D339">
            <v>28199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2579</v>
          </cell>
        </row>
        <row r="344">
          <cell r="D344">
            <v>52</v>
          </cell>
        </row>
        <row r="345">
          <cell r="D345">
            <v>0</v>
          </cell>
        </row>
        <row r="346">
          <cell r="D346">
            <v>220</v>
          </cell>
        </row>
        <row r="347">
          <cell r="D347">
            <v>39</v>
          </cell>
        </row>
        <row r="348">
          <cell r="D348">
            <v>16373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2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1</v>
          </cell>
        </row>
        <row r="355">
          <cell r="D355">
            <v>12</v>
          </cell>
        </row>
        <row r="356">
          <cell r="D356">
            <v>214</v>
          </cell>
        </row>
        <row r="357">
          <cell r="D357">
            <v>21</v>
          </cell>
        </row>
        <row r="358">
          <cell r="D358">
            <v>97</v>
          </cell>
        </row>
        <row r="359">
          <cell r="D359">
            <v>70</v>
          </cell>
        </row>
        <row r="360">
          <cell r="D360">
            <v>0</v>
          </cell>
        </row>
        <row r="361">
          <cell r="D361">
            <v>156</v>
          </cell>
        </row>
        <row r="362">
          <cell r="D362">
            <v>0</v>
          </cell>
        </row>
        <row r="363">
          <cell r="D363">
            <v>905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361197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20</v>
          </cell>
        </row>
        <row r="370">
          <cell r="D370">
            <v>0</v>
          </cell>
        </row>
        <row r="372">
          <cell r="D372">
            <v>0</v>
          </cell>
        </row>
        <row r="373">
          <cell r="D373">
            <v>28209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2579</v>
          </cell>
        </row>
        <row r="378">
          <cell r="D378">
            <v>52</v>
          </cell>
        </row>
        <row r="379">
          <cell r="D379">
            <v>0</v>
          </cell>
        </row>
        <row r="380">
          <cell r="D380">
            <v>221</v>
          </cell>
        </row>
        <row r="381">
          <cell r="D381">
            <v>39</v>
          </cell>
        </row>
        <row r="382">
          <cell r="D382">
            <v>16380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2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1</v>
          </cell>
        </row>
        <row r="389">
          <cell r="D389">
            <v>12</v>
          </cell>
        </row>
        <row r="390">
          <cell r="D390">
            <v>214</v>
          </cell>
        </row>
        <row r="391">
          <cell r="D391">
            <v>21</v>
          </cell>
        </row>
        <row r="392">
          <cell r="D392">
            <v>98</v>
          </cell>
        </row>
        <row r="393">
          <cell r="D393">
            <v>70</v>
          </cell>
        </row>
        <row r="394">
          <cell r="D394">
            <v>0</v>
          </cell>
        </row>
        <row r="395">
          <cell r="D395">
            <v>156</v>
          </cell>
        </row>
        <row r="396">
          <cell r="D396">
            <v>0</v>
          </cell>
        </row>
        <row r="397">
          <cell r="D397">
            <v>905</v>
          </cell>
        </row>
        <row r="398">
          <cell r="D398">
            <v>0</v>
          </cell>
        </row>
        <row r="399">
          <cell r="D399">
            <v>0</v>
          </cell>
        </row>
        <row r="400">
          <cell r="D400">
            <v>361403</v>
          </cell>
        </row>
        <row r="401">
          <cell r="D401">
            <v>0</v>
          </cell>
        </row>
        <row r="402">
          <cell r="D402">
            <v>0</v>
          </cell>
        </row>
        <row r="403">
          <cell r="D403">
            <v>20</v>
          </cell>
        </row>
      </sheetData>
      <sheetData sheetId="18">
        <row r="3">
          <cell r="A3" t="str">
            <v>JAN 2016</v>
          </cell>
        </row>
      </sheetData>
      <sheetData sheetId="19">
        <row r="3">
          <cell r="A3" t="str">
            <v>JAN 2016</v>
          </cell>
        </row>
      </sheetData>
      <sheetData sheetId="20">
        <row r="2">
          <cell r="B2" t="str">
            <v>Rate Category</v>
          </cell>
        </row>
        <row r="3">
          <cell r="E3" t="str">
            <v>KWH</v>
          </cell>
        </row>
        <row r="4">
          <cell r="E4" t="str">
            <v>KWH</v>
          </cell>
        </row>
        <row r="7">
          <cell r="E7">
            <v>16278824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31971164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134413194</v>
          </cell>
        </row>
        <row r="16">
          <cell r="E16">
            <v>11527513</v>
          </cell>
        </row>
        <row r="17">
          <cell r="E17">
            <v>0</v>
          </cell>
        </row>
        <row r="18">
          <cell r="E18">
            <v>58180400</v>
          </cell>
        </row>
        <row r="19">
          <cell r="E19">
            <v>28843197</v>
          </cell>
        </row>
        <row r="20">
          <cell r="E20">
            <v>81564370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5498880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10975500</v>
          </cell>
        </row>
        <row r="28">
          <cell r="E28">
            <v>68922949</v>
          </cell>
        </row>
        <row r="29">
          <cell r="E29">
            <v>18274284</v>
          </cell>
        </row>
        <row r="30">
          <cell r="E30">
            <v>1034319</v>
          </cell>
        </row>
        <row r="31">
          <cell r="E31">
            <v>20040159</v>
          </cell>
        </row>
        <row r="32">
          <cell r="E32">
            <v>130426785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375149152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123">
          <cell r="E123">
            <v>13359321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28606751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127422858</v>
          </cell>
        </row>
        <row r="132">
          <cell r="E132">
            <v>10127683</v>
          </cell>
        </row>
        <row r="133">
          <cell r="E133">
            <v>0</v>
          </cell>
        </row>
        <row r="134">
          <cell r="E134">
            <v>55589071</v>
          </cell>
        </row>
        <row r="135">
          <cell r="E135">
            <v>25576926</v>
          </cell>
        </row>
        <row r="136">
          <cell r="E136">
            <v>72913022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4744800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9522500</v>
          </cell>
        </row>
        <row r="144">
          <cell r="E144">
            <v>56255087</v>
          </cell>
        </row>
        <row r="145">
          <cell r="E145">
            <v>17230019</v>
          </cell>
        </row>
        <row r="146">
          <cell r="E146">
            <v>963928</v>
          </cell>
        </row>
        <row r="147">
          <cell r="E147">
            <v>19781342</v>
          </cell>
        </row>
        <row r="148">
          <cell r="E148">
            <v>121550529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  <row r="156">
          <cell r="E156">
            <v>328329893</v>
          </cell>
        </row>
        <row r="157">
          <cell r="E157">
            <v>0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0</v>
          </cell>
        </row>
        <row r="240">
          <cell r="E240">
            <v>12095163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29862341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130807807</v>
          </cell>
        </row>
        <row r="249">
          <cell r="E249">
            <v>10824710</v>
          </cell>
        </row>
        <row r="250">
          <cell r="E250">
            <v>0</v>
          </cell>
        </row>
        <row r="251">
          <cell r="E251">
            <v>57508342</v>
          </cell>
        </row>
        <row r="252">
          <cell r="E252">
            <v>27203323</v>
          </cell>
        </row>
        <row r="253">
          <cell r="E253">
            <v>76141682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4351200</v>
          </cell>
        </row>
        <row r="257">
          <cell r="E257">
            <v>0</v>
          </cell>
        </row>
        <row r="258">
          <cell r="E258">
            <v>0</v>
          </cell>
        </row>
        <row r="259">
          <cell r="E259">
            <v>0</v>
          </cell>
        </row>
        <row r="260">
          <cell r="E260">
            <v>9371000</v>
          </cell>
        </row>
        <row r="261">
          <cell r="E261">
            <v>68950546</v>
          </cell>
        </row>
        <row r="262">
          <cell r="E262">
            <v>18186183</v>
          </cell>
        </row>
        <row r="263">
          <cell r="E263">
            <v>1034858</v>
          </cell>
        </row>
        <row r="264">
          <cell r="E264">
            <v>20709793</v>
          </cell>
        </row>
        <row r="265">
          <cell r="E265">
            <v>130494762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309085717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357">
          <cell r="E357">
            <v>8078182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28238912</v>
          </cell>
        </row>
        <row r="362">
          <cell r="E362">
            <v>0</v>
          </cell>
        </row>
        <row r="363">
          <cell r="E363">
            <v>0</v>
          </cell>
        </row>
        <row r="364">
          <cell r="E364">
            <v>0</v>
          </cell>
        </row>
        <row r="365">
          <cell r="E365">
            <v>127586690</v>
          </cell>
        </row>
        <row r="366">
          <cell r="E366">
            <v>11224431</v>
          </cell>
        </row>
        <row r="367">
          <cell r="E367">
            <v>0</v>
          </cell>
        </row>
        <row r="368">
          <cell r="E368">
            <v>56529299</v>
          </cell>
        </row>
        <row r="369">
          <cell r="E369">
            <v>28136006</v>
          </cell>
        </row>
        <row r="370">
          <cell r="E370">
            <v>71967151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4414320</v>
          </cell>
        </row>
        <row r="374">
          <cell r="E374">
            <v>0</v>
          </cell>
        </row>
        <row r="375">
          <cell r="E375">
            <v>0</v>
          </cell>
        </row>
        <row r="376">
          <cell r="E376">
            <v>0</v>
          </cell>
        </row>
        <row r="377">
          <cell r="E377">
            <v>7236500</v>
          </cell>
        </row>
        <row r="378">
          <cell r="E378">
            <v>78019986</v>
          </cell>
        </row>
        <row r="379">
          <cell r="E379">
            <v>17964058</v>
          </cell>
        </row>
        <row r="380">
          <cell r="E380">
            <v>1038168</v>
          </cell>
        </row>
        <row r="381">
          <cell r="E381">
            <v>20494105</v>
          </cell>
        </row>
        <row r="382">
          <cell r="E382">
            <v>130912123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0</v>
          </cell>
        </row>
        <row r="386">
          <cell r="E386">
            <v>0</v>
          </cell>
        </row>
        <row r="387">
          <cell r="E387">
            <v>0</v>
          </cell>
        </row>
        <row r="390">
          <cell r="E390">
            <v>258348857</v>
          </cell>
        </row>
        <row r="474">
          <cell r="E474">
            <v>8869365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31985395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151860057</v>
          </cell>
        </row>
        <row r="483">
          <cell r="E483">
            <v>13088103</v>
          </cell>
        </row>
        <row r="484">
          <cell r="E484">
            <v>0</v>
          </cell>
        </row>
        <row r="485">
          <cell r="E485">
            <v>67792801</v>
          </cell>
        </row>
        <row r="486">
          <cell r="E486">
            <v>32484574</v>
          </cell>
        </row>
        <row r="487">
          <cell r="E487">
            <v>81600963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4343400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8289000</v>
          </cell>
        </row>
        <row r="495">
          <cell r="E495">
            <v>88780755</v>
          </cell>
        </row>
        <row r="496">
          <cell r="E496">
            <v>20979803</v>
          </cell>
        </row>
        <row r="497">
          <cell r="E497">
            <v>1232786</v>
          </cell>
        </row>
        <row r="498">
          <cell r="E498">
            <v>24315210</v>
          </cell>
        </row>
        <row r="499">
          <cell r="E499">
            <v>155453214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295395538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91">
          <cell r="E591">
            <v>7911510</v>
          </cell>
        </row>
        <row r="592">
          <cell r="E592">
            <v>0</v>
          </cell>
        </row>
        <row r="593">
          <cell r="E593">
            <v>0</v>
          </cell>
        </row>
        <row r="594">
          <cell r="E594">
            <v>0</v>
          </cell>
        </row>
        <row r="595">
          <cell r="E595">
            <v>36031760</v>
          </cell>
        </row>
        <row r="596">
          <cell r="E596">
            <v>0</v>
          </cell>
        </row>
        <row r="597">
          <cell r="E597">
            <v>0</v>
          </cell>
        </row>
        <row r="598">
          <cell r="E598">
            <v>0</v>
          </cell>
        </row>
        <row r="599">
          <cell r="E599">
            <v>170619420</v>
          </cell>
        </row>
        <row r="600">
          <cell r="E600">
            <v>14473039</v>
          </cell>
        </row>
        <row r="601">
          <cell r="E601">
            <v>0</v>
          </cell>
        </row>
        <row r="602">
          <cell r="E602">
            <v>76748015</v>
          </cell>
        </row>
        <row r="603">
          <cell r="E603">
            <v>35716090</v>
          </cell>
        </row>
        <row r="604">
          <cell r="E604">
            <v>92005903</v>
          </cell>
        </row>
        <row r="605">
          <cell r="E605">
            <v>0</v>
          </cell>
        </row>
        <row r="606">
          <cell r="E606">
            <v>0</v>
          </cell>
        </row>
        <row r="607">
          <cell r="E607">
            <v>4921800</v>
          </cell>
        </row>
        <row r="608">
          <cell r="E608">
            <v>0</v>
          </cell>
        </row>
        <row r="609">
          <cell r="E609">
            <v>0</v>
          </cell>
        </row>
        <row r="610">
          <cell r="E610">
            <v>0</v>
          </cell>
        </row>
        <row r="611">
          <cell r="E611">
            <v>10068000</v>
          </cell>
        </row>
        <row r="612">
          <cell r="E612">
            <v>85948776</v>
          </cell>
        </row>
        <row r="613">
          <cell r="E613">
            <v>21823098</v>
          </cell>
        </row>
        <row r="614">
          <cell r="E614">
            <v>1298252</v>
          </cell>
        </row>
        <row r="615">
          <cell r="E615">
            <v>25167481</v>
          </cell>
        </row>
        <row r="616">
          <cell r="E616">
            <v>163708445</v>
          </cell>
        </row>
        <row r="617">
          <cell r="E617">
            <v>0</v>
          </cell>
        </row>
        <row r="618">
          <cell r="E618">
            <v>0</v>
          </cell>
        </row>
        <row r="619">
          <cell r="E619">
            <v>0</v>
          </cell>
        </row>
        <row r="620">
          <cell r="E620">
            <v>0</v>
          </cell>
        </row>
        <row r="621">
          <cell r="E621">
            <v>0</v>
          </cell>
        </row>
        <row r="622">
          <cell r="E622">
            <v>0</v>
          </cell>
        </row>
        <row r="623">
          <cell r="E623">
            <v>0</v>
          </cell>
        </row>
        <row r="624">
          <cell r="E624">
            <v>411112753</v>
          </cell>
        </row>
        <row r="625">
          <cell r="E625">
            <v>0</v>
          </cell>
        </row>
        <row r="626">
          <cell r="E626">
            <v>0</v>
          </cell>
        </row>
        <row r="627">
          <cell r="E627">
            <v>0</v>
          </cell>
        </row>
        <row r="628">
          <cell r="E628">
            <v>0</v>
          </cell>
        </row>
        <row r="708">
          <cell r="E708">
            <v>7505864</v>
          </cell>
        </row>
        <row r="709">
          <cell r="E709">
            <v>0</v>
          </cell>
        </row>
        <row r="710">
          <cell r="E710">
            <v>0</v>
          </cell>
        </row>
        <row r="711">
          <cell r="E711">
            <v>0</v>
          </cell>
        </row>
        <row r="712">
          <cell r="E712">
            <v>40110981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168924378</v>
          </cell>
        </row>
        <row r="717">
          <cell r="E717">
            <v>14939406</v>
          </cell>
        </row>
        <row r="718">
          <cell r="E718">
            <v>0</v>
          </cell>
        </row>
        <row r="719">
          <cell r="E719">
            <v>76574431</v>
          </cell>
        </row>
        <row r="720">
          <cell r="E720">
            <v>36804280</v>
          </cell>
        </row>
        <row r="721">
          <cell r="E721">
            <v>102495326</v>
          </cell>
        </row>
        <row r="722">
          <cell r="E722">
            <v>0</v>
          </cell>
        </row>
        <row r="723">
          <cell r="E723">
            <v>0</v>
          </cell>
        </row>
        <row r="724">
          <cell r="E724">
            <v>5252400</v>
          </cell>
        </row>
        <row r="725">
          <cell r="E725">
            <v>0</v>
          </cell>
        </row>
        <row r="726">
          <cell r="E726">
            <v>0</v>
          </cell>
        </row>
        <row r="727">
          <cell r="E727">
            <v>0</v>
          </cell>
        </row>
        <row r="728">
          <cell r="E728">
            <v>10990000</v>
          </cell>
        </row>
        <row r="729">
          <cell r="E729">
            <v>71457686</v>
          </cell>
        </row>
        <row r="730">
          <cell r="E730">
            <v>23496230</v>
          </cell>
        </row>
        <row r="731">
          <cell r="E731">
            <v>1185295</v>
          </cell>
        </row>
        <row r="732">
          <cell r="E732">
            <v>23109451</v>
          </cell>
        </row>
        <row r="733">
          <cell r="E733">
            <v>149464743</v>
          </cell>
        </row>
        <row r="734">
          <cell r="E734">
            <v>0</v>
          </cell>
        </row>
        <row r="735">
          <cell r="E735">
            <v>0</v>
          </cell>
        </row>
        <row r="736">
          <cell r="E736">
            <v>0</v>
          </cell>
        </row>
        <row r="737">
          <cell r="E737">
            <v>0</v>
          </cell>
        </row>
        <row r="738">
          <cell r="E738">
            <v>0</v>
          </cell>
        </row>
        <row r="739">
          <cell r="E739">
            <v>0</v>
          </cell>
        </row>
        <row r="740">
          <cell r="E740">
            <v>0</v>
          </cell>
        </row>
        <row r="741">
          <cell r="E741">
            <v>517311366</v>
          </cell>
        </row>
        <row r="742">
          <cell r="E742">
            <v>0</v>
          </cell>
        </row>
        <row r="743">
          <cell r="E743">
            <v>0</v>
          </cell>
        </row>
        <row r="744">
          <cell r="E744">
            <v>0</v>
          </cell>
        </row>
        <row r="745">
          <cell r="E745">
            <v>0</v>
          </cell>
        </row>
        <row r="825">
          <cell r="E825">
            <v>7966910</v>
          </cell>
        </row>
        <row r="826">
          <cell r="E826">
            <v>0</v>
          </cell>
        </row>
        <row r="827">
          <cell r="E827">
            <v>0</v>
          </cell>
        </row>
        <row r="828">
          <cell r="E828">
            <v>0</v>
          </cell>
        </row>
        <row r="829">
          <cell r="E829">
            <v>40346505</v>
          </cell>
        </row>
        <row r="830">
          <cell r="E830">
            <v>0</v>
          </cell>
        </row>
        <row r="831">
          <cell r="E831">
            <v>0</v>
          </cell>
        </row>
        <row r="832">
          <cell r="E832">
            <v>0</v>
          </cell>
        </row>
        <row r="833">
          <cell r="E833">
            <v>169566983</v>
          </cell>
        </row>
        <row r="834">
          <cell r="E834">
            <v>14885241</v>
          </cell>
        </row>
        <row r="835">
          <cell r="E835">
            <v>0</v>
          </cell>
        </row>
        <row r="836">
          <cell r="E836">
            <v>77456015</v>
          </cell>
        </row>
        <row r="837">
          <cell r="E837">
            <v>36677896</v>
          </cell>
        </row>
        <row r="838">
          <cell r="E838">
            <v>103100960</v>
          </cell>
        </row>
        <row r="839">
          <cell r="E839">
            <v>0</v>
          </cell>
        </row>
        <row r="840">
          <cell r="E840">
            <v>0</v>
          </cell>
        </row>
        <row r="841">
          <cell r="E841">
            <v>5119500</v>
          </cell>
        </row>
        <row r="842">
          <cell r="E842">
            <v>0</v>
          </cell>
        </row>
        <row r="843">
          <cell r="E843">
            <v>0</v>
          </cell>
        </row>
        <row r="844">
          <cell r="E844">
            <v>0</v>
          </cell>
        </row>
        <row r="845">
          <cell r="E845">
            <v>10824200</v>
          </cell>
        </row>
        <row r="846">
          <cell r="E846">
            <v>77369757</v>
          </cell>
        </row>
        <row r="847">
          <cell r="E847">
            <v>22942935</v>
          </cell>
        </row>
        <row r="848">
          <cell r="E848">
            <v>1251083</v>
          </cell>
        </row>
        <row r="849">
          <cell r="E849">
            <v>23497311</v>
          </cell>
        </row>
        <row r="850">
          <cell r="E850">
            <v>157760478</v>
          </cell>
        </row>
        <row r="851">
          <cell r="E851">
            <v>0</v>
          </cell>
        </row>
        <row r="852">
          <cell r="E852">
            <v>0</v>
          </cell>
        </row>
        <row r="853">
          <cell r="E853">
            <v>0</v>
          </cell>
        </row>
        <row r="854">
          <cell r="E854">
            <v>0</v>
          </cell>
        </row>
        <row r="855">
          <cell r="E855">
            <v>0</v>
          </cell>
        </row>
        <row r="856">
          <cell r="E856">
            <v>0</v>
          </cell>
        </row>
        <row r="857">
          <cell r="E857">
            <v>0</v>
          </cell>
        </row>
        <row r="858">
          <cell r="E858">
            <v>516787603</v>
          </cell>
        </row>
        <row r="859">
          <cell r="E859">
            <v>0</v>
          </cell>
        </row>
        <row r="860">
          <cell r="E860">
            <v>0</v>
          </cell>
        </row>
        <row r="861">
          <cell r="E861">
            <v>0</v>
          </cell>
        </row>
        <row r="862">
          <cell r="E862">
            <v>0</v>
          </cell>
        </row>
        <row r="942">
          <cell r="E942">
            <v>7528109</v>
          </cell>
        </row>
        <row r="943">
          <cell r="E943">
            <v>0</v>
          </cell>
        </row>
        <row r="944">
          <cell r="E944">
            <v>0</v>
          </cell>
        </row>
        <row r="945">
          <cell r="E945">
            <v>0</v>
          </cell>
        </row>
        <row r="946">
          <cell r="E946">
            <v>32918663</v>
          </cell>
        </row>
        <row r="947">
          <cell r="E947">
            <v>0</v>
          </cell>
        </row>
        <row r="948">
          <cell r="E948">
            <v>0</v>
          </cell>
        </row>
        <row r="949">
          <cell r="E949">
            <v>0</v>
          </cell>
        </row>
        <row r="950">
          <cell r="E950">
            <v>143721391</v>
          </cell>
        </row>
        <row r="951">
          <cell r="E951">
            <v>13180844</v>
          </cell>
        </row>
        <row r="952">
          <cell r="E952">
            <v>0</v>
          </cell>
        </row>
        <row r="953">
          <cell r="E953">
            <v>66161499</v>
          </cell>
        </row>
        <row r="954">
          <cell r="E954">
            <v>32700970</v>
          </cell>
        </row>
        <row r="955">
          <cell r="E955">
            <v>84000796</v>
          </cell>
        </row>
        <row r="956">
          <cell r="E956">
            <v>0</v>
          </cell>
        </row>
        <row r="957">
          <cell r="E957">
            <v>0</v>
          </cell>
        </row>
        <row r="958">
          <cell r="E958">
            <v>5318100</v>
          </cell>
        </row>
        <row r="959">
          <cell r="E959">
            <v>0</v>
          </cell>
        </row>
        <row r="960">
          <cell r="E960">
            <v>0</v>
          </cell>
        </row>
        <row r="961">
          <cell r="E961">
            <v>0</v>
          </cell>
        </row>
        <row r="962">
          <cell r="E962">
            <v>8540000</v>
          </cell>
        </row>
        <row r="963">
          <cell r="E963">
            <v>64168870</v>
          </cell>
        </row>
        <row r="964">
          <cell r="E964">
            <v>19657594</v>
          </cell>
        </row>
        <row r="965">
          <cell r="E965">
            <v>1023218</v>
          </cell>
        </row>
        <row r="966">
          <cell r="E966">
            <v>20552866</v>
          </cell>
        </row>
        <row r="967">
          <cell r="E967">
            <v>129026932</v>
          </cell>
        </row>
        <row r="968">
          <cell r="E968">
            <v>0</v>
          </cell>
        </row>
        <row r="969">
          <cell r="E969">
            <v>0</v>
          </cell>
        </row>
        <row r="970">
          <cell r="E970">
            <v>0</v>
          </cell>
        </row>
        <row r="971">
          <cell r="E971">
            <v>0</v>
          </cell>
        </row>
        <row r="972">
          <cell r="E972">
            <v>0</v>
          </cell>
        </row>
        <row r="973">
          <cell r="E973">
            <v>0</v>
          </cell>
        </row>
        <row r="974">
          <cell r="E974">
            <v>0</v>
          </cell>
        </row>
        <row r="975">
          <cell r="E975">
            <v>387432170</v>
          </cell>
        </row>
        <row r="976">
          <cell r="E976">
            <v>0</v>
          </cell>
        </row>
        <row r="977">
          <cell r="E977">
            <v>0</v>
          </cell>
        </row>
        <row r="978">
          <cell r="E978">
            <v>0</v>
          </cell>
        </row>
        <row r="979">
          <cell r="E979">
            <v>0</v>
          </cell>
        </row>
        <row r="1059">
          <cell r="E1059">
            <v>8830823</v>
          </cell>
        </row>
        <row r="1060">
          <cell r="E1060">
            <v>0</v>
          </cell>
        </row>
        <row r="1061">
          <cell r="E1061">
            <v>0</v>
          </cell>
        </row>
        <row r="1062">
          <cell r="E1062">
            <v>0</v>
          </cell>
        </row>
        <row r="1063">
          <cell r="E1063">
            <v>29801686</v>
          </cell>
        </row>
        <row r="1064">
          <cell r="E1064">
            <v>0</v>
          </cell>
        </row>
        <row r="1065">
          <cell r="E1065">
            <v>0</v>
          </cell>
        </row>
        <row r="1066">
          <cell r="E1066">
            <v>0</v>
          </cell>
        </row>
        <row r="1067">
          <cell r="E1067">
            <v>137270484</v>
          </cell>
        </row>
        <row r="1068">
          <cell r="E1068">
            <v>12153894</v>
          </cell>
        </row>
        <row r="1069">
          <cell r="E1069">
            <v>0</v>
          </cell>
        </row>
        <row r="1070">
          <cell r="E1070">
            <v>63676678</v>
          </cell>
        </row>
        <row r="1071">
          <cell r="E1071">
            <v>30304753</v>
          </cell>
        </row>
        <row r="1072">
          <cell r="E1072">
            <v>75985713</v>
          </cell>
        </row>
        <row r="1073">
          <cell r="E1073">
            <v>0</v>
          </cell>
        </row>
        <row r="1074">
          <cell r="E1074">
            <v>0</v>
          </cell>
        </row>
        <row r="1075">
          <cell r="E1075">
            <v>4450800</v>
          </cell>
        </row>
        <row r="1076">
          <cell r="E1076">
            <v>0</v>
          </cell>
        </row>
        <row r="1077">
          <cell r="E1077">
            <v>0</v>
          </cell>
        </row>
        <row r="1078">
          <cell r="E1078">
            <v>0</v>
          </cell>
        </row>
        <row r="1079">
          <cell r="E1079">
            <v>7093200</v>
          </cell>
        </row>
        <row r="1080">
          <cell r="E1080">
            <v>68882846</v>
          </cell>
        </row>
        <row r="1081">
          <cell r="E1081">
            <v>19399423</v>
          </cell>
        </row>
        <row r="1082">
          <cell r="E1082">
            <v>1042841</v>
          </cell>
        </row>
        <row r="1083">
          <cell r="E1083">
            <v>20321484</v>
          </cell>
        </row>
        <row r="1084">
          <cell r="E1084">
            <v>131501376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0</v>
          </cell>
        </row>
        <row r="1091">
          <cell r="E1091">
            <v>0</v>
          </cell>
        </row>
        <row r="1092">
          <cell r="E1092">
            <v>275120005</v>
          </cell>
        </row>
        <row r="1093">
          <cell r="E1093">
            <v>0</v>
          </cell>
        </row>
        <row r="1094">
          <cell r="E1094">
            <v>0</v>
          </cell>
        </row>
        <row r="1095">
          <cell r="E1095">
            <v>0</v>
          </cell>
        </row>
        <row r="1096">
          <cell r="E1096">
            <v>0</v>
          </cell>
        </row>
        <row r="1176">
          <cell r="E1176">
            <v>10115161</v>
          </cell>
        </row>
        <row r="1177">
          <cell r="E1177">
            <v>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29115339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129888119</v>
          </cell>
        </row>
        <row r="1185">
          <cell r="E1185">
            <v>11303433</v>
          </cell>
        </row>
        <row r="1186">
          <cell r="E1186">
            <v>0</v>
          </cell>
        </row>
        <row r="1187">
          <cell r="E1187">
            <v>60713563</v>
          </cell>
        </row>
        <row r="1188">
          <cell r="E1188">
            <v>28320345</v>
          </cell>
        </row>
        <row r="1189">
          <cell r="E1189">
            <v>74220820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4366800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7436000</v>
          </cell>
        </row>
        <row r="1197">
          <cell r="E1197">
            <v>71794294</v>
          </cell>
        </row>
        <row r="1198">
          <cell r="E1198">
            <v>19146672</v>
          </cell>
        </row>
        <row r="1199">
          <cell r="E1199">
            <v>1056885</v>
          </cell>
        </row>
        <row r="1200">
          <cell r="E1200">
            <v>20853450</v>
          </cell>
        </row>
        <row r="1201">
          <cell r="E1201">
            <v>133272351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257476677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93">
          <cell r="E1293">
            <v>14608576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30941036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135751631</v>
          </cell>
        </row>
        <row r="1302">
          <cell r="E1302">
            <v>11973010</v>
          </cell>
        </row>
        <row r="1303">
          <cell r="E1303">
            <v>0</v>
          </cell>
        </row>
        <row r="1304">
          <cell r="E1304">
            <v>63933591</v>
          </cell>
        </row>
        <row r="1305">
          <cell r="E1305">
            <v>29882690</v>
          </cell>
        </row>
        <row r="1306">
          <cell r="E1306">
            <v>78915468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4790100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9529000</v>
          </cell>
        </row>
        <row r="1314">
          <cell r="E1314">
            <v>76289433</v>
          </cell>
        </row>
        <row r="1315">
          <cell r="E1315">
            <v>18982755</v>
          </cell>
        </row>
        <row r="1316">
          <cell r="E1316">
            <v>1085432</v>
          </cell>
        </row>
        <row r="1317">
          <cell r="E1317">
            <v>20700534</v>
          </cell>
        </row>
        <row r="1318">
          <cell r="E1318">
            <v>136872012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335495731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Index"/>
      <sheetName val="Sch M-2.1"/>
      <sheetName val="Sch M-2.2"/>
      <sheetName val="Sch M-2.3 (1)"/>
      <sheetName val="Sch M-2.3 (2)"/>
      <sheetName val="Sch M-2.3 (3)"/>
      <sheetName val="Sch M-2.3 (4)"/>
      <sheetName val="Summary"/>
      <sheetName val="Rate Summary"/>
      <sheetName val="Data==&gt;"/>
      <sheetName val="ECR in Base Rates"/>
      <sheetName val="12MonResults"/>
      <sheetName val="12MonLights"/>
      <sheetName val="12MonPoles"/>
      <sheetName val="Forecast Sources ==&gt;"/>
      <sheetName val="FinForecast"/>
      <sheetName val="Customers"/>
      <sheetName val="Cal_Energy"/>
      <sheetName val="Billing Demand"/>
      <sheetName val="1055 Lights Forecast"/>
      <sheetName val="Lights Load Forecast"/>
      <sheetName val="Forecasted ODL Base ECR"/>
      <sheetName val="1051 Poles Forecast"/>
      <sheetName val="Power Factor"/>
      <sheetName val="12ME PF"/>
      <sheetName val="Rates"/>
      <sheetName val="LightingRates"/>
      <sheetName val="PoleRates"/>
      <sheetName val="1051"/>
      <sheetName val="MiscData"/>
      <sheetName val="Rate Design Sources ==&gt;"/>
      <sheetName val="SpecContr Cust#1"/>
      <sheetName val="Pvt_Tb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>
        <row r="4">
          <cell r="B4" t="str">
            <v>Jan 2018</v>
          </cell>
          <cell r="D4" t="str">
            <v>LGINE682</v>
          </cell>
        </row>
        <row r="5">
          <cell r="B5" t="str">
            <v>Jan 2018</v>
          </cell>
          <cell r="D5" t="str">
            <v>LGINE683</v>
          </cell>
        </row>
        <row r="6">
          <cell r="B6" t="str">
            <v>Jan 2018</v>
          </cell>
          <cell r="D6" t="str">
            <v>LGCME451</v>
          </cell>
        </row>
        <row r="7">
          <cell r="B7" t="str">
            <v>Jan 2018</v>
          </cell>
          <cell r="D7" t="str">
            <v>LGCME550</v>
          </cell>
        </row>
        <row r="8">
          <cell r="B8" t="str">
            <v>Jan 2018</v>
          </cell>
          <cell r="D8" t="str">
            <v>LGCME551</v>
          </cell>
          <cell r="J8">
            <v>36391837.112935327</v>
          </cell>
          <cell r="AO8">
            <v>-155351.57</v>
          </cell>
          <cell r="AP8">
            <v>90755.44</v>
          </cell>
          <cell r="AQ8">
            <v>594011.11</v>
          </cell>
          <cell r="AU8">
            <v>-6856.76</v>
          </cell>
        </row>
        <row r="9">
          <cell r="B9" t="str">
            <v>Jan 2018</v>
          </cell>
          <cell r="D9" t="str">
            <v>LGCME551UM</v>
          </cell>
        </row>
        <row r="10">
          <cell r="B10" t="str">
            <v>Jan 2018</v>
          </cell>
          <cell r="D10" t="str">
            <v>LGCME552</v>
          </cell>
        </row>
        <row r="11">
          <cell r="B11" t="str">
            <v>Jan 2018</v>
          </cell>
          <cell r="D11" t="str">
            <v>LGCME557</v>
          </cell>
        </row>
        <row r="12">
          <cell r="B12" t="str">
            <v>Jan 2018</v>
          </cell>
          <cell r="D12" t="str">
            <v>LGCME561</v>
          </cell>
          <cell r="J12">
            <v>132378026.36446705</v>
          </cell>
          <cell r="M12">
            <v>362598.83967482019</v>
          </cell>
          <cell r="AO12">
            <v>-565102.93999999994</v>
          </cell>
          <cell r="AP12">
            <v>64466.06</v>
          </cell>
          <cell r="AQ12">
            <v>434002.76</v>
          </cell>
          <cell r="AU12">
            <v>-24941.97</v>
          </cell>
        </row>
        <row r="13">
          <cell r="B13" t="str">
            <v>Jan 2018</v>
          </cell>
          <cell r="D13" t="str">
            <v>LGCME563</v>
          </cell>
          <cell r="J13">
            <v>11950922.693751849</v>
          </cell>
          <cell r="M13">
            <v>27136.181123735339</v>
          </cell>
          <cell r="AO13">
            <v>-51016.79</v>
          </cell>
          <cell r="AP13">
            <v>5241.6499999999996</v>
          </cell>
          <cell r="AQ13">
            <v>36697.839999999997</v>
          </cell>
          <cell r="AU13">
            <v>-2251.73</v>
          </cell>
        </row>
        <row r="14">
          <cell r="B14" t="str">
            <v>Jan 2018</v>
          </cell>
          <cell r="D14" t="str">
            <v>LGCME567</v>
          </cell>
        </row>
        <row r="15">
          <cell r="B15" t="str">
            <v>Jan 2018</v>
          </cell>
          <cell r="D15" t="str">
            <v>LGCME591</v>
          </cell>
          <cell r="J15">
            <v>64010899.580532782</v>
          </cell>
          <cell r="L15">
            <v>152140.65787304583</v>
          </cell>
          <cell r="M15">
            <v>134368.07908068804</v>
          </cell>
          <cell r="N15">
            <v>131435.47298343954</v>
          </cell>
          <cell r="AO15">
            <v>-273253.40999999997</v>
          </cell>
          <cell r="AP15">
            <v>30568.27</v>
          </cell>
          <cell r="AQ15">
            <v>201674.06</v>
          </cell>
          <cell r="AU15">
            <v>-12060.6</v>
          </cell>
        </row>
        <row r="16">
          <cell r="B16" t="str">
            <v>Jan 2018</v>
          </cell>
          <cell r="D16" t="str">
            <v>LGCME593</v>
          </cell>
          <cell r="J16">
            <v>33308586.353825398</v>
          </cell>
          <cell r="L16">
            <v>129843.64148422623</v>
          </cell>
          <cell r="M16">
            <v>114766.29809884654</v>
          </cell>
          <cell r="N16">
            <v>112663.09168892367</v>
          </cell>
          <cell r="AO16">
            <v>-142189.60999999999</v>
          </cell>
          <cell r="AP16">
            <v>13407.29</v>
          </cell>
          <cell r="AQ16">
            <v>94909.58</v>
          </cell>
          <cell r="AU16">
            <v>-6275.83</v>
          </cell>
        </row>
        <row r="17">
          <cell r="B17" t="str">
            <v>Jan 2018</v>
          </cell>
          <cell r="D17" t="str">
            <v>LGCME650</v>
          </cell>
          <cell r="J17">
            <v>73575273.478498653</v>
          </cell>
          <cell r="AO17">
            <v>-314082.36</v>
          </cell>
          <cell r="AP17">
            <v>181666.98</v>
          </cell>
          <cell r="AQ17">
            <v>1231895.79</v>
          </cell>
          <cell r="AU17">
            <v>-13862.67</v>
          </cell>
        </row>
        <row r="18">
          <cell r="B18" t="str">
            <v>Jan 2018</v>
          </cell>
          <cell r="D18" t="str">
            <v>LGCME651</v>
          </cell>
        </row>
        <row r="19">
          <cell r="B19" t="str">
            <v>Jan 2018</v>
          </cell>
          <cell r="D19" t="str">
            <v>LGCME652</v>
          </cell>
        </row>
        <row r="20">
          <cell r="B20" t="str">
            <v>Jan 2018</v>
          </cell>
          <cell r="D20" t="str">
            <v>LGCME657</v>
          </cell>
        </row>
        <row r="21">
          <cell r="B21" t="str">
            <v>Jan 2018</v>
          </cell>
          <cell r="D21" t="str">
            <v>LGCME671</v>
          </cell>
          <cell r="J21">
            <v>5429100</v>
          </cell>
          <cell r="N21">
            <v>9540</v>
          </cell>
          <cell r="AO21">
            <v>-23176.05</v>
          </cell>
          <cell r="AP21">
            <v>0</v>
          </cell>
          <cell r="AQ21">
            <v>19163.560000000001</v>
          </cell>
          <cell r="AU21">
            <v>-1022.92</v>
          </cell>
        </row>
        <row r="22">
          <cell r="B22" t="str">
            <v>Jan 2018</v>
          </cell>
          <cell r="D22" t="str">
            <v>LGCSR760</v>
          </cell>
        </row>
        <row r="23">
          <cell r="B23" t="str">
            <v>Jan 2018</v>
          </cell>
          <cell r="D23" t="str">
            <v>LGCSR780</v>
          </cell>
        </row>
        <row r="24">
          <cell r="B24" t="str">
            <v>Jan 2018</v>
          </cell>
          <cell r="D24" t="str">
            <v>LGINE599</v>
          </cell>
          <cell r="J24">
            <v>10975500</v>
          </cell>
          <cell r="M24">
            <v>18176.303122923589</v>
          </cell>
          <cell r="AO24">
            <v>-46852.85</v>
          </cell>
          <cell r="AP24">
            <v>0</v>
          </cell>
          <cell r="AQ24">
            <v>40024.65</v>
          </cell>
          <cell r="AU24">
            <v>-2067.9499999999998</v>
          </cell>
        </row>
        <row r="25">
          <cell r="B25" t="str">
            <v>Jan 2018</v>
          </cell>
          <cell r="D25" t="str">
            <v>LGINE643</v>
          </cell>
          <cell r="J25">
            <v>89847278.369139537</v>
          </cell>
          <cell r="L25">
            <v>194715.29849746003</v>
          </cell>
          <cell r="M25">
            <v>184211.59024254876</v>
          </cell>
          <cell r="N25">
            <v>183348.61421208526</v>
          </cell>
          <cell r="AO25">
            <v>-383545.24</v>
          </cell>
          <cell r="AP25">
            <v>0</v>
          </cell>
          <cell r="AQ25">
            <v>327522.65000000002</v>
          </cell>
          <cell r="AU25">
            <v>-16928.55</v>
          </cell>
        </row>
        <row r="26">
          <cell r="B26" t="str">
            <v>Jan 2018</v>
          </cell>
          <cell r="D26" t="str">
            <v>LGINE661</v>
          </cell>
          <cell r="J26">
            <v>19780625.101975974</v>
          </cell>
          <cell r="M26">
            <v>57287.866474001377</v>
          </cell>
          <cell r="AO26">
            <v>-84440.67</v>
          </cell>
          <cell r="AP26">
            <v>661.01</v>
          </cell>
          <cell r="AQ26">
            <v>98685.8</v>
          </cell>
          <cell r="AU26">
            <v>-3726.96</v>
          </cell>
        </row>
        <row r="27">
          <cell r="B27" t="str">
            <v>Jan 2018</v>
          </cell>
          <cell r="D27" t="str">
            <v>LGINE663</v>
          </cell>
          <cell r="J27">
            <v>1114055.1559602881</v>
          </cell>
          <cell r="M27">
            <v>3515.5709364585496</v>
          </cell>
          <cell r="AO27">
            <v>-4755.74</v>
          </cell>
          <cell r="AP27">
            <v>127.38</v>
          </cell>
          <cell r="AQ27">
            <v>4799.7299999999996</v>
          </cell>
          <cell r="AU27">
            <v>-209.9</v>
          </cell>
        </row>
        <row r="28">
          <cell r="B28" t="str">
            <v>Jan 2018</v>
          </cell>
          <cell r="D28" t="str">
            <v>LGINE691</v>
          </cell>
          <cell r="J28">
            <v>22490315.757736657</v>
          </cell>
          <cell r="L28">
            <v>60812.990884618288</v>
          </cell>
          <cell r="M28">
            <v>55221.938888160374</v>
          </cell>
          <cell r="N28">
            <v>53972.80259544804</v>
          </cell>
          <cell r="AO28">
            <v>-96007.96</v>
          </cell>
          <cell r="AP28">
            <v>790.35</v>
          </cell>
          <cell r="AQ28">
            <v>109745.73</v>
          </cell>
          <cell r="AU28">
            <v>-4237.51</v>
          </cell>
        </row>
        <row r="29">
          <cell r="B29" t="str">
            <v>Jan 2018</v>
          </cell>
          <cell r="D29" t="str">
            <v>LGINE693</v>
          </cell>
          <cell r="J29">
            <v>112810068.89710447</v>
          </cell>
          <cell r="L29">
            <v>237458.01767770335</v>
          </cell>
          <cell r="M29">
            <v>230497.07818413843</v>
          </cell>
          <cell r="N29">
            <v>227734.61037437513</v>
          </cell>
          <cell r="AO29">
            <v>-481570.12</v>
          </cell>
          <cell r="AP29">
            <v>4414.95</v>
          </cell>
          <cell r="AQ29">
            <v>458577.7</v>
          </cell>
          <cell r="AU29">
            <v>-21255.08</v>
          </cell>
        </row>
        <row r="30">
          <cell r="B30" t="str">
            <v>Jan 2018</v>
          </cell>
          <cell r="D30" t="str">
            <v>LGINE694</v>
          </cell>
        </row>
        <row r="31">
          <cell r="B31" t="str">
            <v>Jan 2018</v>
          </cell>
          <cell r="D31" t="str">
            <v>LGMLE570</v>
          </cell>
          <cell r="J31">
            <v>341531.52917234402</v>
          </cell>
          <cell r="AO31">
            <v>-1457.95</v>
          </cell>
          <cell r="AP31">
            <v>0</v>
          </cell>
          <cell r="AQ31">
            <v>2677.51</v>
          </cell>
          <cell r="AU31">
            <v>-64.349999999999994</v>
          </cell>
        </row>
        <row r="32">
          <cell r="B32" t="str">
            <v>Jan 2018</v>
          </cell>
          <cell r="D32" t="str">
            <v>LGMLE571</v>
          </cell>
        </row>
        <row r="33">
          <cell r="B33" t="str">
            <v>Jan 2018</v>
          </cell>
          <cell r="D33" t="str">
            <v>LGMLE572</v>
          </cell>
        </row>
        <row r="34">
          <cell r="B34" t="str">
            <v>Jan 2018</v>
          </cell>
          <cell r="D34" t="str">
            <v>LGMLE573</v>
          </cell>
          <cell r="J34">
            <v>261513.92445042261</v>
          </cell>
          <cell r="AO34">
            <v>-1116.3699999999999</v>
          </cell>
          <cell r="AP34">
            <v>0</v>
          </cell>
          <cell r="AQ34">
            <v>2298.4</v>
          </cell>
          <cell r="AU34">
            <v>-49.27</v>
          </cell>
        </row>
        <row r="35">
          <cell r="B35" t="str">
            <v>Jan 2018</v>
          </cell>
          <cell r="D35" t="str">
            <v>LGMLE574</v>
          </cell>
        </row>
        <row r="36">
          <cell r="B36" t="str">
            <v>Jan 2018</v>
          </cell>
          <cell r="D36" t="str">
            <v>LGRSE411</v>
          </cell>
        </row>
        <row r="37">
          <cell r="B37" t="str">
            <v>Jan 2018</v>
          </cell>
          <cell r="D37" t="str">
            <v>LGRSE511</v>
          </cell>
          <cell r="J37">
            <v>382304110.22129589</v>
          </cell>
          <cell r="AO37">
            <v>-1632001.8</v>
          </cell>
          <cell r="AP37">
            <v>1036346.72</v>
          </cell>
          <cell r="AQ37">
            <v>3034270.06</v>
          </cell>
          <cell r="AU37">
            <v>-72031.73</v>
          </cell>
        </row>
        <row r="38">
          <cell r="B38" t="str">
            <v>Jan 2018</v>
          </cell>
          <cell r="D38" t="str">
            <v>LGRSE519</v>
          </cell>
        </row>
        <row r="39">
          <cell r="B39" t="str">
            <v>Jan 2018</v>
          </cell>
          <cell r="D39" t="str">
            <v>LGRSE540</v>
          </cell>
        </row>
        <row r="40">
          <cell r="B40" t="str">
            <v>Jan 2018</v>
          </cell>
          <cell r="D40" t="str">
            <v>LGRSE543</v>
          </cell>
        </row>
        <row r="41">
          <cell r="B41" t="str">
            <v>Jan 2018</v>
          </cell>
          <cell r="D41" t="str">
            <v>LGRSE547</v>
          </cell>
        </row>
        <row r="42">
          <cell r="B42" t="str">
            <v>Jan 2018</v>
          </cell>
          <cell r="D42" t="str">
            <v>LGCME551DS</v>
          </cell>
        </row>
        <row r="43">
          <cell r="B43" t="str">
            <v>Jan 2018</v>
          </cell>
          <cell r="D43" t="str">
            <v>LGCME651DS</v>
          </cell>
        </row>
        <row r="44">
          <cell r="B44" t="str">
            <v>Jan 2018</v>
          </cell>
          <cell r="D44" t="str">
            <v>LGCME561DS</v>
          </cell>
        </row>
        <row r="45">
          <cell r="B45" t="str">
            <v>Jan 2018</v>
          </cell>
          <cell r="D45" t="str">
            <v>LGCME561PF</v>
          </cell>
        </row>
        <row r="46">
          <cell r="B46" t="str">
            <v>Jan 2018</v>
          </cell>
          <cell r="D46" t="str">
            <v>LGCME563DS</v>
          </cell>
        </row>
        <row r="47">
          <cell r="B47" t="str">
            <v>Jan 2018</v>
          </cell>
          <cell r="D47" t="str">
            <v>LGCME567PF</v>
          </cell>
        </row>
        <row r="48">
          <cell r="B48" t="str">
            <v>Jan 2018</v>
          </cell>
          <cell r="D48" t="str">
            <v>LGCME569</v>
          </cell>
        </row>
        <row r="49">
          <cell r="B49" t="str">
            <v>Jan 2018</v>
          </cell>
          <cell r="D49" t="str">
            <v>LGINE661DO</v>
          </cell>
        </row>
        <row r="50">
          <cell r="B50" t="str">
            <v>Jan 2018</v>
          </cell>
          <cell r="D50" t="str">
            <v>LGINE661DS</v>
          </cell>
        </row>
        <row r="51">
          <cell r="B51" t="str">
            <v>Jan 2018</v>
          </cell>
          <cell r="D51" t="str">
            <v>LGINE661PD</v>
          </cell>
        </row>
        <row r="52">
          <cell r="B52" t="str">
            <v>Jan 2018</v>
          </cell>
          <cell r="D52" t="str">
            <v>LGINE661PO</v>
          </cell>
        </row>
        <row r="53">
          <cell r="B53" t="str">
            <v>Jan 2018</v>
          </cell>
          <cell r="D53" t="str">
            <v>LGINE663DO</v>
          </cell>
        </row>
        <row r="54">
          <cell r="B54" t="str">
            <v>Jan 2018</v>
          </cell>
          <cell r="D54" t="str">
            <v>LGINE663DS</v>
          </cell>
        </row>
        <row r="55">
          <cell r="B55" t="str">
            <v>Jan 2018</v>
          </cell>
          <cell r="D55" t="str">
            <v>LGINE663PD</v>
          </cell>
        </row>
        <row r="56">
          <cell r="B56" t="str">
            <v>Jan 2018</v>
          </cell>
          <cell r="D56" t="str">
            <v>LGINE663PO</v>
          </cell>
        </row>
        <row r="57">
          <cell r="B57" t="str">
            <v>Jan 2018</v>
          </cell>
          <cell r="D57" t="str">
            <v>LGINE691DO</v>
          </cell>
        </row>
        <row r="58">
          <cell r="B58" t="str">
            <v>Jan 2018</v>
          </cell>
          <cell r="D58" t="str">
            <v>LGINE693DO</v>
          </cell>
        </row>
        <row r="59">
          <cell r="B59" t="str">
            <v>Jan 2018</v>
          </cell>
          <cell r="D59" t="str">
            <v>LGINE643DO</v>
          </cell>
        </row>
        <row r="60">
          <cell r="B60" t="str">
            <v>Jan 2018</v>
          </cell>
          <cell r="D60" t="str">
            <v>LGRSE521</v>
          </cell>
          <cell r="G60">
            <v>47565</v>
          </cell>
          <cell r="I60">
            <v>5011.9421655621918</v>
          </cell>
          <cell r="J60">
            <v>52576.942165562192</v>
          </cell>
          <cell r="AO60">
            <v>-224.44</v>
          </cell>
          <cell r="AP60">
            <v>121.38</v>
          </cell>
          <cell r="AQ60">
            <v>355.23</v>
          </cell>
          <cell r="AU60">
            <v>-9.91</v>
          </cell>
        </row>
        <row r="61">
          <cell r="B61" t="str">
            <v>Jan 2018</v>
          </cell>
          <cell r="D61" t="str">
            <v>LGRSE523</v>
          </cell>
        </row>
        <row r="62">
          <cell r="B62" t="str">
            <v>Jan 2018</v>
          </cell>
          <cell r="D62" t="str">
            <v>LGRSE527</v>
          </cell>
        </row>
        <row r="63">
          <cell r="B63" t="str">
            <v>Jan 2018</v>
          </cell>
          <cell r="D63" t="str">
            <v>LGRSE529</v>
          </cell>
        </row>
        <row r="64">
          <cell r="B64" t="str">
            <v>Jan 2018</v>
          </cell>
          <cell r="D64" t="str">
            <v>LGCME520</v>
          </cell>
        </row>
        <row r="65">
          <cell r="B65" t="str">
            <v>Jan 2018</v>
          </cell>
          <cell r="D65" t="str">
            <v>LGCME522</v>
          </cell>
        </row>
        <row r="66">
          <cell r="B66" t="str">
            <v>Jan 2018</v>
          </cell>
          <cell r="D66" t="str">
            <v>LGCME526</v>
          </cell>
        </row>
        <row r="67">
          <cell r="B67" t="str">
            <v>Jan 2018</v>
          </cell>
          <cell r="D67" t="str">
            <v>LGCME528</v>
          </cell>
        </row>
        <row r="68">
          <cell r="B68" t="str">
            <v>Jan 2018</v>
          </cell>
          <cell r="D68" t="str">
            <v>LGCME563PF</v>
          </cell>
        </row>
        <row r="69">
          <cell r="B69" t="str">
            <v>Jan 2018</v>
          </cell>
          <cell r="D69" t="str">
            <v>LGCME569PF</v>
          </cell>
        </row>
        <row r="70">
          <cell r="B70" t="str">
            <v>Jan 2018</v>
          </cell>
          <cell r="D70" t="str">
            <v>LGCSR790</v>
          </cell>
          <cell r="AO70">
            <v>0</v>
          </cell>
          <cell r="AP70">
            <v>0</v>
          </cell>
          <cell r="AQ70">
            <v>0</v>
          </cell>
          <cell r="AU70">
            <v>0</v>
          </cell>
        </row>
        <row r="71">
          <cell r="B71" t="str">
            <v>Jan 2018</v>
          </cell>
          <cell r="D71" t="str">
            <v>LGCSR791</v>
          </cell>
        </row>
        <row r="72">
          <cell r="B72" t="str">
            <v>Jan 2018</v>
          </cell>
          <cell r="D72" t="str">
            <v>LGCSR792</v>
          </cell>
        </row>
        <row r="73">
          <cell r="B73" t="str">
            <v>Jan 2018</v>
          </cell>
          <cell r="D73" t="str">
            <v>LGCSR793</v>
          </cell>
        </row>
        <row r="74">
          <cell r="B74" t="str">
            <v>Jan 2018</v>
          </cell>
          <cell r="D74" t="str">
            <v>LGINE551DO</v>
          </cell>
        </row>
        <row r="75">
          <cell r="B75" t="str">
            <v>Jan 2018</v>
          </cell>
          <cell r="D75" t="str">
            <v>LGINE551DS</v>
          </cell>
        </row>
        <row r="76">
          <cell r="B76" t="str">
            <v>Jan 2018</v>
          </cell>
          <cell r="D76" t="str">
            <v>LGINE651DO</v>
          </cell>
        </row>
        <row r="77">
          <cell r="B77" t="str">
            <v>Jan 2018</v>
          </cell>
          <cell r="D77" t="str">
            <v>LGINE651DS</v>
          </cell>
        </row>
        <row r="78">
          <cell r="B78" t="str">
            <v>Jan 2018</v>
          </cell>
          <cell r="D78" t="str">
            <v>LGINELRI</v>
          </cell>
        </row>
        <row r="79">
          <cell r="B79" t="str">
            <v>Jan 2018</v>
          </cell>
          <cell r="D79" t="str">
            <v>LGCME597</v>
          </cell>
        </row>
        <row r="80">
          <cell r="B80" t="str">
            <v>Jan 2018</v>
          </cell>
          <cell r="D80" t="str">
            <v>LGCME643</v>
          </cell>
        </row>
        <row r="81">
          <cell r="B81" t="str">
            <v>Jan 2018</v>
          </cell>
          <cell r="D81" t="str">
            <v>LGCME705</v>
          </cell>
        </row>
        <row r="82">
          <cell r="B82" t="str">
            <v>Jan 2018</v>
          </cell>
          <cell r="D82" t="str">
            <v>LGCME706</v>
          </cell>
        </row>
        <row r="83">
          <cell r="B83" t="str">
            <v>Jan 2018</v>
          </cell>
          <cell r="D83" t="str">
            <v>LGCME707</v>
          </cell>
        </row>
        <row r="84">
          <cell r="B84" t="str">
            <v>Jan 2018</v>
          </cell>
          <cell r="D84" t="str">
            <v>LGCMELRI</v>
          </cell>
        </row>
        <row r="85">
          <cell r="B85" t="str">
            <v>Jan 2018</v>
          </cell>
          <cell r="D85" t="str">
            <v>LGE_EVC</v>
          </cell>
        </row>
        <row r="86">
          <cell r="B86" t="str">
            <v>Jan 2018</v>
          </cell>
          <cell r="D86" t="str">
            <v>LGE_EVSE1</v>
          </cell>
        </row>
        <row r="87">
          <cell r="B87" t="str">
            <v>Jan 2018</v>
          </cell>
          <cell r="D87" t="str">
            <v>LGE_EVSE2</v>
          </cell>
        </row>
        <row r="88">
          <cell r="B88" t="str">
            <v>Feb 2018</v>
          </cell>
          <cell r="D88" t="str">
            <v>LGINE682</v>
          </cell>
        </row>
        <row r="89">
          <cell r="B89" t="str">
            <v>Feb 2018</v>
          </cell>
          <cell r="D89" t="str">
            <v>LGINE683</v>
          </cell>
        </row>
        <row r="90">
          <cell r="B90" t="str">
            <v>Feb 2018</v>
          </cell>
          <cell r="D90" t="str">
            <v>LGCME451</v>
          </cell>
        </row>
        <row r="91">
          <cell r="B91" t="str">
            <v>Feb 2018</v>
          </cell>
          <cell r="D91" t="str">
            <v>LGCME550</v>
          </cell>
        </row>
        <row r="92">
          <cell r="B92" t="str">
            <v>Feb 2018</v>
          </cell>
          <cell r="D92" t="str">
            <v>LGCME551</v>
          </cell>
          <cell r="J92">
            <v>33166218.916407399</v>
          </cell>
          <cell r="AO92">
            <v>-146999.46</v>
          </cell>
          <cell r="AP92">
            <v>73038.98</v>
          </cell>
          <cell r="AQ92">
            <v>631723.56999999995</v>
          </cell>
          <cell r="AU92">
            <v>-9204.43</v>
          </cell>
        </row>
        <row r="93">
          <cell r="B93" t="str">
            <v>Feb 2018</v>
          </cell>
          <cell r="D93" t="str">
            <v>LGCME551UM</v>
          </cell>
        </row>
        <row r="94">
          <cell r="B94" t="str">
            <v>Feb 2018</v>
          </cell>
          <cell r="D94" t="str">
            <v>LGCME552</v>
          </cell>
        </row>
        <row r="95">
          <cell r="B95" t="str">
            <v>Feb 2018</v>
          </cell>
          <cell r="D95" t="str">
            <v>LGCME557</v>
          </cell>
        </row>
        <row r="96">
          <cell r="B96" t="str">
            <v>Feb 2018</v>
          </cell>
          <cell r="D96" t="str">
            <v>LGCME561</v>
          </cell>
          <cell r="J96">
            <v>120534497.74260452</v>
          </cell>
          <cell r="M96">
            <v>330452.42995180597</v>
          </cell>
          <cell r="AO96">
            <v>-534233.53</v>
          </cell>
          <cell r="AP96">
            <v>51994.12</v>
          </cell>
          <cell r="AQ96">
            <v>460056.13</v>
          </cell>
          <cell r="AU96">
            <v>-33451.25</v>
          </cell>
        </row>
        <row r="97">
          <cell r="B97" t="str">
            <v>Feb 2018</v>
          </cell>
          <cell r="D97" t="str">
            <v>LGCME563</v>
          </cell>
          <cell r="J97">
            <v>11526241.42312685</v>
          </cell>
          <cell r="M97">
            <v>27175.275265715984</v>
          </cell>
          <cell r="AO97">
            <v>-51086.66</v>
          </cell>
          <cell r="AP97">
            <v>4500.9399999999996</v>
          </cell>
          <cell r="AQ97">
            <v>41025.71</v>
          </cell>
          <cell r="AU97">
            <v>-3198.81</v>
          </cell>
        </row>
        <row r="98">
          <cell r="B98" t="str">
            <v>Feb 2018</v>
          </cell>
          <cell r="D98" t="str">
            <v>LGCME567</v>
          </cell>
        </row>
        <row r="99">
          <cell r="B99" t="str">
            <v>Feb 2018</v>
          </cell>
          <cell r="D99" t="str">
            <v>LGCME591</v>
          </cell>
          <cell r="J99">
            <v>60941506.250574186</v>
          </cell>
          <cell r="L99">
            <v>157089.61429813976</v>
          </cell>
          <cell r="M99">
            <v>137937.39941514947</v>
          </cell>
          <cell r="N99">
            <v>135590.83425532666</v>
          </cell>
          <cell r="AO99">
            <v>-270105.21000000002</v>
          </cell>
          <cell r="AP99">
            <v>25719.53</v>
          </cell>
          <cell r="AQ99">
            <v>223900.61</v>
          </cell>
          <cell r="AU99">
            <v>-16912.75</v>
          </cell>
        </row>
        <row r="100">
          <cell r="B100" t="str">
            <v>Feb 2018</v>
          </cell>
          <cell r="D100" t="str">
            <v>LGCME593</v>
          </cell>
          <cell r="J100">
            <v>32124951.153602749</v>
          </cell>
          <cell r="L100">
            <v>131029.45484185766</v>
          </cell>
          <cell r="M100">
            <v>111980.44087272964</v>
          </cell>
          <cell r="N100">
            <v>110533.2658020649</v>
          </cell>
          <cell r="AO100">
            <v>-142384.35</v>
          </cell>
          <cell r="AP100">
            <v>11528.23</v>
          </cell>
          <cell r="AQ100">
            <v>106003.34</v>
          </cell>
          <cell r="AU100">
            <v>-8915.4500000000007</v>
          </cell>
        </row>
        <row r="101">
          <cell r="B101" t="str">
            <v>Feb 2018</v>
          </cell>
          <cell r="D101" t="str">
            <v>LGCME650</v>
          </cell>
          <cell r="J101">
            <v>68194671.926949382</v>
          </cell>
          <cell r="AO101">
            <v>-302252.73</v>
          </cell>
          <cell r="AP101">
            <v>148936.73000000001</v>
          </cell>
          <cell r="AQ101">
            <v>1335209.44</v>
          </cell>
          <cell r="AU101">
            <v>-18925.68</v>
          </cell>
        </row>
        <row r="102">
          <cell r="B102" t="str">
            <v>Feb 2018</v>
          </cell>
          <cell r="D102" t="str">
            <v>LGCME651</v>
          </cell>
        </row>
        <row r="103">
          <cell r="B103" t="str">
            <v>Feb 2018</v>
          </cell>
          <cell r="D103" t="str">
            <v>LGCME652</v>
          </cell>
        </row>
        <row r="104">
          <cell r="B104" t="str">
            <v>Feb 2018</v>
          </cell>
          <cell r="D104" t="str">
            <v>LGCME657</v>
          </cell>
        </row>
        <row r="105">
          <cell r="B105" t="str">
            <v>Feb 2018</v>
          </cell>
          <cell r="D105" t="str">
            <v>LGCME671</v>
          </cell>
          <cell r="J105">
            <v>4894200</v>
          </cell>
          <cell r="N105">
            <v>9540</v>
          </cell>
          <cell r="AO105">
            <v>-21692.09</v>
          </cell>
          <cell r="AP105">
            <v>0</v>
          </cell>
          <cell r="AQ105">
            <v>19782.5</v>
          </cell>
          <cell r="AU105">
            <v>-1358.26</v>
          </cell>
        </row>
        <row r="106">
          <cell r="B106" t="str">
            <v>Feb 2018</v>
          </cell>
          <cell r="D106" t="str">
            <v>LGCSR760</v>
          </cell>
        </row>
        <row r="107">
          <cell r="B107" t="str">
            <v>Feb 2018</v>
          </cell>
          <cell r="D107" t="str">
            <v>LGCSR780</v>
          </cell>
        </row>
        <row r="108">
          <cell r="B108" t="str">
            <v>Feb 2018</v>
          </cell>
          <cell r="D108" t="str">
            <v>LGINE599</v>
          </cell>
          <cell r="J108">
            <v>9522500</v>
          </cell>
          <cell r="M108">
            <v>16767.975263398992</v>
          </cell>
          <cell r="AO108">
            <v>-42205.67</v>
          </cell>
          <cell r="AP108">
            <v>0</v>
          </cell>
          <cell r="AQ108">
            <v>39765.410000000003</v>
          </cell>
          <cell r="AU108">
            <v>-2642.72</v>
          </cell>
        </row>
        <row r="109">
          <cell r="B109" t="str">
            <v>Feb 2018</v>
          </cell>
          <cell r="D109" t="str">
            <v>LGINE643</v>
          </cell>
          <cell r="J109">
            <v>72814691.008853599</v>
          </cell>
          <cell r="L109">
            <v>180036.86098895868</v>
          </cell>
          <cell r="M109">
            <v>165967.02629798948</v>
          </cell>
          <cell r="N109">
            <v>165406.96764491088</v>
          </cell>
          <cell r="AO109">
            <v>-322729.59999999998</v>
          </cell>
          <cell r="AP109">
            <v>0</v>
          </cell>
          <cell r="AQ109">
            <v>358545.85</v>
          </cell>
          <cell r="AU109">
            <v>-20207.84</v>
          </cell>
        </row>
        <row r="110">
          <cell r="B110" t="str">
            <v>Feb 2018</v>
          </cell>
          <cell r="D110" t="str">
            <v>LGINE661</v>
          </cell>
          <cell r="J110">
            <v>18010901.729037926</v>
          </cell>
          <cell r="M110">
            <v>52208.975635983596</v>
          </cell>
          <cell r="AO110">
            <v>-79828</v>
          </cell>
          <cell r="AP110">
            <v>543.14</v>
          </cell>
          <cell r="AQ110">
            <v>121972.24</v>
          </cell>
          <cell r="AU110">
            <v>-4998.46</v>
          </cell>
        </row>
        <row r="111">
          <cell r="B111" t="str">
            <v>Feb 2018</v>
          </cell>
          <cell r="D111" t="str">
            <v>LGINE663</v>
          </cell>
          <cell r="J111">
            <v>1074466.7182050261</v>
          </cell>
          <cell r="M111">
            <v>3674.8337119196885</v>
          </cell>
          <cell r="AO111">
            <v>-4762.26</v>
          </cell>
          <cell r="AP111">
            <v>111.58</v>
          </cell>
          <cell r="AQ111">
            <v>6112.41</v>
          </cell>
          <cell r="AU111">
            <v>-298.19</v>
          </cell>
        </row>
        <row r="112">
          <cell r="B112" t="str">
            <v>Feb 2018</v>
          </cell>
          <cell r="D112" t="str">
            <v>LGINE691</v>
          </cell>
          <cell r="J112">
            <v>21411880.833133992</v>
          </cell>
          <cell r="L112">
            <v>57847.711381949885</v>
          </cell>
          <cell r="M112">
            <v>52525.434516481291</v>
          </cell>
          <cell r="N112">
            <v>51389.615081297154</v>
          </cell>
          <cell r="AO112">
            <v>-94901.83</v>
          </cell>
          <cell r="AP112">
            <v>673.17</v>
          </cell>
          <cell r="AQ112">
            <v>141853.54</v>
          </cell>
          <cell r="AU112">
            <v>-5942.32</v>
          </cell>
        </row>
        <row r="113">
          <cell r="B113" t="str">
            <v>Feb 2018</v>
          </cell>
          <cell r="D113" t="str">
            <v>LGINE693</v>
          </cell>
          <cell r="J113">
            <v>108801313.70504208</v>
          </cell>
          <cell r="L113">
            <v>236433.83858604261</v>
          </cell>
          <cell r="M113">
            <v>228727.96748257542</v>
          </cell>
          <cell r="N113">
            <v>226210.25773251263</v>
          </cell>
          <cell r="AO113">
            <v>-482229.66</v>
          </cell>
          <cell r="AP113">
            <v>3867.39</v>
          </cell>
          <cell r="AQ113">
            <v>597648.18999999994</v>
          </cell>
          <cell r="AU113">
            <v>-30195.01</v>
          </cell>
        </row>
        <row r="114">
          <cell r="B114" t="str">
            <v>Feb 2018</v>
          </cell>
          <cell r="D114" t="str">
            <v>LGINE694</v>
          </cell>
        </row>
        <row r="115">
          <cell r="B115" t="str">
            <v>Feb 2018</v>
          </cell>
          <cell r="D115" t="str">
            <v>LGMLE570</v>
          </cell>
          <cell r="J115">
            <v>298198.00443280721</v>
          </cell>
          <cell r="AO115">
            <v>-1321.67</v>
          </cell>
          <cell r="AP115">
            <v>0</v>
          </cell>
          <cell r="AQ115">
            <v>2538.65</v>
          </cell>
          <cell r="AU115">
            <v>-82.76</v>
          </cell>
        </row>
        <row r="116">
          <cell r="B116" t="str">
            <v>Feb 2018</v>
          </cell>
          <cell r="D116" t="str">
            <v>LGMLE571</v>
          </cell>
        </row>
        <row r="117">
          <cell r="B117" t="str">
            <v>Feb 2018</v>
          </cell>
          <cell r="D117" t="str">
            <v>LGMLE572</v>
          </cell>
        </row>
        <row r="118">
          <cell r="B118" t="str">
            <v>Feb 2018</v>
          </cell>
          <cell r="D118" t="str">
            <v>LGMLE573</v>
          </cell>
          <cell r="J118">
            <v>250102.72070714511</v>
          </cell>
          <cell r="AO118">
            <v>-1108.51</v>
          </cell>
          <cell r="AP118">
            <v>0</v>
          </cell>
          <cell r="AQ118">
            <v>2356.98</v>
          </cell>
          <cell r="AU118">
            <v>-69.41</v>
          </cell>
        </row>
        <row r="119">
          <cell r="B119" t="str">
            <v>Feb 2018</v>
          </cell>
          <cell r="D119" t="str">
            <v>LGMLE574</v>
          </cell>
        </row>
        <row r="120">
          <cell r="B120" t="str">
            <v>Feb 2018</v>
          </cell>
          <cell r="D120" t="str">
            <v>LGRSE411</v>
          </cell>
        </row>
        <row r="121">
          <cell r="B121" t="str">
            <v>Feb 2018</v>
          </cell>
          <cell r="D121" t="str">
            <v>LGRSE511</v>
          </cell>
          <cell r="J121">
            <v>305936837.10414445</v>
          </cell>
          <cell r="AO121">
            <v>-1355974.6</v>
          </cell>
          <cell r="AP121">
            <v>824725.24</v>
          </cell>
          <cell r="AQ121">
            <v>3191833.24</v>
          </cell>
          <cell r="AU121">
            <v>-84904.9</v>
          </cell>
        </row>
        <row r="122">
          <cell r="B122" t="str">
            <v>Feb 2018</v>
          </cell>
          <cell r="D122" t="str">
            <v>LGRSE519</v>
          </cell>
        </row>
        <row r="123">
          <cell r="B123" t="str">
            <v>Feb 2018</v>
          </cell>
          <cell r="D123" t="str">
            <v>LGRSE540</v>
          </cell>
        </row>
        <row r="124">
          <cell r="B124" t="str">
            <v>Feb 2018</v>
          </cell>
          <cell r="D124" t="str">
            <v>LGRSE543</v>
          </cell>
        </row>
        <row r="125">
          <cell r="B125" t="str">
            <v>Feb 2018</v>
          </cell>
          <cell r="D125" t="str">
            <v>LGRSE547</v>
          </cell>
        </row>
        <row r="126">
          <cell r="B126" t="str">
            <v>Feb 2018</v>
          </cell>
          <cell r="D126" t="str">
            <v>LGCME551DS</v>
          </cell>
        </row>
        <row r="127">
          <cell r="B127" t="str">
            <v>Feb 2018</v>
          </cell>
          <cell r="D127" t="str">
            <v>LGCME651DS</v>
          </cell>
        </row>
        <row r="128">
          <cell r="B128" t="str">
            <v>Feb 2018</v>
          </cell>
          <cell r="D128" t="str">
            <v>LGCME561DS</v>
          </cell>
        </row>
        <row r="129">
          <cell r="B129" t="str">
            <v>Feb 2018</v>
          </cell>
          <cell r="D129" t="str">
            <v>LGCME561PF</v>
          </cell>
        </row>
        <row r="130">
          <cell r="B130" t="str">
            <v>Feb 2018</v>
          </cell>
          <cell r="D130" t="str">
            <v>LGCME563DS</v>
          </cell>
        </row>
        <row r="131">
          <cell r="B131" t="str">
            <v>Feb 2018</v>
          </cell>
          <cell r="D131" t="str">
            <v>LGCME567PF</v>
          </cell>
        </row>
        <row r="132">
          <cell r="B132" t="str">
            <v>Feb 2018</v>
          </cell>
          <cell r="D132" t="str">
            <v>LGCME569</v>
          </cell>
        </row>
        <row r="133">
          <cell r="B133" t="str">
            <v>Feb 2018</v>
          </cell>
          <cell r="D133" t="str">
            <v>LGINE661DO</v>
          </cell>
        </row>
        <row r="134">
          <cell r="B134" t="str">
            <v>Feb 2018</v>
          </cell>
          <cell r="D134" t="str">
            <v>LGINE661DS</v>
          </cell>
        </row>
        <row r="135">
          <cell r="B135" t="str">
            <v>Feb 2018</v>
          </cell>
          <cell r="D135" t="str">
            <v>LGINE661PD</v>
          </cell>
        </row>
        <row r="136">
          <cell r="B136" t="str">
            <v>Feb 2018</v>
          </cell>
          <cell r="D136" t="str">
            <v>LGINE661PO</v>
          </cell>
        </row>
        <row r="137">
          <cell r="B137" t="str">
            <v>Feb 2018</v>
          </cell>
          <cell r="D137" t="str">
            <v>LGINE663DO</v>
          </cell>
        </row>
        <row r="138">
          <cell r="B138" t="str">
            <v>Feb 2018</v>
          </cell>
          <cell r="D138" t="str">
            <v>LGINE663DS</v>
          </cell>
        </row>
        <row r="139">
          <cell r="B139" t="str">
            <v>Feb 2018</v>
          </cell>
          <cell r="D139" t="str">
            <v>LGINE663PD</v>
          </cell>
        </row>
        <row r="140">
          <cell r="B140" t="str">
            <v>Feb 2018</v>
          </cell>
          <cell r="D140" t="str">
            <v>LGINE663PO</v>
          </cell>
        </row>
        <row r="141">
          <cell r="B141" t="str">
            <v>Feb 2018</v>
          </cell>
          <cell r="D141" t="str">
            <v>LGINE691DO</v>
          </cell>
        </row>
        <row r="142">
          <cell r="B142" t="str">
            <v>Feb 2018</v>
          </cell>
          <cell r="D142" t="str">
            <v>LGINE693DO</v>
          </cell>
        </row>
        <row r="143">
          <cell r="B143" t="str">
            <v>Feb 2018</v>
          </cell>
          <cell r="D143" t="str">
            <v>LGINE643DO</v>
          </cell>
        </row>
        <row r="144">
          <cell r="B144" t="str">
            <v>Feb 2018</v>
          </cell>
          <cell r="D144" t="str">
            <v>LGRSE521</v>
          </cell>
          <cell r="G144">
            <v>38788</v>
          </cell>
          <cell r="I144">
            <v>4036.0485016381281</v>
          </cell>
          <cell r="J144">
            <v>42824.048501638128</v>
          </cell>
          <cell r="AO144">
            <v>-189.8</v>
          </cell>
          <cell r="AP144">
            <v>97.96</v>
          </cell>
          <cell r="AQ144">
            <v>378.97</v>
          </cell>
          <cell r="AU144">
            <v>-11.88</v>
          </cell>
        </row>
        <row r="145">
          <cell r="B145" t="str">
            <v>Feb 2018</v>
          </cell>
          <cell r="D145" t="str">
            <v>LGRSE523</v>
          </cell>
        </row>
        <row r="146">
          <cell r="B146" t="str">
            <v>Feb 2018</v>
          </cell>
          <cell r="D146" t="str">
            <v>LGRSE527</v>
          </cell>
        </row>
        <row r="147">
          <cell r="B147" t="str">
            <v>Feb 2018</v>
          </cell>
          <cell r="D147" t="str">
            <v>LGRSE529</v>
          </cell>
        </row>
        <row r="148">
          <cell r="B148" t="str">
            <v>Feb 2018</v>
          </cell>
          <cell r="D148" t="str">
            <v>LGCME520</v>
          </cell>
        </row>
        <row r="149">
          <cell r="B149" t="str">
            <v>Feb 2018</v>
          </cell>
          <cell r="D149" t="str">
            <v>LGCME522</v>
          </cell>
        </row>
        <row r="150">
          <cell r="B150" t="str">
            <v>Feb 2018</v>
          </cell>
          <cell r="D150" t="str">
            <v>LGCME526</v>
          </cell>
        </row>
        <row r="151">
          <cell r="B151" t="str">
            <v>Feb 2018</v>
          </cell>
          <cell r="D151" t="str">
            <v>LGCME528</v>
          </cell>
        </row>
        <row r="152">
          <cell r="B152" t="str">
            <v>Feb 2018</v>
          </cell>
          <cell r="D152" t="str">
            <v>LGCME563PF</v>
          </cell>
        </row>
        <row r="153">
          <cell r="B153" t="str">
            <v>Feb 2018</v>
          </cell>
          <cell r="D153" t="str">
            <v>LGCME569PF</v>
          </cell>
        </row>
        <row r="154">
          <cell r="B154" t="str">
            <v>Feb 2018</v>
          </cell>
          <cell r="D154" t="str">
            <v>LGCSR790</v>
          </cell>
          <cell r="AO154">
            <v>0</v>
          </cell>
          <cell r="AP154">
            <v>0</v>
          </cell>
          <cell r="AQ154">
            <v>0</v>
          </cell>
          <cell r="AU154">
            <v>0</v>
          </cell>
        </row>
        <row r="155">
          <cell r="B155" t="str">
            <v>Feb 2018</v>
          </cell>
          <cell r="D155" t="str">
            <v>LGCSR791</v>
          </cell>
        </row>
        <row r="156">
          <cell r="B156" t="str">
            <v>Feb 2018</v>
          </cell>
          <cell r="D156" t="str">
            <v>LGCSR792</v>
          </cell>
        </row>
        <row r="157">
          <cell r="B157" t="str">
            <v>Feb 2018</v>
          </cell>
          <cell r="D157" t="str">
            <v>LGCSR793</v>
          </cell>
        </row>
        <row r="158">
          <cell r="B158" t="str">
            <v>Feb 2018</v>
          </cell>
          <cell r="D158" t="str">
            <v>LGINE551DO</v>
          </cell>
        </row>
        <row r="159">
          <cell r="B159" t="str">
            <v>Feb 2018</v>
          </cell>
          <cell r="D159" t="str">
            <v>LGINE551DS</v>
          </cell>
        </row>
        <row r="160">
          <cell r="B160" t="str">
            <v>Feb 2018</v>
          </cell>
          <cell r="D160" t="str">
            <v>LGINE651DO</v>
          </cell>
        </row>
        <row r="161">
          <cell r="B161" t="str">
            <v>Feb 2018</v>
          </cell>
          <cell r="D161" t="str">
            <v>LGINE651DS</v>
          </cell>
        </row>
        <row r="162">
          <cell r="B162" t="str">
            <v>Feb 2018</v>
          </cell>
          <cell r="D162" t="str">
            <v>LGINELRI</v>
          </cell>
        </row>
        <row r="163">
          <cell r="B163" t="str">
            <v>Feb 2018</v>
          </cell>
          <cell r="D163" t="str">
            <v>LGCME597</v>
          </cell>
        </row>
        <row r="164">
          <cell r="B164" t="str">
            <v>Feb 2018</v>
          </cell>
          <cell r="D164" t="str">
            <v>LGCME643</v>
          </cell>
        </row>
        <row r="165">
          <cell r="B165" t="str">
            <v>Feb 2018</v>
          </cell>
          <cell r="D165" t="str">
            <v>LGCME705</v>
          </cell>
        </row>
        <row r="166">
          <cell r="B166" t="str">
            <v>Feb 2018</v>
          </cell>
          <cell r="D166" t="str">
            <v>LGCME706</v>
          </cell>
        </row>
        <row r="167">
          <cell r="B167" t="str">
            <v>Feb 2018</v>
          </cell>
          <cell r="D167" t="str">
            <v>LGCME707</v>
          </cell>
        </row>
        <row r="168">
          <cell r="B168" t="str">
            <v>Feb 2018</v>
          </cell>
          <cell r="D168" t="str">
            <v>LGCMELRI</v>
          </cell>
        </row>
        <row r="169">
          <cell r="B169" t="str">
            <v>Feb 2018</v>
          </cell>
          <cell r="D169" t="str">
            <v>LGE_EVC</v>
          </cell>
        </row>
        <row r="170">
          <cell r="B170" t="str">
            <v>Feb 2018</v>
          </cell>
          <cell r="D170" t="str">
            <v>LGE_EVSE1</v>
          </cell>
        </row>
        <row r="171">
          <cell r="B171" t="str">
            <v>Feb 2018</v>
          </cell>
          <cell r="D171" t="str">
            <v>LGE_EVSE2</v>
          </cell>
        </row>
        <row r="172">
          <cell r="B172" t="str">
            <v>Mar 2018</v>
          </cell>
          <cell r="D172" t="str">
            <v>LGINE682</v>
          </cell>
        </row>
        <row r="173">
          <cell r="B173" t="str">
            <v>Mar 2018</v>
          </cell>
          <cell r="D173" t="str">
            <v>LGINE683</v>
          </cell>
        </row>
        <row r="174">
          <cell r="B174" t="str">
            <v>Mar 2018</v>
          </cell>
          <cell r="D174" t="str">
            <v>LGCME451</v>
          </cell>
        </row>
        <row r="175">
          <cell r="B175" t="str">
            <v>Mar 2018</v>
          </cell>
          <cell r="D175" t="str">
            <v>LGCME550</v>
          </cell>
        </row>
        <row r="176">
          <cell r="B176" t="str">
            <v>Mar 2018</v>
          </cell>
          <cell r="D176" t="str">
            <v>LGCME551</v>
          </cell>
          <cell r="J176">
            <v>33286083.690668404</v>
          </cell>
          <cell r="AO176">
            <v>-124302.37</v>
          </cell>
          <cell r="AP176">
            <v>88439.41</v>
          </cell>
          <cell r="AQ176">
            <v>654627.98</v>
          </cell>
          <cell r="AU176">
            <v>-2417.69</v>
          </cell>
        </row>
        <row r="177">
          <cell r="B177" t="str">
            <v>Mar 2018</v>
          </cell>
          <cell r="D177" t="str">
            <v>LGCME551UM</v>
          </cell>
        </row>
        <row r="178">
          <cell r="B178" t="str">
            <v>Mar 2018</v>
          </cell>
          <cell r="D178" t="str">
            <v>LGCME552</v>
          </cell>
        </row>
        <row r="179">
          <cell r="B179" t="str">
            <v>Mar 2018</v>
          </cell>
          <cell r="D179" t="str">
            <v>LGCME557</v>
          </cell>
        </row>
        <row r="180">
          <cell r="B180" t="str">
            <v>Mar 2018</v>
          </cell>
          <cell r="D180" t="str">
            <v>LGCME561</v>
          </cell>
          <cell r="J180">
            <v>118586646.53560184</v>
          </cell>
          <cell r="M180">
            <v>312709.83301835135</v>
          </cell>
          <cell r="AO180">
            <v>-442845.78</v>
          </cell>
          <cell r="AP180">
            <v>61992.53</v>
          </cell>
          <cell r="AQ180">
            <v>471920.32</v>
          </cell>
          <cell r="AU180">
            <v>-8613.3700000000008</v>
          </cell>
        </row>
        <row r="181">
          <cell r="B181" t="str">
            <v>Mar 2018</v>
          </cell>
          <cell r="D181" t="str">
            <v>LGCME563</v>
          </cell>
          <cell r="J181">
            <v>11181308.320584305</v>
          </cell>
          <cell r="M181">
            <v>25002.518382895316</v>
          </cell>
          <cell r="AO181">
            <v>-41755.08</v>
          </cell>
          <cell r="AP181">
            <v>5328.84</v>
          </cell>
          <cell r="AQ181">
            <v>42117.59</v>
          </cell>
          <cell r="AU181">
            <v>-812.14</v>
          </cell>
        </row>
        <row r="182">
          <cell r="B182" t="str">
            <v>Mar 2018</v>
          </cell>
          <cell r="D182" t="str">
            <v>LGCME567</v>
          </cell>
        </row>
        <row r="183">
          <cell r="B183" t="str">
            <v>Mar 2018</v>
          </cell>
          <cell r="D183" t="str">
            <v>LGCME591</v>
          </cell>
          <cell r="J183">
            <v>63892300.994930513</v>
          </cell>
          <cell r="L183">
            <v>152709.71134298143</v>
          </cell>
          <cell r="M183">
            <v>136071.58834478652</v>
          </cell>
          <cell r="N183">
            <v>132554.57966740802</v>
          </cell>
          <cell r="AO183">
            <v>-238597.15</v>
          </cell>
          <cell r="AP183">
            <v>32574.27</v>
          </cell>
          <cell r="AQ183">
            <v>243055.21</v>
          </cell>
          <cell r="AU183">
            <v>-4640.72</v>
          </cell>
        </row>
        <row r="184">
          <cell r="B184" t="str">
            <v>Mar 2018</v>
          </cell>
          <cell r="D184" t="str">
            <v>LGCME593</v>
          </cell>
          <cell r="J184">
            <v>31163583.205139749</v>
          </cell>
          <cell r="L184">
            <v>119263.6684552417</v>
          </cell>
          <cell r="M184">
            <v>103953.19643187894</v>
          </cell>
          <cell r="N184">
            <v>101165.12451812578</v>
          </cell>
          <cell r="AO184">
            <v>-116376.18</v>
          </cell>
          <cell r="AP184">
            <v>13673.98</v>
          </cell>
          <cell r="AQ184">
            <v>109224.31</v>
          </cell>
          <cell r="AU184">
            <v>-2263.52</v>
          </cell>
        </row>
        <row r="185">
          <cell r="B185" t="str">
            <v>Mar 2018</v>
          </cell>
          <cell r="D185" t="str">
            <v>LGCME650</v>
          </cell>
          <cell r="J185">
            <v>69058637.731383726</v>
          </cell>
          <cell r="AO185">
            <v>-257890.14</v>
          </cell>
          <cell r="AP185">
            <v>182417.32</v>
          </cell>
          <cell r="AQ185">
            <v>1402187.29</v>
          </cell>
          <cell r="AU185">
            <v>-5015.97</v>
          </cell>
        </row>
        <row r="186">
          <cell r="B186" t="str">
            <v>Mar 2018</v>
          </cell>
          <cell r="D186" t="str">
            <v>LGCME651</v>
          </cell>
        </row>
        <row r="187">
          <cell r="B187" t="str">
            <v>Mar 2018</v>
          </cell>
          <cell r="D187" t="str">
            <v>LGCME652</v>
          </cell>
        </row>
        <row r="188">
          <cell r="B188" t="str">
            <v>Mar 2018</v>
          </cell>
          <cell r="D188" t="str">
            <v>LGCME657</v>
          </cell>
        </row>
        <row r="189">
          <cell r="B189" t="str">
            <v>Mar 2018</v>
          </cell>
          <cell r="D189" t="str">
            <v>LGCME671</v>
          </cell>
          <cell r="J189">
            <v>4373700</v>
          </cell>
          <cell r="N189">
            <v>9540</v>
          </cell>
          <cell r="AO189">
            <v>-16332.99</v>
          </cell>
          <cell r="AP189">
            <v>0</v>
          </cell>
          <cell r="AQ189">
            <v>19607.32</v>
          </cell>
          <cell r="AU189">
            <v>-317.68</v>
          </cell>
        </row>
        <row r="190">
          <cell r="B190" t="str">
            <v>Mar 2018</v>
          </cell>
          <cell r="D190" t="str">
            <v>LGCSR760</v>
          </cell>
        </row>
        <row r="191">
          <cell r="B191" t="str">
            <v>Mar 2018</v>
          </cell>
          <cell r="D191" t="str">
            <v>LGCSR780</v>
          </cell>
        </row>
        <row r="192">
          <cell r="B192" t="str">
            <v>Mar 2018</v>
          </cell>
          <cell r="D192" t="str">
            <v>LGINE599</v>
          </cell>
          <cell r="J192">
            <v>9371000</v>
          </cell>
          <cell r="M192">
            <v>16577.422452113471</v>
          </cell>
          <cell r="AO192">
            <v>-34994.730000000003</v>
          </cell>
          <cell r="AP192">
            <v>0</v>
          </cell>
          <cell r="AQ192">
            <v>43402.04</v>
          </cell>
          <cell r="AU192">
            <v>-680.65</v>
          </cell>
        </row>
        <row r="193">
          <cell r="B193" t="str">
            <v>Mar 2018</v>
          </cell>
          <cell r="D193" t="str">
            <v>LGINE643</v>
          </cell>
          <cell r="J193">
            <v>96943295.866005257</v>
          </cell>
          <cell r="L193">
            <v>193024.32940604858</v>
          </cell>
          <cell r="M193">
            <v>189293.60517525295</v>
          </cell>
          <cell r="N193">
            <v>187954.42874131724</v>
          </cell>
          <cell r="AO193">
            <v>-362021.62</v>
          </cell>
          <cell r="AP193">
            <v>0</v>
          </cell>
          <cell r="AQ193">
            <v>475980.63</v>
          </cell>
          <cell r="AU193">
            <v>-7041.33</v>
          </cell>
        </row>
        <row r="194">
          <cell r="B194" t="str">
            <v>Mar 2018</v>
          </cell>
          <cell r="D194" t="str">
            <v>LGINE661</v>
          </cell>
          <cell r="J194">
            <v>17719843.688240316</v>
          </cell>
          <cell r="M194">
            <v>49405.780502359899</v>
          </cell>
          <cell r="AO194">
            <v>-66172.36</v>
          </cell>
          <cell r="AP194">
            <v>664.15</v>
          </cell>
          <cell r="AQ194">
            <v>119224.93</v>
          </cell>
          <cell r="AU194">
            <v>-1287.06</v>
          </cell>
        </row>
        <row r="195">
          <cell r="B195" t="str">
            <v>Mar 2018</v>
          </cell>
          <cell r="D195" t="str">
            <v>LGINE663</v>
          </cell>
          <cell r="J195">
            <v>1042312.338899249</v>
          </cell>
          <cell r="M195">
            <v>3414.6161666080448</v>
          </cell>
          <cell r="AO195">
            <v>-3892.37</v>
          </cell>
          <cell r="AP195">
            <v>135.68</v>
          </cell>
          <cell r="AQ195">
            <v>5997.46</v>
          </cell>
          <cell r="AU195">
            <v>-75.709999999999994</v>
          </cell>
        </row>
        <row r="196">
          <cell r="B196" t="str">
            <v>Mar 2018</v>
          </cell>
          <cell r="D196" t="str">
            <v>LGINE691</v>
          </cell>
          <cell r="J196">
            <v>22448645.784011208</v>
          </cell>
          <cell r="L196">
            <v>57773.940896976615</v>
          </cell>
          <cell r="M196">
            <v>53889.030180556554</v>
          </cell>
          <cell r="N196">
            <v>52519.677083904746</v>
          </cell>
          <cell r="AO196">
            <v>-83831.429999999993</v>
          </cell>
          <cell r="AP196">
            <v>867.03</v>
          </cell>
          <cell r="AQ196">
            <v>147619.82</v>
          </cell>
          <cell r="AU196">
            <v>-1630.52</v>
          </cell>
        </row>
        <row r="197">
          <cell r="B197" t="str">
            <v>Mar 2018</v>
          </cell>
          <cell r="D197" t="str">
            <v>LGINE693</v>
          </cell>
          <cell r="J197">
            <v>105545336.90225837</v>
          </cell>
          <cell r="L197">
            <v>211381.56308203435</v>
          </cell>
          <cell r="M197">
            <v>203984.99628491438</v>
          </cell>
          <cell r="N197">
            <v>200404.72054789626</v>
          </cell>
          <cell r="AO197">
            <v>-394144.78</v>
          </cell>
          <cell r="AP197">
            <v>4702.6499999999996</v>
          </cell>
          <cell r="AQ197">
            <v>577960.41</v>
          </cell>
          <cell r="AU197">
            <v>-7666.13</v>
          </cell>
        </row>
        <row r="198">
          <cell r="B198" t="str">
            <v>Mar 2018</v>
          </cell>
          <cell r="D198" t="str">
            <v>LGINE694</v>
          </cell>
        </row>
        <row r="199">
          <cell r="B199" t="str">
            <v>Mar 2018</v>
          </cell>
          <cell r="D199" t="str">
            <v>LGMLE570</v>
          </cell>
          <cell r="J199">
            <v>291900.12944956141</v>
          </cell>
          <cell r="AO199">
            <v>-1090.06</v>
          </cell>
          <cell r="AP199">
            <v>0</v>
          </cell>
          <cell r="AQ199">
            <v>2651.02</v>
          </cell>
          <cell r="AU199">
            <v>-21.2</v>
          </cell>
        </row>
        <row r="200">
          <cell r="B200" t="str">
            <v>Mar 2018</v>
          </cell>
          <cell r="D200" t="str">
            <v>LGMLE571</v>
          </cell>
        </row>
        <row r="201">
          <cell r="B201" t="str">
            <v>Mar 2018</v>
          </cell>
          <cell r="D201" t="str">
            <v>LGMLE572</v>
          </cell>
        </row>
        <row r="202">
          <cell r="B202" t="str">
            <v>Mar 2018</v>
          </cell>
          <cell r="D202" t="str">
            <v>LGMLE573</v>
          </cell>
          <cell r="J202">
            <v>256127.6554136253</v>
          </cell>
          <cell r="AO202">
            <v>-956.47</v>
          </cell>
          <cell r="AP202">
            <v>0</v>
          </cell>
          <cell r="AQ202">
            <v>2550.14</v>
          </cell>
          <cell r="AU202">
            <v>-18.600000000000001</v>
          </cell>
        </row>
        <row r="203">
          <cell r="B203" t="str">
            <v>Mar 2018</v>
          </cell>
          <cell r="D203" t="str">
            <v>LGMLE574</v>
          </cell>
        </row>
        <row r="204">
          <cell r="B204" t="str">
            <v>Mar 2018</v>
          </cell>
          <cell r="D204" t="str">
            <v>LGRSE411</v>
          </cell>
        </row>
        <row r="205">
          <cell r="B205" t="str">
            <v>Mar 2018</v>
          </cell>
          <cell r="D205" t="str">
            <v>LGRSE511</v>
          </cell>
          <cell r="J205">
            <v>295026964.3512181</v>
          </cell>
          <cell r="AO205">
            <v>-1101738.27</v>
          </cell>
          <cell r="AP205">
            <v>912248.02</v>
          </cell>
          <cell r="AQ205">
            <v>2937339.74</v>
          </cell>
          <cell r="AU205">
            <v>-21428.85</v>
          </cell>
        </row>
        <row r="206">
          <cell r="B206" t="str">
            <v>Mar 2018</v>
          </cell>
          <cell r="D206" t="str">
            <v>LGRSE519</v>
          </cell>
        </row>
        <row r="207">
          <cell r="B207" t="str">
            <v>Mar 2018</v>
          </cell>
          <cell r="D207" t="str">
            <v>LGRSE540</v>
          </cell>
        </row>
        <row r="208">
          <cell r="B208" t="str">
            <v>Mar 2018</v>
          </cell>
          <cell r="D208" t="str">
            <v>LGRSE543</v>
          </cell>
        </row>
        <row r="209">
          <cell r="B209" t="str">
            <v>Mar 2018</v>
          </cell>
          <cell r="D209" t="str">
            <v>LGRSE547</v>
          </cell>
        </row>
        <row r="210">
          <cell r="B210" t="str">
            <v>Mar 2018</v>
          </cell>
          <cell r="D210" t="str">
            <v>LGCME551DS</v>
          </cell>
        </row>
        <row r="211">
          <cell r="B211" t="str">
            <v>Mar 2018</v>
          </cell>
          <cell r="D211" t="str">
            <v>LGCME651DS</v>
          </cell>
        </row>
        <row r="212">
          <cell r="B212" t="str">
            <v>Mar 2018</v>
          </cell>
          <cell r="D212" t="str">
            <v>LGCME561DS</v>
          </cell>
        </row>
        <row r="213">
          <cell r="B213" t="str">
            <v>Mar 2018</v>
          </cell>
          <cell r="D213" t="str">
            <v>LGCME561PF</v>
          </cell>
        </row>
        <row r="214">
          <cell r="B214" t="str">
            <v>Mar 2018</v>
          </cell>
          <cell r="D214" t="str">
            <v>LGCME563DS</v>
          </cell>
        </row>
        <row r="215">
          <cell r="B215" t="str">
            <v>Mar 2018</v>
          </cell>
          <cell r="D215" t="str">
            <v>LGCME567PF</v>
          </cell>
        </row>
        <row r="216">
          <cell r="B216" t="str">
            <v>Mar 2018</v>
          </cell>
          <cell r="D216" t="str">
            <v>LGCME569</v>
          </cell>
        </row>
        <row r="217">
          <cell r="B217" t="str">
            <v>Mar 2018</v>
          </cell>
          <cell r="D217" t="str">
            <v>LGINE661DO</v>
          </cell>
        </row>
        <row r="218">
          <cell r="B218" t="str">
            <v>Mar 2018</v>
          </cell>
          <cell r="D218" t="str">
            <v>LGINE661DS</v>
          </cell>
        </row>
        <row r="219">
          <cell r="B219" t="str">
            <v>Mar 2018</v>
          </cell>
          <cell r="D219" t="str">
            <v>LGINE661PD</v>
          </cell>
        </row>
        <row r="220">
          <cell r="B220" t="str">
            <v>Mar 2018</v>
          </cell>
          <cell r="D220" t="str">
            <v>LGINE661PO</v>
          </cell>
        </row>
        <row r="221">
          <cell r="B221" t="str">
            <v>Mar 2018</v>
          </cell>
          <cell r="D221" t="str">
            <v>LGINE663DO</v>
          </cell>
        </row>
        <row r="222">
          <cell r="B222" t="str">
            <v>Mar 2018</v>
          </cell>
          <cell r="D222" t="str">
            <v>LGINE663DS</v>
          </cell>
        </row>
        <row r="223">
          <cell r="B223" t="str">
            <v>Mar 2018</v>
          </cell>
          <cell r="D223" t="str">
            <v>LGINE663PD</v>
          </cell>
        </row>
        <row r="224">
          <cell r="B224" t="str">
            <v>Mar 2018</v>
          </cell>
          <cell r="D224" t="str">
            <v>LGINE663PO</v>
          </cell>
        </row>
        <row r="225">
          <cell r="B225" t="str">
            <v>Mar 2018</v>
          </cell>
          <cell r="D225" t="str">
            <v>LGINE691DO</v>
          </cell>
        </row>
        <row r="226">
          <cell r="B226" t="str">
            <v>Mar 2018</v>
          </cell>
          <cell r="D226" t="str">
            <v>LGINE693DO</v>
          </cell>
        </row>
        <row r="227">
          <cell r="B227" t="str">
            <v>Mar 2018</v>
          </cell>
          <cell r="D227" t="str">
            <v>LGINE643DO</v>
          </cell>
        </row>
        <row r="228">
          <cell r="B228" t="str">
            <v>Mar 2018</v>
          </cell>
          <cell r="D228" t="str">
            <v>LGRSE521</v>
          </cell>
          <cell r="G228">
            <v>38216</v>
          </cell>
          <cell r="I228">
            <v>3728.8276572018731</v>
          </cell>
          <cell r="J228">
            <v>41944.827657201873</v>
          </cell>
          <cell r="AO228">
            <v>-156.63999999999999</v>
          </cell>
          <cell r="AP228">
            <v>108.04</v>
          </cell>
          <cell r="AQ228">
            <v>347.73</v>
          </cell>
          <cell r="AU228">
            <v>-3.05</v>
          </cell>
        </row>
        <row r="229">
          <cell r="B229" t="str">
            <v>Mar 2018</v>
          </cell>
          <cell r="D229" t="str">
            <v>LGRSE523</v>
          </cell>
        </row>
        <row r="230">
          <cell r="B230" t="str">
            <v>Mar 2018</v>
          </cell>
          <cell r="D230" t="str">
            <v>LGRSE527</v>
          </cell>
        </row>
        <row r="231">
          <cell r="B231" t="str">
            <v>Mar 2018</v>
          </cell>
          <cell r="D231" t="str">
            <v>LGRSE529</v>
          </cell>
        </row>
        <row r="232">
          <cell r="B232" t="str">
            <v>Mar 2018</v>
          </cell>
          <cell r="D232" t="str">
            <v>LGCME520</v>
          </cell>
        </row>
        <row r="233">
          <cell r="B233" t="str">
            <v>Mar 2018</v>
          </cell>
          <cell r="D233" t="str">
            <v>LGCME522</v>
          </cell>
        </row>
        <row r="234">
          <cell r="B234" t="str">
            <v>Mar 2018</v>
          </cell>
          <cell r="D234" t="str">
            <v>LGCME526</v>
          </cell>
        </row>
        <row r="235">
          <cell r="B235" t="str">
            <v>Mar 2018</v>
          </cell>
          <cell r="D235" t="str">
            <v>LGCME528</v>
          </cell>
        </row>
        <row r="236">
          <cell r="B236" t="str">
            <v>Mar 2018</v>
          </cell>
          <cell r="D236" t="str">
            <v>LGCME563PF</v>
          </cell>
        </row>
        <row r="237">
          <cell r="B237" t="str">
            <v>Mar 2018</v>
          </cell>
          <cell r="D237" t="str">
            <v>LGCME569PF</v>
          </cell>
        </row>
        <row r="238">
          <cell r="B238" t="str">
            <v>Mar 2018</v>
          </cell>
          <cell r="D238" t="str">
            <v>LGCSR790</v>
          </cell>
          <cell r="AO238">
            <v>0</v>
          </cell>
          <cell r="AP238">
            <v>0</v>
          </cell>
          <cell r="AQ238">
            <v>0</v>
          </cell>
          <cell r="AU238">
            <v>0</v>
          </cell>
        </row>
        <row r="239">
          <cell r="B239" t="str">
            <v>Mar 2018</v>
          </cell>
          <cell r="D239" t="str">
            <v>LGCSR791</v>
          </cell>
        </row>
        <row r="240">
          <cell r="B240" t="str">
            <v>Mar 2018</v>
          </cell>
          <cell r="D240" t="str">
            <v>LGCSR792</v>
          </cell>
        </row>
        <row r="241">
          <cell r="B241" t="str">
            <v>Mar 2018</v>
          </cell>
          <cell r="D241" t="str">
            <v>LGCSR793</v>
          </cell>
        </row>
        <row r="242">
          <cell r="B242" t="str">
            <v>Mar 2018</v>
          </cell>
          <cell r="D242" t="str">
            <v>LGINE551DO</v>
          </cell>
        </row>
        <row r="243">
          <cell r="B243" t="str">
            <v>Mar 2018</v>
          </cell>
          <cell r="D243" t="str">
            <v>LGINE551DS</v>
          </cell>
        </row>
        <row r="244">
          <cell r="B244" t="str">
            <v>Mar 2018</v>
          </cell>
          <cell r="D244" t="str">
            <v>LGINE651DO</v>
          </cell>
        </row>
        <row r="245">
          <cell r="B245" t="str">
            <v>Mar 2018</v>
          </cell>
          <cell r="D245" t="str">
            <v>LGINE651DS</v>
          </cell>
        </row>
        <row r="246">
          <cell r="B246" t="str">
            <v>Mar 2018</v>
          </cell>
          <cell r="D246" t="str">
            <v>LGINELRI</v>
          </cell>
        </row>
        <row r="247">
          <cell r="B247" t="str">
            <v>Mar 2018</v>
          </cell>
          <cell r="D247" t="str">
            <v>LGCME597</v>
          </cell>
        </row>
        <row r="248">
          <cell r="B248" t="str">
            <v>Mar 2018</v>
          </cell>
          <cell r="D248" t="str">
            <v>LGCME643</v>
          </cell>
        </row>
        <row r="249">
          <cell r="B249" t="str">
            <v>Mar 2018</v>
          </cell>
          <cell r="D249" t="str">
            <v>LGCME705</v>
          </cell>
        </row>
        <row r="250">
          <cell r="B250" t="str">
            <v>Mar 2018</v>
          </cell>
          <cell r="D250" t="str">
            <v>LGCME706</v>
          </cell>
        </row>
        <row r="251">
          <cell r="B251" t="str">
            <v>Mar 2018</v>
          </cell>
          <cell r="D251" t="str">
            <v>LGCME707</v>
          </cell>
        </row>
        <row r="252">
          <cell r="B252" t="str">
            <v>Mar 2018</v>
          </cell>
          <cell r="D252" t="str">
            <v>LGCMELRI</v>
          </cell>
        </row>
        <row r="253">
          <cell r="B253" t="str">
            <v>Mar 2018</v>
          </cell>
          <cell r="D253" t="str">
            <v>LGE_EVC</v>
          </cell>
        </row>
        <row r="254">
          <cell r="B254" t="str">
            <v>Mar 2018</v>
          </cell>
          <cell r="D254" t="str">
            <v>LGE_EVSE1</v>
          </cell>
        </row>
        <row r="255">
          <cell r="B255" t="str">
            <v>Mar 2018</v>
          </cell>
          <cell r="D255" t="str">
            <v>LGE_EVSE2</v>
          </cell>
        </row>
        <row r="256">
          <cell r="B256" t="str">
            <v>Apr 2018</v>
          </cell>
          <cell r="D256" t="str">
            <v>LGINE682</v>
          </cell>
        </row>
        <row r="257">
          <cell r="B257" t="str">
            <v>Apr 2018</v>
          </cell>
          <cell r="D257" t="str">
            <v>LGINE683</v>
          </cell>
        </row>
        <row r="258">
          <cell r="B258" t="str">
            <v>Apr 2018</v>
          </cell>
          <cell r="D258" t="str">
            <v>LGCME451</v>
          </cell>
        </row>
        <row r="259">
          <cell r="B259" t="str">
            <v>Apr 2018</v>
          </cell>
          <cell r="D259" t="str">
            <v>LGCME550</v>
          </cell>
        </row>
        <row r="260">
          <cell r="B260" t="str">
            <v>Apr 2018</v>
          </cell>
          <cell r="D260" t="str">
            <v>LGCME551</v>
          </cell>
          <cell r="J260">
            <v>30489465.634013031</v>
          </cell>
          <cell r="AO260">
            <v>-112537.3</v>
          </cell>
          <cell r="AP260">
            <v>93935.57</v>
          </cell>
          <cell r="AQ260">
            <v>756735.6</v>
          </cell>
          <cell r="AU260">
            <v>-1638.12</v>
          </cell>
        </row>
        <row r="261">
          <cell r="B261" t="str">
            <v>Apr 2018</v>
          </cell>
          <cell r="D261" t="str">
            <v>LGCME551UM</v>
          </cell>
        </row>
        <row r="262">
          <cell r="B262" t="str">
            <v>Apr 2018</v>
          </cell>
          <cell r="D262" t="str">
            <v>LGCME552</v>
          </cell>
        </row>
        <row r="263">
          <cell r="B263" t="str">
            <v>Apr 2018</v>
          </cell>
          <cell r="D263" t="str">
            <v>LGCME557</v>
          </cell>
        </row>
        <row r="264">
          <cell r="B264" t="str">
            <v>Apr 2018</v>
          </cell>
          <cell r="D264" t="str">
            <v>LGCME561</v>
          </cell>
          <cell r="J264">
            <v>113424442.88608138</v>
          </cell>
          <cell r="M264">
            <v>302867.55537848006</v>
          </cell>
          <cell r="AO264">
            <v>-418652.15999999997</v>
          </cell>
          <cell r="AP264">
            <v>68199.649999999994</v>
          </cell>
          <cell r="AQ264">
            <v>567879.14</v>
          </cell>
          <cell r="AU264">
            <v>-6093.99</v>
          </cell>
        </row>
        <row r="265">
          <cell r="B265" t="str">
            <v>Apr 2018</v>
          </cell>
          <cell r="D265" t="str">
            <v>LGCME563</v>
          </cell>
          <cell r="J265">
            <v>11825011.425302889</v>
          </cell>
          <cell r="M265">
            <v>30874.872522048532</v>
          </cell>
          <cell r="AO265">
            <v>-43646.38</v>
          </cell>
          <cell r="AP265">
            <v>6398.94</v>
          </cell>
          <cell r="AQ265">
            <v>55802.34</v>
          </cell>
          <cell r="AU265">
            <v>-635.33000000000004</v>
          </cell>
        </row>
        <row r="266">
          <cell r="B266" t="str">
            <v>Apr 2018</v>
          </cell>
          <cell r="D266" t="str">
            <v>LGCME567</v>
          </cell>
        </row>
        <row r="267">
          <cell r="B267" t="str">
            <v>Apr 2018</v>
          </cell>
          <cell r="D267" t="str">
            <v>LGCME591</v>
          </cell>
          <cell r="J267">
            <v>61585450.195609875</v>
          </cell>
          <cell r="L267">
            <v>153371.87197410478</v>
          </cell>
          <cell r="M267">
            <v>139028.15135286114</v>
          </cell>
          <cell r="N267">
            <v>133133.77410514856</v>
          </cell>
          <cell r="AO267">
            <v>-227313.28</v>
          </cell>
          <cell r="AP267">
            <v>36324.370000000003</v>
          </cell>
          <cell r="AQ267">
            <v>295399.78999999998</v>
          </cell>
          <cell r="AU267">
            <v>-3308.82</v>
          </cell>
        </row>
        <row r="268">
          <cell r="B268" t="str">
            <v>Apr 2018</v>
          </cell>
          <cell r="D268" t="str">
            <v>LGCME593</v>
          </cell>
          <cell r="J268">
            <v>32957657.269475829</v>
          </cell>
          <cell r="L268">
            <v>127759.59200928659</v>
          </cell>
          <cell r="M268">
            <v>116109.90203433007</v>
          </cell>
          <cell r="N268">
            <v>112440.56842670587</v>
          </cell>
          <cell r="AO268">
            <v>-121647.45</v>
          </cell>
          <cell r="AP268">
            <v>16364.26</v>
          </cell>
          <cell r="AQ268">
            <v>144550.76999999999</v>
          </cell>
          <cell r="AU268">
            <v>-1770.73</v>
          </cell>
        </row>
        <row r="269">
          <cell r="B269" t="str">
            <v>Apr 2018</v>
          </cell>
          <cell r="D269" t="str">
            <v>LGCME650</v>
          </cell>
          <cell r="J269">
            <v>65354037.303333871</v>
          </cell>
          <cell r="AO269">
            <v>-241223.22</v>
          </cell>
          <cell r="AP269">
            <v>199281.54</v>
          </cell>
          <cell r="AQ269">
            <v>1669054.2</v>
          </cell>
          <cell r="AU269">
            <v>-3511.29</v>
          </cell>
        </row>
        <row r="270">
          <cell r="B270" t="str">
            <v>Apr 2018</v>
          </cell>
          <cell r="D270" t="str">
            <v>LGCME651</v>
          </cell>
        </row>
        <row r="271">
          <cell r="B271" t="str">
            <v>Apr 2018</v>
          </cell>
          <cell r="D271" t="str">
            <v>LGCME652</v>
          </cell>
        </row>
        <row r="272">
          <cell r="B272" t="str">
            <v>Apr 2018</v>
          </cell>
          <cell r="D272" t="str">
            <v>LGCME657</v>
          </cell>
        </row>
        <row r="273">
          <cell r="B273" t="str">
            <v>Apr 2018</v>
          </cell>
          <cell r="D273" t="str">
            <v>LGCME671</v>
          </cell>
          <cell r="J273">
            <v>4267500</v>
          </cell>
          <cell r="N273">
            <v>9540</v>
          </cell>
          <cell r="AO273">
            <v>-15751.44</v>
          </cell>
          <cell r="AP273">
            <v>0</v>
          </cell>
          <cell r="AQ273">
            <v>23630.69</v>
          </cell>
          <cell r="AU273">
            <v>-229.28</v>
          </cell>
        </row>
        <row r="274">
          <cell r="B274" t="str">
            <v>Apr 2018</v>
          </cell>
          <cell r="D274" t="str">
            <v>LGCSR760</v>
          </cell>
        </row>
        <row r="275">
          <cell r="B275" t="str">
            <v>Apr 2018</v>
          </cell>
          <cell r="D275" t="str">
            <v>LGCSR780</v>
          </cell>
        </row>
        <row r="276">
          <cell r="B276" t="str">
            <v>Apr 2018</v>
          </cell>
          <cell r="D276" t="str">
            <v>LGINE599</v>
          </cell>
          <cell r="J276">
            <v>7236500</v>
          </cell>
          <cell r="M276">
            <v>13601.54093881136</v>
          </cell>
          <cell r="AO276">
            <v>-26710.080000000002</v>
          </cell>
          <cell r="AP276">
            <v>0</v>
          </cell>
          <cell r="AQ276">
            <v>41398.67</v>
          </cell>
          <cell r="AU276">
            <v>-388.8</v>
          </cell>
        </row>
        <row r="277">
          <cell r="B277" t="str">
            <v>Apr 2018</v>
          </cell>
          <cell r="D277" t="str">
            <v>LGINE643</v>
          </cell>
          <cell r="J277">
            <v>95954847.394089356</v>
          </cell>
          <cell r="L277">
            <v>211340.7824979838</v>
          </cell>
          <cell r="M277">
            <v>210347.00228735688</v>
          </cell>
          <cell r="N277">
            <v>194573.73148258205</v>
          </cell>
          <cell r="AO277">
            <v>-354171.49</v>
          </cell>
          <cell r="AP277">
            <v>0</v>
          </cell>
          <cell r="AQ277">
            <v>552313.74</v>
          </cell>
          <cell r="AU277">
            <v>-5155.3900000000003</v>
          </cell>
        </row>
        <row r="278">
          <cell r="B278" t="str">
            <v>Apr 2018</v>
          </cell>
          <cell r="D278" t="str">
            <v>LGINE661</v>
          </cell>
          <cell r="J278">
            <v>16948480.275746003</v>
          </cell>
          <cell r="M278">
            <v>47850.776312884598</v>
          </cell>
          <cell r="AO278">
            <v>-62557.22</v>
          </cell>
          <cell r="AP278">
            <v>697.4</v>
          </cell>
          <cell r="AQ278">
            <v>133500.06</v>
          </cell>
          <cell r="AU278">
            <v>-910.6</v>
          </cell>
        </row>
        <row r="279">
          <cell r="B279" t="str">
            <v>Apr 2018</v>
          </cell>
          <cell r="D279" t="str">
            <v>LGINE663</v>
          </cell>
          <cell r="J279">
            <v>1102317.8113716231</v>
          </cell>
          <cell r="M279">
            <v>4654.2641396402778</v>
          </cell>
          <cell r="AO279">
            <v>-4068.68</v>
          </cell>
          <cell r="AP279">
            <v>155.05000000000001</v>
          </cell>
          <cell r="AQ279">
            <v>7491.75</v>
          </cell>
          <cell r="AU279">
            <v>-59.22</v>
          </cell>
        </row>
        <row r="280">
          <cell r="B280" t="str">
            <v>Apr 2018</v>
          </cell>
          <cell r="D280" t="str">
            <v>LGINE691</v>
          </cell>
          <cell r="J280">
            <v>21638131.069864914</v>
          </cell>
          <cell r="L280">
            <v>55407.471217180311</v>
          </cell>
          <cell r="M280">
            <v>51751.85161961351</v>
          </cell>
          <cell r="N280">
            <v>50217.440868418053</v>
          </cell>
          <cell r="AO280">
            <v>-79866.83</v>
          </cell>
          <cell r="AP280">
            <v>937.53</v>
          </cell>
          <cell r="AQ280">
            <v>166626.51</v>
          </cell>
          <cell r="AU280">
            <v>-1162.56</v>
          </cell>
        </row>
        <row r="281">
          <cell r="B281" t="str">
            <v>Apr 2018</v>
          </cell>
          <cell r="D281" t="str">
            <v>LGINE693</v>
          </cell>
          <cell r="J281">
            <v>111621536.49398915</v>
          </cell>
          <cell r="L281">
            <v>221797.39224890963</v>
          </cell>
          <cell r="M281">
            <v>218399.9506969733</v>
          </cell>
          <cell r="N281">
            <v>213829.18556061957</v>
          </cell>
          <cell r="AO281">
            <v>-411997.59</v>
          </cell>
          <cell r="AP281">
            <v>5374.03</v>
          </cell>
          <cell r="AQ281">
            <v>716477.05</v>
          </cell>
          <cell r="AU281">
            <v>-5997.12</v>
          </cell>
        </row>
        <row r="282">
          <cell r="B282" t="str">
            <v>Apr 2018</v>
          </cell>
          <cell r="D282" t="str">
            <v>LGINE694</v>
          </cell>
        </row>
        <row r="283">
          <cell r="B283" t="str">
            <v>Apr 2018</v>
          </cell>
          <cell r="D283" t="str">
            <v>LGMLE570</v>
          </cell>
          <cell r="J283">
            <v>250923.01442662987</v>
          </cell>
          <cell r="AO283">
            <v>-926.16</v>
          </cell>
          <cell r="AP283">
            <v>0</v>
          </cell>
          <cell r="AQ283">
            <v>2848.53</v>
          </cell>
          <cell r="AU283">
            <v>-13.48</v>
          </cell>
        </row>
        <row r="284">
          <cell r="B284" t="str">
            <v>Apr 2018</v>
          </cell>
          <cell r="D284" t="str">
            <v>LGMLE571</v>
          </cell>
        </row>
        <row r="285">
          <cell r="B285" t="str">
            <v>Apr 2018</v>
          </cell>
          <cell r="D285" t="str">
            <v>LGMLE572</v>
          </cell>
        </row>
        <row r="286">
          <cell r="B286" t="str">
            <v>Apr 2018</v>
          </cell>
          <cell r="D286" t="str">
            <v>LGMLE573</v>
          </cell>
          <cell r="J286">
            <v>242630.84081894549</v>
          </cell>
          <cell r="AO286">
            <v>-895.56</v>
          </cell>
          <cell r="AP286">
            <v>0</v>
          </cell>
          <cell r="AQ286">
            <v>3028.77</v>
          </cell>
          <cell r="AU286">
            <v>-13.04</v>
          </cell>
        </row>
        <row r="287">
          <cell r="B287" t="str">
            <v>Apr 2018</v>
          </cell>
          <cell r="D287" t="str">
            <v>LGMLE574</v>
          </cell>
        </row>
        <row r="288">
          <cell r="B288" t="str">
            <v>Apr 2018</v>
          </cell>
          <cell r="D288" t="str">
            <v>LGRSE411</v>
          </cell>
        </row>
        <row r="289">
          <cell r="B289" t="str">
            <v>Apr 2018</v>
          </cell>
          <cell r="D289" t="str">
            <v>LGRSE511</v>
          </cell>
          <cell r="J289">
            <v>241377748.9374128</v>
          </cell>
          <cell r="AO289">
            <v>-890930.68</v>
          </cell>
          <cell r="AP289">
            <v>946396.57</v>
          </cell>
          <cell r="AQ289">
            <v>3194200.87</v>
          </cell>
          <cell r="AU289">
            <v>-12968.57</v>
          </cell>
        </row>
        <row r="290">
          <cell r="B290" t="str">
            <v>Apr 2018</v>
          </cell>
          <cell r="D290" t="str">
            <v>LGRSE519</v>
          </cell>
        </row>
        <row r="291">
          <cell r="B291" t="str">
            <v>Apr 2018</v>
          </cell>
          <cell r="D291" t="str">
            <v>LGRSE540</v>
          </cell>
        </row>
        <row r="292">
          <cell r="B292" t="str">
            <v>Apr 2018</v>
          </cell>
          <cell r="D292" t="str">
            <v>LGRSE543</v>
          </cell>
        </row>
        <row r="293">
          <cell r="B293" t="str">
            <v>Apr 2018</v>
          </cell>
          <cell r="D293" t="str">
            <v>LGRSE547</v>
          </cell>
        </row>
        <row r="294">
          <cell r="B294" t="str">
            <v>Apr 2018</v>
          </cell>
          <cell r="D294" t="str">
            <v>LGCME551DS</v>
          </cell>
        </row>
        <row r="295">
          <cell r="B295" t="str">
            <v>Apr 2018</v>
          </cell>
          <cell r="D295" t="str">
            <v>LGCME651DS</v>
          </cell>
        </row>
        <row r="296">
          <cell r="B296" t="str">
            <v>Apr 2018</v>
          </cell>
          <cell r="D296" t="str">
            <v>LGCME561DS</v>
          </cell>
        </row>
        <row r="297">
          <cell r="B297" t="str">
            <v>Apr 2018</v>
          </cell>
          <cell r="D297" t="str">
            <v>LGCME561PF</v>
          </cell>
        </row>
        <row r="298">
          <cell r="B298" t="str">
            <v>Apr 2018</v>
          </cell>
          <cell r="D298" t="str">
            <v>LGCME563DS</v>
          </cell>
        </row>
        <row r="299">
          <cell r="B299" t="str">
            <v>Apr 2018</v>
          </cell>
          <cell r="D299" t="str">
            <v>LGCME567PF</v>
          </cell>
        </row>
        <row r="300">
          <cell r="B300" t="str">
            <v>Apr 2018</v>
          </cell>
          <cell r="D300" t="str">
            <v>LGCME569</v>
          </cell>
        </row>
        <row r="301">
          <cell r="B301" t="str">
            <v>Apr 2018</v>
          </cell>
          <cell r="D301" t="str">
            <v>LGINE661DO</v>
          </cell>
        </row>
        <row r="302">
          <cell r="B302" t="str">
            <v>Apr 2018</v>
          </cell>
          <cell r="D302" t="str">
            <v>LGINE661DS</v>
          </cell>
        </row>
        <row r="303">
          <cell r="B303" t="str">
            <v>Apr 2018</v>
          </cell>
          <cell r="D303" t="str">
            <v>LGINE661PD</v>
          </cell>
        </row>
        <row r="304">
          <cell r="B304" t="str">
            <v>Apr 2018</v>
          </cell>
          <cell r="D304" t="str">
            <v>LGINE661PO</v>
          </cell>
        </row>
        <row r="305">
          <cell r="B305" t="str">
            <v>Apr 2018</v>
          </cell>
          <cell r="D305" t="str">
            <v>LGINE663DO</v>
          </cell>
        </row>
        <row r="306">
          <cell r="B306" t="str">
            <v>Apr 2018</v>
          </cell>
          <cell r="D306" t="str">
            <v>LGINE663DS</v>
          </cell>
        </row>
        <row r="307">
          <cell r="B307" t="str">
            <v>Apr 2018</v>
          </cell>
          <cell r="D307" t="str">
            <v>LGINE663PD</v>
          </cell>
        </row>
        <row r="308">
          <cell r="B308" t="str">
            <v>Apr 2018</v>
          </cell>
          <cell r="D308" t="str">
            <v>LGINE663PO</v>
          </cell>
        </row>
        <row r="309">
          <cell r="B309" t="str">
            <v>Apr 2018</v>
          </cell>
          <cell r="D309" t="str">
            <v>LGINE691DO</v>
          </cell>
        </row>
        <row r="310">
          <cell r="B310" t="str">
            <v>Apr 2018</v>
          </cell>
          <cell r="D310" t="str">
            <v>LGINE693DO</v>
          </cell>
        </row>
        <row r="311">
          <cell r="B311" t="str">
            <v>Apr 2018</v>
          </cell>
          <cell r="D311" t="str">
            <v>LGINE643DO</v>
          </cell>
        </row>
        <row r="312">
          <cell r="B312" t="str">
            <v>Apr 2018</v>
          </cell>
          <cell r="D312" t="str">
            <v>LGRSE521</v>
          </cell>
          <cell r="G312">
            <v>31730</v>
          </cell>
          <cell r="I312">
            <v>3220.7949757357637</v>
          </cell>
          <cell r="J312">
            <v>34950.794975735764</v>
          </cell>
          <cell r="AO312">
            <v>-129</v>
          </cell>
          <cell r="AP312">
            <v>115.45</v>
          </cell>
          <cell r="AQ312">
            <v>389.5</v>
          </cell>
          <cell r="AU312">
            <v>-1.88</v>
          </cell>
        </row>
        <row r="313">
          <cell r="B313" t="str">
            <v>Apr 2018</v>
          </cell>
          <cell r="D313" t="str">
            <v>LGRSE523</v>
          </cell>
        </row>
        <row r="314">
          <cell r="B314" t="str">
            <v>Apr 2018</v>
          </cell>
          <cell r="D314" t="str">
            <v>LGRSE527</v>
          </cell>
        </row>
        <row r="315">
          <cell r="B315" t="str">
            <v>Apr 2018</v>
          </cell>
          <cell r="D315" t="str">
            <v>LGRSE529</v>
          </cell>
        </row>
        <row r="316">
          <cell r="B316" t="str">
            <v>Apr 2018</v>
          </cell>
          <cell r="D316" t="str">
            <v>LGCME520</v>
          </cell>
        </row>
        <row r="317">
          <cell r="B317" t="str">
            <v>Apr 2018</v>
          </cell>
          <cell r="D317" t="str">
            <v>LGCME522</v>
          </cell>
        </row>
        <row r="318">
          <cell r="B318" t="str">
            <v>Apr 2018</v>
          </cell>
          <cell r="D318" t="str">
            <v>LGCME526</v>
          </cell>
        </row>
        <row r="319">
          <cell r="B319" t="str">
            <v>Apr 2018</v>
          </cell>
          <cell r="D319" t="str">
            <v>LGCME528</v>
          </cell>
        </row>
        <row r="320">
          <cell r="B320" t="str">
            <v>Apr 2018</v>
          </cell>
          <cell r="D320" t="str">
            <v>LGCME563PF</v>
          </cell>
        </row>
        <row r="321">
          <cell r="B321" t="str">
            <v>Apr 2018</v>
          </cell>
          <cell r="D321" t="str">
            <v>LGCME569PF</v>
          </cell>
        </row>
        <row r="322">
          <cell r="B322" t="str">
            <v>Apr 2018</v>
          </cell>
          <cell r="D322" t="str">
            <v>LGCSR790</v>
          </cell>
          <cell r="AO322">
            <v>0</v>
          </cell>
          <cell r="AP322">
            <v>0</v>
          </cell>
          <cell r="AQ322">
            <v>0</v>
          </cell>
          <cell r="AU322">
            <v>0</v>
          </cell>
        </row>
        <row r="323">
          <cell r="B323" t="str">
            <v>Apr 2018</v>
          </cell>
          <cell r="D323" t="str">
            <v>LGCSR791</v>
          </cell>
        </row>
        <row r="324">
          <cell r="B324" t="str">
            <v>Apr 2018</v>
          </cell>
          <cell r="D324" t="str">
            <v>LGCSR792</v>
          </cell>
        </row>
        <row r="325">
          <cell r="B325" t="str">
            <v>Apr 2018</v>
          </cell>
          <cell r="D325" t="str">
            <v>LGCSR793</v>
          </cell>
        </row>
        <row r="326">
          <cell r="B326" t="str">
            <v>Apr 2018</v>
          </cell>
          <cell r="D326" t="str">
            <v>LGINE551DO</v>
          </cell>
        </row>
        <row r="327">
          <cell r="B327" t="str">
            <v>Apr 2018</v>
          </cell>
          <cell r="D327" t="str">
            <v>LGINE551DS</v>
          </cell>
        </row>
        <row r="328">
          <cell r="B328" t="str">
            <v>Apr 2018</v>
          </cell>
          <cell r="D328" t="str">
            <v>LGINE651DO</v>
          </cell>
        </row>
        <row r="329">
          <cell r="B329" t="str">
            <v>Apr 2018</v>
          </cell>
          <cell r="D329" t="str">
            <v>LGINE651DS</v>
          </cell>
        </row>
        <row r="330">
          <cell r="B330" t="str">
            <v>Apr 2018</v>
          </cell>
          <cell r="D330" t="str">
            <v>LGINELRI</v>
          </cell>
        </row>
        <row r="331">
          <cell r="B331" t="str">
            <v>Apr 2018</v>
          </cell>
          <cell r="D331" t="str">
            <v>LGCME597</v>
          </cell>
        </row>
        <row r="332">
          <cell r="B332" t="str">
            <v>Apr 2018</v>
          </cell>
          <cell r="D332" t="str">
            <v>LGCME643</v>
          </cell>
        </row>
        <row r="333">
          <cell r="B333" t="str">
            <v>Apr 2018</v>
          </cell>
          <cell r="D333" t="str">
            <v>LGCME705</v>
          </cell>
        </row>
        <row r="334">
          <cell r="B334" t="str">
            <v>Apr 2018</v>
          </cell>
          <cell r="D334" t="str">
            <v>LGCME706</v>
          </cell>
        </row>
        <row r="335">
          <cell r="B335" t="str">
            <v>Apr 2018</v>
          </cell>
          <cell r="D335" t="str">
            <v>LGCME707</v>
          </cell>
        </row>
        <row r="336">
          <cell r="B336" t="str">
            <v>Apr 2018</v>
          </cell>
          <cell r="D336" t="str">
            <v>LGCMELRI</v>
          </cell>
        </row>
        <row r="337">
          <cell r="B337" t="str">
            <v>Apr 2018</v>
          </cell>
          <cell r="D337" t="str">
            <v>LGE_EVC</v>
          </cell>
        </row>
        <row r="338">
          <cell r="B338" t="str">
            <v>Apr 2018</v>
          </cell>
          <cell r="D338" t="str">
            <v>LGE_EVSE1</v>
          </cell>
        </row>
        <row r="339">
          <cell r="B339" t="str">
            <v>Apr 2018</v>
          </cell>
          <cell r="D339" t="str">
            <v>LGE_EVSE2</v>
          </cell>
        </row>
        <row r="340">
          <cell r="B340" t="str">
            <v>May 2018</v>
          </cell>
          <cell r="D340" t="str">
            <v>LGINE682</v>
          </cell>
        </row>
        <row r="341">
          <cell r="B341" t="str">
            <v>May 2018</v>
          </cell>
          <cell r="D341" t="str">
            <v>LGINE683</v>
          </cell>
        </row>
        <row r="342">
          <cell r="B342" t="str">
            <v>May 2018</v>
          </cell>
          <cell r="D342" t="str">
            <v>LGCME451</v>
          </cell>
        </row>
        <row r="343">
          <cell r="B343" t="str">
            <v>May 2018</v>
          </cell>
          <cell r="D343" t="str">
            <v>LGCME550</v>
          </cell>
        </row>
        <row r="344">
          <cell r="B344" t="str">
            <v>May 2018</v>
          </cell>
          <cell r="D344" t="str">
            <v>LGCME551</v>
          </cell>
          <cell r="J344">
            <v>35264806.159580886</v>
          </cell>
          <cell r="AO344">
            <v>-138856.07999999999</v>
          </cell>
          <cell r="AP344">
            <v>88456.76</v>
          </cell>
          <cell r="AQ344">
            <v>701238.18</v>
          </cell>
          <cell r="AU344">
            <v>-3308.35</v>
          </cell>
        </row>
        <row r="345">
          <cell r="B345" t="str">
            <v>May 2018</v>
          </cell>
          <cell r="D345" t="str">
            <v>LGCME551UM</v>
          </cell>
        </row>
        <row r="346">
          <cell r="B346" t="str">
            <v>May 2018</v>
          </cell>
          <cell r="D346" t="str">
            <v>LGCME552</v>
          </cell>
        </row>
        <row r="347">
          <cell r="B347" t="str">
            <v>May 2018</v>
          </cell>
          <cell r="D347" t="str">
            <v>LGCME557</v>
          </cell>
        </row>
        <row r="348">
          <cell r="B348" t="str">
            <v>May 2018</v>
          </cell>
          <cell r="D348" t="str">
            <v>LGCME561</v>
          </cell>
          <cell r="J348">
            <v>138614207.47803596</v>
          </cell>
          <cell r="N348">
            <v>322075.53184921033</v>
          </cell>
          <cell r="AO348">
            <v>-545797.01</v>
          </cell>
          <cell r="AP348">
            <v>68247.3</v>
          </cell>
          <cell r="AQ348">
            <v>550079.97</v>
          </cell>
          <cell r="AU348">
            <v>-13004.01</v>
          </cell>
        </row>
        <row r="349">
          <cell r="B349" t="str">
            <v>May 2018</v>
          </cell>
          <cell r="D349" t="str">
            <v>LGCME563</v>
          </cell>
          <cell r="J349">
            <v>13287149.490406372</v>
          </cell>
          <cell r="N349">
            <v>33434.36442955098</v>
          </cell>
          <cell r="AO349">
            <v>-52318.49</v>
          </cell>
          <cell r="AP349">
            <v>5941.57</v>
          </cell>
          <cell r="AQ349">
            <v>48891.96</v>
          </cell>
          <cell r="AU349">
            <v>-1246.53</v>
          </cell>
        </row>
        <row r="350">
          <cell r="B350" t="str">
            <v>May 2018</v>
          </cell>
          <cell r="D350" t="str">
            <v>LGCME567</v>
          </cell>
        </row>
        <row r="351">
          <cell r="B351" t="str">
            <v>May 2018</v>
          </cell>
          <cell r="D351" t="str">
            <v>LGCME591</v>
          </cell>
          <cell r="J351">
            <v>71672818.441843271</v>
          </cell>
          <cell r="L351">
            <v>157741.06018345995</v>
          </cell>
          <cell r="M351">
            <v>141945.99107309207</v>
          </cell>
          <cell r="N351">
            <v>137501.69978367726</v>
          </cell>
          <cell r="AO351">
            <v>-282213.57</v>
          </cell>
          <cell r="AP351">
            <v>34474.620000000003</v>
          </cell>
          <cell r="AQ351">
            <v>274612.24</v>
          </cell>
          <cell r="AU351">
            <v>-6723.94</v>
          </cell>
        </row>
        <row r="352">
          <cell r="B352" t="str">
            <v>May 2018</v>
          </cell>
          <cell r="D352" t="str">
            <v>LGCME593</v>
          </cell>
          <cell r="J352">
            <v>37032803.034427986</v>
          </cell>
          <cell r="L352">
            <v>129674.25179670213</v>
          </cell>
          <cell r="M352">
            <v>119373.01924794959</v>
          </cell>
          <cell r="N352">
            <v>117828.7345796561</v>
          </cell>
          <cell r="AO352">
            <v>-145817.62</v>
          </cell>
          <cell r="AP352">
            <v>15231.19</v>
          </cell>
          <cell r="AQ352">
            <v>126128.62</v>
          </cell>
          <cell r="AU352">
            <v>-3474.21</v>
          </cell>
        </row>
        <row r="353">
          <cell r="B353" t="str">
            <v>May 2018</v>
          </cell>
          <cell r="D353" t="str">
            <v>LGCME650</v>
          </cell>
          <cell r="J353">
            <v>78973486.704220042</v>
          </cell>
          <cell r="AO353">
            <v>-310960.14</v>
          </cell>
          <cell r="AP353">
            <v>196683.54</v>
          </cell>
          <cell r="AQ353">
            <v>1606011.85</v>
          </cell>
          <cell r="AU353">
            <v>-7408.85</v>
          </cell>
        </row>
        <row r="354">
          <cell r="B354" t="str">
            <v>May 2018</v>
          </cell>
          <cell r="D354" t="str">
            <v>LGCME651</v>
          </cell>
        </row>
        <row r="355">
          <cell r="B355" t="str">
            <v>May 2018</v>
          </cell>
          <cell r="D355" t="str">
            <v>LGCME652</v>
          </cell>
        </row>
        <row r="356">
          <cell r="B356" t="str">
            <v>May 2018</v>
          </cell>
          <cell r="D356" t="str">
            <v>LGCME657</v>
          </cell>
        </row>
        <row r="357">
          <cell r="B357" t="str">
            <v>May 2018</v>
          </cell>
          <cell r="D357" t="str">
            <v>LGCME671</v>
          </cell>
          <cell r="J357">
            <v>4451600</v>
          </cell>
          <cell r="N357">
            <v>9540</v>
          </cell>
          <cell r="AO357">
            <v>-17528.29</v>
          </cell>
          <cell r="AP357">
            <v>0</v>
          </cell>
          <cell r="AQ357">
            <v>18217.310000000001</v>
          </cell>
          <cell r="AU357">
            <v>-417.62</v>
          </cell>
        </row>
        <row r="358">
          <cell r="B358" t="str">
            <v>May 2018</v>
          </cell>
          <cell r="D358" t="str">
            <v>LGCSR760</v>
          </cell>
        </row>
        <row r="359">
          <cell r="B359" t="str">
            <v>May 2018</v>
          </cell>
          <cell r="D359" t="str">
            <v>LGCSR780</v>
          </cell>
        </row>
        <row r="360">
          <cell r="B360" t="str">
            <v>May 2018</v>
          </cell>
          <cell r="D360" t="str">
            <v>LGINE599</v>
          </cell>
          <cell r="J360">
            <v>8289000</v>
          </cell>
          <cell r="M360">
            <v>14906.11104815864</v>
          </cell>
          <cell r="AO360">
            <v>-32638.15</v>
          </cell>
          <cell r="AP360">
            <v>0</v>
          </cell>
          <cell r="AQ360">
            <v>35044.92</v>
          </cell>
          <cell r="AU360">
            <v>-777.63</v>
          </cell>
        </row>
        <row r="361">
          <cell r="B361" t="str">
            <v>May 2018</v>
          </cell>
          <cell r="D361" t="str">
            <v>LGINE643</v>
          </cell>
          <cell r="J361">
            <v>113199336.75269699</v>
          </cell>
          <cell r="L361">
            <v>206062.57897905607</v>
          </cell>
          <cell r="M361">
            <v>196198.72858222062</v>
          </cell>
          <cell r="N361">
            <v>186725.49285781992</v>
          </cell>
          <cell r="AO361">
            <v>-445725.3</v>
          </cell>
          <cell r="AP361">
            <v>0</v>
          </cell>
          <cell r="AQ361">
            <v>511311.42</v>
          </cell>
          <cell r="AU361">
            <v>-10619.73</v>
          </cell>
        </row>
        <row r="362">
          <cell r="B362" t="str">
            <v>May 2018</v>
          </cell>
          <cell r="D362" t="str">
            <v>LGINE661</v>
          </cell>
          <cell r="J362">
            <v>20712467.44479372</v>
          </cell>
          <cell r="N362">
            <v>50885.489143893356</v>
          </cell>
          <cell r="AO362">
            <v>-81555.87</v>
          </cell>
          <cell r="AP362">
            <v>721.35</v>
          </cell>
          <cell r="AQ362">
            <v>128359.61</v>
          </cell>
          <cell r="AU362">
            <v>-1943.13</v>
          </cell>
        </row>
        <row r="363">
          <cell r="B363" t="str">
            <v>May 2018</v>
          </cell>
          <cell r="D363" t="str">
            <v>LGINE663</v>
          </cell>
          <cell r="J363">
            <v>1238617.1157764569</v>
          </cell>
          <cell r="N363">
            <v>4341.3332051396046</v>
          </cell>
          <cell r="AO363">
            <v>-4877.09</v>
          </cell>
          <cell r="AP363">
            <v>149.13999999999999</v>
          </cell>
          <cell r="AQ363">
            <v>6549.45</v>
          </cell>
          <cell r="AU363">
            <v>-116.2</v>
          </cell>
        </row>
        <row r="364">
          <cell r="B364" t="str">
            <v>May 2018</v>
          </cell>
          <cell r="D364" t="str">
            <v>LGINE691</v>
          </cell>
          <cell r="J364">
            <v>25182341.706061672</v>
          </cell>
          <cell r="L364">
            <v>59387.515847366296</v>
          </cell>
          <cell r="M364">
            <v>55822.459545259677</v>
          </cell>
          <cell r="N364">
            <v>54363.697813471976</v>
          </cell>
          <cell r="AO364">
            <v>-99156.12</v>
          </cell>
          <cell r="AP364">
            <v>909.38</v>
          </cell>
          <cell r="AQ364">
            <v>152747.85999999999</v>
          </cell>
          <cell r="AU364">
            <v>-2362.4699999999998</v>
          </cell>
        </row>
        <row r="365">
          <cell r="B365" t="str">
            <v>May 2018</v>
          </cell>
          <cell r="D365" t="str">
            <v>LGINE693</v>
          </cell>
          <cell r="J365">
            <v>125423307.2934643</v>
          </cell>
          <cell r="L365">
            <v>228568.4411161365</v>
          </cell>
          <cell r="M365">
            <v>224257.53047831115</v>
          </cell>
          <cell r="N365">
            <v>221686.77317941436</v>
          </cell>
          <cell r="AO365">
            <v>-493857.5</v>
          </cell>
          <cell r="AP365">
            <v>5169.3599999999997</v>
          </cell>
          <cell r="AQ365">
            <v>631851.37</v>
          </cell>
          <cell r="AU365">
            <v>-11766.51</v>
          </cell>
        </row>
        <row r="366">
          <cell r="B366" t="str">
            <v>May 2018</v>
          </cell>
          <cell r="D366" t="str">
            <v>LGINE694</v>
          </cell>
        </row>
        <row r="367">
          <cell r="B367" t="str">
            <v>May 2018</v>
          </cell>
          <cell r="D367" t="str">
            <v>LGMLE570</v>
          </cell>
          <cell r="J367">
            <v>250147.99322541128</v>
          </cell>
          <cell r="AO367">
            <v>-984.96</v>
          </cell>
          <cell r="AP367">
            <v>0</v>
          </cell>
          <cell r="AQ367">
            <v>2044.6</v>
          </cell>
          <cell r="AU367">
            <v>-23.47</v>
          </cell>
        </row>
        <row r="368">
          <cell r="B368" t="str">
            <v>May 2018</v>
          </cell>
          <cell r="D368" t="str">
            <v>LGMLE571</v>
          </cell>
        </row>
        <row r="369">
          <cell r="B369" t="str">
            <v>May 2018</v>
          </cell>
          <cell r="D369" t="str">
            <v>LGMLE572</v>
          </cell>
        </row>
        <row r="370">
          <cell r="B370" t="str">
            <v>May 2018</v>
          </cell>
          <cell r="D370" t="str">
            <v>LGMLE573</v>
          </cell>
          <cell r="J370">
            <v>281427.02901605959</v>
          </cell>
          <cell r="AO370">
            <v>-1108.1300000000001</v>
          </cell>
          <cell r="AP370">
            <v>0</v>
          </cell>
          <cell r="AQ370">
            <v>2512.14</v>
          </cell>
          <cell r="AU370">
            <v>-26.4</v>
          </cell>
        </row>
        <row r="371">
          <cell r="B371" t="str">
            <v>May 2018</v>
          </cell>
          <cell r="D371" t="str">
            <v>LGMLE574</v>
          </cell>
        </row>
        <row r="372">
          <cell r="B372" t="str">
            <v>May 2018</v>
          </cell>
          <cell r="D372" t="str">
            <v>LGRSE411</v>
          </cell>
        </row>
        <row r="373">
          <cell r="B373" t="str">
            <v>May 2018</v>
          </cell>
          <cell r="D373" t="str">
            <v>LGRSE511</v>
          </cell>
          <cell r="J373">
            <v>312614664.16177011</v>
          </cell>
          <cell r="AO373">
            <v>-1230928.29</v>
          </cell>
          <cell r="AP373">
            <v>911688.29</v>
          </cell>
          <cell r="AQ373">
            <v>2929261.69</v>
          </cell>
          <cell r="AU373">
            <v>-29327.75</v>
          </cell>
        </row>
        <row r="374">
          <cell r="B374" t="str">
            <v>May 2018</v>
          </cell>
          <cell r="D374" t="str">
            <v>LGRSE519</v>
          </cell>
        </row>
        <row r="375">
          <cell r="B375" t="str">
            <v>May 2018</v>
          </cell>
          <cell r="D375" t="str">
            <v>LGRSE540</v>
          </cell>
        </row>
        <row r="376">
          <cell r="B376" t="str">
            <v>May 2018</v>
          </cell>
          <cell r="D376" t="str">
            <v>LGRSE543</v>
          </cell>
        </row>
        <row r="377">
          <cell r="B377" t="str">
            <v>May 2018</v>
          </cell>
          <cell r="D377" t="str">
            <v>LGRSE547</v>
          </cell>
        </row>
        <row r="378">
          <cell r="B378" t="str">
            <v>May 2018</v>
          </cell>
          <cell r="D378" t="str">
            <v>LGCME551DS</v>
          </cell>
        </row>
        <row r="379">
          <cell r="B379" t="str">
            <v>May 2018</v>
          </cell>
          <cell r="D379" t="str">
            <v>LGCME651DS</v>
          </cell>
        </row>
        <row r="380">
          <cell r="B380" t="str">
            <v>May 2018</v>
          </cell>
          <cell r="D380" t="str">
            <v>LGCME561DS</v>
          </cell>
        </row>
        <row r="381">
          <cell r="B381" t="str">
            <v>May 2018</v>
          </cell>
          <cell r="D381" t="str">
            <v>LGCME561PF</v>
          </cell>
        </row>
        <row r="382">
          <cell r="B382" t="str">
            <v>May 2018</v>
          </cell>
          <cell r="D382" t="str">
            <v>LGCME563DS</v>
          </cell>
        </row>
        <row r="383">
          <cell r="B383" t="str">
            <v>May 2018</v>
          </cell>
          <cell r="D383" t="str">
            <v>LGCME567PF</v>
          </cell>
        </row>
        <row r="384">
          <cell r="B384" t="str">
            <v>May 2018</v>
          </cell>
          <cell r="D384" t="str">
            <v>LGCME569</v>
          </cell>
        </row>
        <row r="385">
          <cell r="B385" t="str">
            <v>May 2018</v>
          </cell>
          <cell r="D385" t="str">
            <v>LGINE661DO</v>
          </cell>
        </row>
        <row r="386">
          <cell r="B386" t="str">
            <v>May 2018</v>
          </cell>
          <cell r="D386" t="str">
            <v>LGINE661DS</v>
          </cell>
        </row>
        <row r="387">
          <cell r="B387" t="str">
            <v>May 2018</v>
          </cell>
          <cell r="D387" t="str">
            <v>LGINE661PD</v>
          </cell>
        </row>
        <row r="388">
          <cell r="B388" t="str">
            <v>May 2018</v>
          </cell>
          <cell r="D388" t="str">
            <v>LGINE661PO</v>
          </cell>
        </row>
        <row r="389">
          <cell r="B389" t="str">
            <v>May 2018</v>
          </cell>
          <cell r="D389" t="str">
            <v>LGINE663DO</v>
          </cell>
        </row>
        <row r="390">
          <cell r="B390" t="str">
            <v>May 2018</v>
          </cell>
          <cell r="D390" t="str">
            <v>LGINE663DS</v>
          </cell>
        </row>
        <row r="391">
          <cell r="B391" t="str">
            <v>May 2018</v>
          </cell>
          <cell r="D391" t="str">
            <v>LGINE663PD</v>
          </cell>
        </row>
        <row r="392">
          <cell r="B392" t="str">
            <v>May 2018</v>
          </cell>
          <cell r="D392" t="str">
            <v>LGINE663PO</v>
          </cell>
        </row>
        <row r="393">
          <cell r="B393" t="str">
            <v>May 2018</v>
          </cell>
          <cell r="D393" t="str">
            <v>LGINE691DO</v>
          </cell>
        </row>
        <row r="394">
          <cell r="B394" t="str">
            <v>May 2018</v>
          </cell>
          <cell r="D394" t="str">
            <v>LGINE693DO</v>
          </cell>
        </row>
        <row r="395">
          <cell r="B395" t="str">
            <v>May 2018</v>
          </cell>
          <cell r="D395" t="str">
            <v>LGINE643DO</v>
          </cell>
        </row>
        <row r="396">
          <cell r="B396" t="str">
            <v>May 2018</v>
          </cell>
          <cell r="D396" t="str">
            <v>LGRSE521</v>
          </cell>
          <cell r="G396">
            <v>41073</v>
          </cell>
          <cell r="I396">
            <v>4949.2736518310194</v>
          </cell>
          <cell r="J396">
            <v>46022.273651831019</v>
          </cell>
          <cell r="AO396">
            <v>-181.21</v>
          </cell>
          <cell r="AP396">
            <v>119.06</v>
          </cell>
          <cell r="AQ396">
            <v>382.38</v>
          </cell>
          <cell r="AU396">
            <v>-4.32</v>
          </cell>
        </row>
        <row r="397">
          <cell r="B397" t="str">
            <v>May 2018</v>
          </cell>
          <cell r="D397" t="str">
            <v>LGRSE523</v>
          </cell>
        </row>
        <row r="398">
          <cell r="B398" t="str">
            <v>May 2018</v>
          </cell>
          <cell r="D398" t="str">
            <v>LGRSE527</v>
          </cell>
        </row>
        <row r="399">
          <cell r="B399" t="str">
            <v>May 2018</v>
          </cell>
          <cell r="D399" t="str">
            <v>LGRSE529</v>
          </cell>
        </row>
        <row r="400">
          <cell r="B400" t="str">
            <v>May 2018</v>
          </cell>
          <cell r="D400" t="str">
            <v>LGCME520</v>
          </cell>
        </row>
        <row r="401">
          <cell r="B401" t="str">
            <v>May 2018</v>
          </cell>
          <cell r="D401" t="str">
            <v>LGCME522</v>
          </cell>
        </row>
        <row r="402">
          <cell r="B402" t="str">
            <v>May 2018</v>
          </cell>
          <cell r="D402" t="str">
            <v>LGCME526</v>
          </cell>
        </row>
        <row r="403">
          <cell r="B403" t="str">
            <v>May 2018</v>
          </cell>
          <cell r="D403" t="str">
            <v>LGCME528</v>
          </cell>
        </row>
        <row r="404">
          <cell r="B404" t="str">
            <v>May 2018</v>
          </cell>
          <cell r="D404" t="str">
            <v>LGCME563PF</v>
          </cell>
        </row>
        <row r="405">
          <cell r="B405" t="str">
            <v>May 2018</v>
          </cell>
          <cell r="D405" t="str">
            <v>LGCME569PF</v>
          </cell>
        </row>
        <row r="406">
          <cell r="B406" t="str">
            <v>May 2018</v>
          </cell>
          <cell r="D406" t="str">
            <v>LGCSR790</v>
          </cell>
          <cell r="AO406">
            <v>0</v>
          </cell>
          <cell r="AP406">
            <v>0</v>
          </cell>
          <cell r="AQ406">
            <v>0</v>
          </cell>
          <cell r="AU406">
            <v>0</v>
          </cell>
        </row>
        <row r="407">
          <cell r="B407" t="str">
            <v>May 2018</v>
          </cell>
          <cell r="D407" t="str">
            <v>LGCSR791</v>
          </cell>
        </row>
        <row r="408">
          <cell r="B408" t="str">
            <v>May 2018</v>
          </cell>
          <cell r="D408" t="str">
            <v>LGCSR792</v>
          </cell>
        </row>
        <row r="409">
          <cell r="B409" t="str">
            <v>May 2018</v>
          </cell>
          <cell r="D409" t="str">
            <v>LGCSR793</v>
          </cell>
        </row>
        <row r="410">
          <cell r="B410" t="str">
            <v>May 2018</v>
          </cell>
          <cell r="D410" t="str">
            <v>LGINE551DO</v>
          </cell>
        </row>
        <row r="411">
          <cell r="B411" t="str">
            <v>May 2018</v>
          </cell>
          <cell r="D411" t="str">
            <v>LGINE551DS</v>
          </cell>
        </row>
        <row r="412">
          <cell r="B412" t="str">
            <v>May 2018</v>
          </cell>
          <cell r="D412" t="str">
            <v>LGINE651DO</v>
          </cell>
        </row>
        <row r="413">
          <cell r="B413" t="str">
            <v>May 2018</v>
          </cell>
          <cell r="D413" t="str">
            <v>LGINE651DS</v>
          </cell>
        </row>
        <row r="414">
          <cell r="B414" t="str">
            <v>May 2018</v>
          </cell>
          <cell r="D414" t="str">
            <v>LGINELRI</v>
          </cell>
        </row>
        <row r="415">
          <cell r="B415" t="str">
            <v>May 2018</v>
          </cell>
          <cell r="D415" t="str">
            <v>LGCME597</v>
          </cell>
        </row>
        <row r="416">
          <cell r="B416" t="str">
            <v>May 2018</v>
          </cell>
          <cell r="D416" t="str">
            <v>LGCME643</v>
          </cell>
        </row>
        <row r="417">
          <cell r="B417" t="str">
            <v>May 2018</v>
          </cell>
          <cell r="D417" t="str">
            <v>LGCME705</v>
          </cell>
        </row>
        <row r="418">
          <cell r="B418" t="str">
            <v>May 2018</v>
          </cell>
          <cell r="D418" t="str">
            <v>LGCME706</v>
          </cell>
        </row>
        <row r="419">
          <cell r="B419" t="str">
            <v>May 2018</v>
          </cell>
          <cell r="D419" t="str">
            <v>LGCME707</v>
          </cell>
        </row>
        <row r="420">
          <cell r="B420" t="str">
            <v>May 2018</v>
          </cell>
          <cell r="D420" t="str">
            <v>LGCMELRI</v>
          </cell>
        </row>
        <row r="421">
          <cell r="B421" t="str">
            <v>May 2018</v>
          </cell>
          <cell r="D421" t="str">
            <v>LGE_EVC</v>
          </cell>
        </row>
        <row r="422">
          <cell r="B422" t="str">
            <v>May 2018</v>
          </cell>
          <cell r="D422" t="str">
            <v>LGE_EVSE1</v>
          </cell>
        </row>
        <row r="423">
          <cell r="B423" t="str">
            <v>May 2018</v>
          </cell>
          <cell r="D423" t="str">
            <v>LGE_EVSE2</v>
          </cell>
        </row>
        <row r="424">
          <cell r="B424" t="str">
            <v>Jun 2018</v>
          </cell>
          <cell r="D424" t="str">
            <v>LGINE682</v>
          </cell>
        </row>
        <row r="425">
          <cell r="B425" t="str">
            <v>Jun 2018</v>
          </cell>
          <cell r="D425" t="str">
            <v>LGINE683</v>
          </cell>
        </row>
        <row r="426">
          <cell r="B426" t="str">
            <v>Jun 2018</v>
          </cell>
          <cell r="D426" t="str">
            <v>LGCME451</v>
          </cell>
        </row>
        <row r="427">
          <cell r="B427" t="str">
            <v>Jun 2018</v>
          </cell>
          <cell r="D427" t="str">
            <v>LGCME550</v>
          </cell>
        </row>
        <row r="428">
          <cell r="B428" t="str">
            <v>Jun 2018</v>
          </cell>
          <cell r="D428" t="str">
            <v>LGCME551</v>
          </cell>
          <cell r="J428">
            <v>38604592.403167352</v>
          </cell>
          <cell r="AO428">
            <v>-128104.27</v>
          </cell>
          <cell r="AP428">
            <v>118668.72</v>
          </cell>
          <cell r="AQ428">
            <v>603865.92000000004</v>
          </cell>
          <cell r="AU428">
            <v>-2314</v>
          </cell>
        </row>
        <row r="429">
          <cell r="B429" t="str">
            <v>Jun 2018</v>
          </cell>
          <cell r="D429" t="str">
            <v>LGCME551UM</v>
          </cell>
        </row>
        <row r="430">
          <cell r="B430" t="str">
            <v>Jun 2018</v>
          </cell>
          <cell r="D430" t="str">
            <v>LGCME552</v>
          </cell>
        </row>
        <row r="431">
          <cell r="B431" t="str">
            <v>Jun 2018</v>
          </cell>
          <cell r="D431" t="str">
            <v>LGCME557</v>
          </cell>
        </row>
        <row r="432">
          <cell r="B432" t="str">
            <v>Jun 2018</v>
          </cell>
          <cell r="D432" t="str">
            <v>LGCME561</v>
          </cell>
          <cell r="J432">
            <v>155101938.46455547</v>
          </cell>
          <cell r="N432">
            <v>373920.17502032203</v>
          </cell>
          <cell r="AO432">
            <v>-514685.42</v>
          </cell>
          <cell r="AP432">
            <v>94093.9</v>
          </cell>
          <cell r="AQ432">
            <v>491513.46</v>
          </cell>
          <cell r="AU432">
            <v>-9296.9599999999991</v>
          </cell>
        </row>
        <row r="433">
          <cell r="B433" t="str">
            <v>Jun 2018</v>
          </cell>
          <cell r="D433" t="str">
            <v>LGCME563</v>
          </cell>
          <cell r="J433">
            <v>14960759.128539685</v>
          </cell>
          <cell r="N433">
            <v>30929.233408079592</v>
          </cell>
          <cell r="AO433">
            <v>-49645.32</v>
          </cell>
          <cell r="AP433">
            <v>8314.32</v>
          </cell>
          <cell r="AQ433">
            <v>44954.17</v>
          </cell>
          <cell r="AU433">
            <v>-896.76</v>
          </cell>
        </row>
        <row r="434">
          <cell r="B434" t="str">
            <v>Jun 2018</v>
          </cell>
          <cell r="D434" t="str">
            <v>LGCME567</v>
          </cell>
        </row>
        <row r="435">
          <cell r="B435" t="str">
            <v>Jun 2018</v>
          </cell>
          <cell r="D435" t="str">
            <v>LGCME591</v>
          </cell>
          <cell r="J435">
            <v>74016397.7212632</v>
          </cell>
          <cell r="L435">
            <v>153318.89599453504</v>
          </cell>
          <cell r="M435">
            <v>140383.56792397358</v>
          </cell>
          <cell r="N435">
            <v>137675.20535092615</v>
          </cell>
          <cell r="AO435">
            <v>-245613.7</v>
          </cell>
          <cell r="AP435">
            <v>43695.93</v>
          </cell>
          <cell r="AQ435">
            <v>224028.72</v>
          </cell>
          <cell r="AU435">
            <v>-4436.6099999999997</v>
          </cell>
        </row>
        <row r="436">
          <cell r="B436" t="str">
            <v>Jun 2018</v>
          </cell>
          <cell r="D436" t="str">
            <v>LGCME593</v>
          </cell>
          <cell r="J436">
            <v>41697344.223661974</v>
          </cell>
          <cell r="L436">
            <v>134939.62839741565</v>
          </cell>
          <cell r="M436">
            <v>122319.59073677617</v>
          </cell>
          <cell r="N436">
            <v>121926.590320346</v>
          </cell>
          <cell r="AO436">
            <v>-138367.16</v>
          </cell>
          <cell r="AP436">
            <v>21361.599999999999</v>
          </cell>
          <cell r="AQ436">
            <v>116630.94</v>
          </cell>
          <cell r="AU436">
            <v>-2499.38</v>
          </cell>
        </row>
        <row r="437">
          <cell r="B437" t="str">
            <v>Jun 2018</v>
          </cell>
          <cell r="D437" t="str">
            <v>LGCME650</v>
          </cell>
          <cell r="J437">
            <v>93498116.796870381</v>
          </cell>
          <cell r="AO437">
            <v>-310261.23</v>
          </cell>
          <cell r="AP437">
            <v>286218.13</v>
          </cell>
          <cell r="AQ437">
            <v>1510957.92</v>
          </cell>
          <cell r="AU437">
            <v>-5604.36</v>
          </cell>
        </row>
        <row r="438">
          <cell r="B438" t="str">
            <v>Jun 2018</v>
          </cell>
          <cell r="D438" t="str">
            <v>LGCME651</v>
          </cell>
        </row>
        <row r="439">
          <cell r="B439" t="str">
            <v>Jun 2018</v>
          </cell>
          <cell r="D439" t="str">
            <v>LGCME652</v>
          </cell>
        </row>
        <row r="440">
          <cell r="B440" t="str">
            <v>Jun 2018</v>
          </cell>
          <cell r="D440" t="str">
            <v>LGCME657</v>
          </cell>
        </row>
        <row r="441">
          <cell r="B441" t="str">
            <v>Jun 2018</v>
          </cell>
          <cell r="D441" t="str">
            <v>LGCME671</v>
          </cell>
          <cell r="J441">
            <v>5239200</v>
          </cell>
          <cell r="N441">
            <v>9540</v>
          </cell>
          <cell r="AO441">
            <v>-17385.599999999999</v>
          </cell>
          <cell r="AP441">
            <v>0</v>
          </cell>
          <cell r="AQ441">
            <v>18837.63</v>
          </cell>
          <cell r="AU441">
            <v>-314.04000000000002</v>
          </cell>
        </row>
        <row r="442">
          <cell r="B442" t="str">
            <v>Jun 2018</v>
          </cell>
          <cell r="D442" t="str">
            <v>LGCSR760</v>
          </cell>
        </row>
        <row r="443">
          <cell r="B443" t="str">
            <v>Jun 2018</v>
          </cell>
          <cell r="D443" t="str">
            <v>LGCSR780</v>
          </cell>
        </row>
        <row r="444">
          <cell r="B444" t="str">
            <v>Jun 2018</v>
          </cell>
          <cell r="D444" t="str">
            <v>LGINE599</v>
          </cell>
          <cell r="J444">
            <v>10068000</v>
          </cell>
          <cell r="N444">
            <v>16744.957429718874</v>
          </cell>
          <cell r="AO444">
            <v>-33409.339999999997</v>
          </cell>
          <cell r="AP444">
            <v>0</v>
          </cell>
          <cell r="AQ444">
            <v>37398.959999999999</v>
          </cell>
          <cell r="AU444">
            <v>-603.49</v>
          </cell>
        </row>
        <row r="445">
          <cell r="B445" t="str">
            <v>Jun 2018</v>
          </cell>
          <cell r="D445" t="str">
            <v>LGINE643</v>
          </cell>
          <cell r="J445">
            <v>103474616.608766</v>
          </cell>
          <cell r="L445">
            <v>204957.74644937119</v>
          </cell>
          <cell r="M445">
            <v>190141.36067642871</v>
          </cell>
          <cell r="N445">
            <v>180657.83220805321</v>
          </cell>
          <cell r="AO445">
            <v>-343366.93</v>
          </cell>
          <cell r="AP445">
            <v>0</v>
          </cell>
          <cell r="AQ445">
            <v>404702.82</v>
          </cell>
          <cell r="AU445">
            <v>-6202.37</v>
          </cell>
        </row>
        <row r="446">
          <cell r="B446" t="str">
            <v>Jun 2018</v>
          </cell>
          <cell r="D446" t="str">
            <v>LGINE661</v>
          </cell>
          <cell r="J446">
            <v>23176151.522648394</v>
          </cell>
          <cell r="N446">
            <v>59076.549663115969</v>
          </cell>
          <cell r="AO446">
            <v>-76907.02</v>
          </cell>
          <cell r="AP446">
            <v>1025.3399999999999</v>
          </cell>
          <cell r="AQ446">
            <v>124181.86</v>
          </cell>
          <cell r="AU446">
            <v>-1389.2</v>
          </cell>
        </row>
        <row r="447">
          <cell r="B447" t="str">
            <v>Jun 2018</v>
          </cell>
          <cell r="D447" t="str">
            <v>LGINE663</v>
          </cell>
          <cell r="J447">
            <v>1394629.625789765</v>
          </cell>
          <cell r="N447">
            <v>4248.3000724469193</v>
          </cell>
          <cell r="AO447">
            <v>-4627.8999999999996</v>
          </cell>
          <cell r="AP447">
            <v>215.48</v>
          </cell>
          <cell r="AQ447">
            <v>6398.48</v>
          </cell>
          <cell r="AU447">
            <v>-83.6</v>
          </cell>
        </row>
        <row r="448">
          <cell r="B448" t="str">
            <v>Jun 2018</v>
          </cell>
          <cell r="D448" t="str">
            <v>LGINE691</v>
          </cell>
          <cell r="J448">
            <v>26005761.626162518</v>
          </cell>
          <cell r="L448">
            <v>58010.051574451296</v>
          </cell>
          <cell r="M448">
            <v>54455.203820640774</v>
          </cell>
          <cell r="N448">
            <v>52737.496921851649</v>
          </cell>
          <cell r="AO448">
            <v>-86296.71</v>
          </cell>
          <cell r="AP448">
            <v>1176.45</v>
          </cell>
          <cell r="AQ448">
            <v>136170.44</v>
          </cell>
          <cell r="AU448">
            <v>-1558.81</v>
          </cell>
        </row>
        <row r="449">
          <cell r="B449" t="str">
            <v>Jun 2018</v>
          </cell>
          <cell r="D449" t="str">
            <v>LGINE693</v>
          </cell>
          <cell r="J449">
            <v>141221252.22397441</v>
          </cell>
          <cell r="L449">
            <v>243116.35198297192</v>
          </cell>
          <cell r="M449">
            <v>238096.09249456791</v>
          </cell>
          <cell r="N449">
            <v>234892.550564434</v>
          </cell>
          <cell r="AO449">
            <v>-468624.19</v>
          </cell>
          <cell r="AP449">
            <v>7468.56</v>
          </cell>
          <cell r="AQ449">
            <v>616003.75</v>
          </cell>
          <cell r="AU449">
            <v>-8464.93</v>
          </cell>
        </row>
        <row r="450">
          <cell r="B450" t="str">
            <v>Jun 2018</v>
          </cell>
          <cell r="D450" t="str">
            <v>LGINE694</v>
          </cell>
        </row>
        <row r="451">
          <cell r="B451" t="str">
            <v>Jun 2018</v>
          </cell>
          <cell r="D451" t="str">
            <v>LGMLE570</v>
          </cell>
          <cell r="J451">
            <v>245347.05128661729</v>
          </cell>
          <cell r="AO451">
            <v>-814.15</v>
          </cell>
          <cell r="AP451">
            <v>0</v>
          </cell>
          <cell r="AQ451">
            <v>1827.44</v>
          </cell>
          <cell r="AU451">
            <v>-14.71</v>
          </cell>
        </row>
        <row r="452">
          <cell r="B452" t="str">
            <v>Jun 2018</v>
          </cell>
          <cell r="D452" t="str">
            <v>LGMLE571</v>
          </cell>
        </row>
        <row r="453">
          <cell r="B453" t="str">
            <v>Jun 2018</v>
          </cell>
          <cell r="D453" t="str">
            <v>LGMLE572</v>
          </cell>
        </row>
        <row r="454">
          <cell r="B454" t="str">
            <v>Jun 2018</v>
          </cell>
          <cell r="D454" t="str">
            <v>LGMLE573</v>
          </cell>
          <cell r="J454">
            <v>282350.57957123441</v>
          </cell>
          <cell r="AO454">
            <v>-936.94</v>
          </cell>
          <cell r="AP454">
            <v>0</v>
          </cell>
          <cell r="AQ454">
            <v>2318.71</v>
          </cell>
          <cell r="AU454">
            <v>-16.920000000000002</v>
          </cell>
        </row>
        <row r="455">
          <cell r="B455" t="str">
            <v>Jun 2018</v>
          </cell>
          <cell r="D455" t="str">
            <v>LGMLE574</v>
          </cell>
        </row>
        <row r="456">
          <cell r="B456" t="str">
            <v>Jun 2018</v>
          </cell>
          <cell r="D456" t="str">
            <v>LGRSE411</v>
          </cell>
        </row>
        <row r="457">
          <cell r="B457" t="str">
            <v>Jun 2018</v>
          </cell>
          <cell r="D457" t="str">
            <v>LGRSE511</v>
          </cell>
          <cell r="J457">
            <v>416344540.00799274</v>
          </cell>
          <cell r="AO457">
            <v>-1381584.71</v>
          </cell>
          <cell r="AP457">
            <v>1475173.71</v>
          </cell>
          <cell r="AQ457">
            <v>3058616.08</v>
          </cell>
          <cell r="AU457">
            <v>-24956.080000000002</v>
          </cell>
        </row>
        <row r="458">
          <cell r="B458" t="str">
            <v>Jun 2018</v>
          </cell>
          <cell r="D458" t="str">
            <v>LGRSE519</v>
          </cell>
        </row>
        <row r="459">
          <cell r="B459" t="str">
            <v>Jun 2018</v>
          </cell>
          <cell r="D459" t="str">
            <v>LGRSE540</v>
          </cell>
        </row>
        <row r="460">
          <cell r="B460" t="str">
            <v>Jun 2018</v>
          </cell>
          <cell r="D460" t="str">
            <v>LGRSE543</v>
          </cell>
        </row>
        <row r="461">
          <cell r="B461" t="str">
            <v>Jun 2018</v>
          </cell>
          <cell r="D461" t="str">
            <v>LGRSE547</v>
          </cell>
        </row>
        <row r="462">
          <cell r="B462" t="str">
            <v>Jun 2018</v>
          </cell>
          <cell r="D462" t="str">
            <v>LGCME551DS</v>
          </cell>
        </row>
        <row r="463">
          <cell r="B463" t="str">
            <v>Jun 2018</v>
          </cell>
          <cell r="D463" t="str">
            <v>LGCME651DS</v>
          </cell>
        </row>
        <row r="464">
          <cell r="B464" t="str">
            <v>Jun 2018</v>
          </cell>
          <cell r="D464" t="str">
            <v>LGCME561DS</v>
          </cell>
        </row>
        <row r="465">
          <cell r="B465" t="str">
            <v>Jun 2018</v>
          </cell>
          <cell r="D465" t="str">
            <v>LGCME561PF</v>
          </cell>
        </row>
        <row r="466">
          <cell r="B466" t="str">
            <v>Jun 2018</v>
          </cell>
          <cell r="D466" t="str">
            <v>LGCME563DS</v>
          </cell>
        </row>
        <row r="467">
          <cell r="B467" t="str">
            <v>Jun 2018</v>
          </cell>
          <cell r="D467" t="str">
            <v>LGCME567PF</v>
          </cell>
        </row>
        <row r="468">
          <cell r="B468" t="str">
            <v>Jun 2018</v>
          </cell>
          <cell r="D468" t="str">
            <v>LGCME569</v>
          </cell>
        </row>
        <row r="469">
          <cell r="B469" t="str">
            <v>Jun 2018</v>
          </cell>
          <cell r="D469" t="str">
            <v>LGINE661DO</v>
          </cell>
        </row>
        <row r="470">
          <cell r="B470" t="str">
            <v>Jun 2018</v>
          </cell>
          <cell r="D470" t="str">
            <v>LGINE661DS</v>
          </cell>
        </row>
        <row r="471">
          <cell r="B471" t="str">
            <v>Jun 2018</v>
          </cell>
          <cell r="D471" t="str">
            <v>LGINE661PD</v>
          </cell>
        </row>
        <row r="472">
          <cell r="B472" t="str">
            <v>Jun 2018</v>
          </cell>
          <cell r="D472" t="str">
            <v>LGINE661PO</v>
          </cell>
        </row>
        <row r="473">
          <cell r="B473" t="str">
            <v>Jun 2018</v>
          </cell>
          <cell r="D473" t="str">
            <v>LGINE663DO</v>
          </cell>
        </row>
        <row r="474">
          <cell r="B474" t="str">
            <v>Jun 2018</v>
          </cell>
          <cell r="D474" t="str">
            <v>LGINE663DS</v>
          </cell>
        </row>
        <row r="475">
          <cell r="B475" t="str">
            <v>Jun 2018</v>
          </cell>
          <cell r="D475" t="str">
            <v>LGINE663PD</v>
          </cell>
        </row>
        <row r="476">
          <cell r="B476" t="str">
            <v>Jun 2018</v>
          </cell>
          <cell r="D476" t="str">
            <v>LGINE663PO</v>
          </cell>
        </row>
        <row r="477">
          <cell r="B477" t="str">
            <v>Jun 2018</v>
          </cell>
          <cell r="D477" t="str">
            <v>LGINE691DO</v>
          </cell>
        </row>
        <row r="478">
          <cell r="B478" t="str">
            <v>Jun 2018</v>
          </cell>
          <cell r="D478" t="str">
            <v>LGINE693DO</v>
          </cell>
        </row>
        <row r="479">
          <cell r="B479" t="str">
            <v>Jun 2018</v>
          </cell>
          <cell r="D479" t="str">
            <v>LGINE643DO</v>
          </cell>
        </row>
        <row r="480">
          <cell r="B480" t="str">
            <v>Jun 2018</v>
          </cell>
          <cell r="D480" t="str">
            <v>LGRSE521</v>
          </cell>
          <cell r="G480">
            <v>54311</v>
          </cell>
          <cell r="I480">
            <v>7907.6169257867805</v>
          </cell>
          <cell r="J480">
            <v>62218.61692578678</v>
          </cell>
          <cell r="AO480">
            <v>-206.46</v>
          </cell>
          <cell r="AP480">
            <v>208.04</v>
          </cell>
          <cell r="AQ480">
            <v>431.15</v>
          </cell>
          <cell r="AU480">
            <v>-3.73</v>
          </cell>
        </row>
        <row r="481">
          <cell r="B481" t="str">
            <v>Jun 2018</v>
          </cell>
          <cell r="D481" t="str">
            <v>LGRSE523</v>
          </cell>
        </row>
        <row r="482">
          <cell r="B482" t="str">
            <v>Jun 2018</v>
          </cell>
          <cell r="D482" t="str">
            <v>LGRSE527</v>
          </cell>
        </row>
        <row r="483">
          <cell r="B483" t="str">
            <v>Jun 2018</v>
          </cell>
          <cell r="D483" t="str">
            <v>LGRSE529</v>
          </cell>
        </row>
        <row r="484">
          <cell r="B484" t="str">
            <v>Jun 2018</v>
          </cell>
          <cell r="D484" t="str">
            <v>LGCME520</v>
          </cell>
        </row>
        <row r="485">
          <cell r="B485" t="str">
            <v>Jun 2018</v>
          </cell>
          <cell r="D485" t="str">
            <v>LGCME522</v>
          </cell>
        </row>
        <row r="486">
          <cell r="B486" t="str">
            <v>Jun 2018</v>
          </cell>
          <cell r="D486" t="str">
            <v>LGCME526</v>
          </cell>
        </row>
        <row r="487">
          <cell r="B487" t="str">
            <v>Jun 2018</v>
          </cell>
          <cell r="D487" t="str">
            <v>LGCME528</v>
          </cell>
        </row>
        <row r="488">
          <cell r="B488" t="str">
            <v>Jun 2018</v>
          </cell>
          <cell r="D488" t="str">
            <v>LGCME563PF</v>
          </cell>
        </row>
        <row r="489">
          <cell r="B489" t="str">
            <v>Jun 2018</v>
          </cell>
          <cell r="D489" t="str">
            <v>LGCME569PF</v>
          </cell>
        </row>
        <row r="490">
          <cell r="B490" t="str">
            <v>Jun 2018</v>
          </cell>
          <cell r="D490" t="str">
            <v>LGCSR790</v>
          </cell>
          <cell r="AO490">
            <v>0</v>
          </cell>
          <cell r="AP490">
            <v>0</v>
          </cell>
          <cell r="AQ490">
            <v>0</v>
          </cell>
          <cell r="AU490">
            <v>0</v>
          </cell>
        </row>
        <row r="491">
          <cell r="B491" t="str">
            <v>Jun 2018</v>
          </cell>
          <cell r="D491" t="str">
            <v>LGCSR791</v>
          </cell>
        </row>
        <row r="492">
          <cell r="B492" t="str">
            <v>Jun 2018</v>
          </cell>
          <cell r="D492" t="str">
            <v>LGCSR792</v>
          </cell>
        </row>
        <row r="493">
          <cell r="B493" t="str">
            <v>Jun 2018</v>
          </cell>
          <cell r="D493" t="str">
            <v>LGCSR793</v>
          </cell>
        </row>
        <row r="494">
          <cell r="B494" t="str">
            <v>Jun 2018</v>
          </cell>
          <cell r="D494" t="str">
            <v>LGINE551DO</v>
          </cell>
        </row>
        <row r="495">
          <cell r="B495" t="str">
            <v>Jun 2018</v>
          </cell>
          <cell r="D495" t="str">
            <v>LGINE551DS</v>
          </cell>
        </row>
        <row r="496">
          <cell r="B496" t="str">
            <v>Jun 2018</v>
          </cell>
          <cell r="D496" t="str">
            <v>LGINE651DO</v>
          </cell>
        </row>
        <row r="497">
          <cell r="B497" t="str">
            <v>Jun 2018</v>
          </cell>
          <cell r="D497" t="str">
            <v>LGINE651DS</v>
          </cell>
        </row>
        <row r="498">
          <cell r="B498" t="str">
            <v>Jun 2018</v>
          </cell>
          <cell r="D498" t="str">
            <v>LGINELRI</v>
          </cell>
        </row>
        <row r="499">
          <cell r="B499" t="str">
            <v>Jun 2018</v>
          </cell>
          <cell r="D499" t="str">
            <v>LGCME597</v>
          </cell>
        </row>
        <row r="500">
          <cell r="B500" t="str">
            <v>Jun 2018</v>
          </cell>
          <cell r="D500" t="str">
            <v>LGCME643</v>
          </cell>
        </row>
        <row r="501">
          <cell r="B501" t="str">
            <v>Jun 2018</v>
          </cell>
          <cell r="D501" t="str">
            <v>LGCME705</v>
          </cell>
        </row>
        <row r="502">
          <cell r="B502" t="str">
            <v>Jun 2018</v>
          </cell>
          <cell r="D502" t="str">
            <v>LGCME706</v>
          </cell>
        </row>
        <row r="503">
          <cell r="B503" t="str">
            <v>Jun 2018</v>
          </cell>
          <cell r="D503" t="str">
            <v>LGCME707</v>
          </cell>
        </row>
        <row r="504">
          <cell r="B504" t="str">
            <v>Jun 2018</v>
          </cell>
          <cell r="D504" t="str">
            <v>LGCMELRI</v>
          </cell>
        </row>
        <row r="505">
          <cell r="B505" t="str">
            <v>Jun 2018</v>
          </cell>
          <cell r="D505" t="str">
            <v>LGE_EVC</v>
          </cell>
        </row>
        <row r="506">
          <cell r="B506" t="str">
            <v>Jun 2018</v>
          </cell>
          <cell r="D506" t="str">
            <v>LGE_EVSE1</v>
          </cell>
        </row>
        <row r="507">
          <cell r="B507" t="str">
            <v>Jun 2018</v>
          </cell>
          <cell r="D507" t="str">
            <v>LGE_EVSE2</v>
          </cell>
        </row>
        <row r="508">
          <cell r="B508" t="str">
            <v>Jul 2017</v>
          </cell>
          <cell r="D508" t="str">
            <v>LGINE682</v>
          </cell>
        </row>
        <row r="509">
          <cell r="B509" t="str">
            <v>Jul 2017</v>
          </cell>
          <cell r="D509" t="str">
            <v>LGINE683</v>
          </cell>
        </row>
        <row r="510">
          <cell r="B510" t="str">
            <v>Jul 2017</v>
          </cell>
          <cell r="D510" t="str">
            <v>LGCME451</v>
          </cell>
        </row>
        <row r="511">
          <cell r="B511" t="str">
            <v>Jul 2017</v>
          </cell>
          <cell r="D511" t="str">
            <v>LGCME550</v>
          </cell>
        </row>
        <row r="512">
          <cell r="B512" t="str">
            <v>Jul 2017</v>
          </cell>
          <cell r="D512" t="str">
            <v>LGCME551</v>
          </cell>
          <cell r="J512">
            <v>41616948.127851412</v>
          </cell>
          <cell r="AO512">
            <v>-113662.01</v>
          </cell>
          <cell r="AP512">
            <v>115243.07</v>
          </cell>
          <cell r="AQ512">
            <v>442883.67</v>
          </cell>
          <cell r="AU512">
            <v>-2247.9</v>
          </cell>
        </row>
        <row r="513">
          <cell r="B513" t="str">
            <v>Jul 2017</v>
          </cell>
          <cell r="D513" t="str">
            <v>LGCME551UM</v>
          </cell>
        </row>
        <row r="514">
          <cell r="B514" t="str">
            <v>Jul 2017</v>
          </cell>
          <cell r="D514" t="str">
            <v>LGCME552</v>
          </cell>
        </row>
        <row r="515">
          <cell r="B515" t="str">
            <v>Jul 2017</v>
          </cell>
          <cell r="D515" t="str">
            <v>LGCME557</v>
          </cell>
        </row>
        <row r="516">
          <cell r="B516" t="str">
            <v>Jul 2017</v>
          </cell>
          <cell r="D516" t="str">
            <v>LGCME561</v>
          </cell>
          <cell r="J516">
            <v>161954658.66753909</v>
          </cell>
          <cell r="N516">
            <v>406039.38079497934</v>
          </cell>
          <cell r="AO516">
            <v>-442321.99</v>
          </cell>
          <cell r="AP516">
            <v>87079.34</v>
          </cell>
          <cell r="AQ516">
            <v>345687.98</v>
          </cell>
          <cell r="AU516">
            <v>-8747.81</v>
          </cell>
        </row>
        <row r="517">
          <cell r="B517" t="str">
            <v>Jul 2017</v>
          </cell>
          <cell r="D517" t="str">
            <v>LGCME563</v>
          </cell>
          <cell r="J517">
            <v>14071473.18052908</v>
          </cell>
          <cell r="N517">
            <v>29509.435040581357</v>
          </cell>
          <cell r="AO517">
            <v>-38431.26</v>
          </cell>
          <cell r="AP517">
            <v>6751.92</v>
          </cell>
          <cell r="AQ517">
            <v>28054.61</v>
          </cell>
          <cell r="AU517">
            <v>-760.06</v>
          </cell>
        </row>
        <row r="518">
          <cell r="B518" t="str">
            <v>Jul 2017</v>
          </cell>
          <cell r="D518" t="str">
            <v>LGCME567</v>
          </cell>
        </row>
        <row r="519">
          <cell r="B519" t="str">
            <v>Jul 2017</v>
          </cell>
          <cell r="D519" t="str">
            <v>LGCME591</v>
          </cell>
          <cell r="J519">
            <v>73401889.375028297</v>
          </cell>
          <cell r="L519">
            <v>160890.33732084118</v>
          </cell>
          <cell r="M519">
            <v>147045.14642287572</v>
          </cell>
          <cell r="N519">
            <v>144940.04499461927</v>
          </cell>
          <cell r="AO519">
            <v>-200471.36</v>
          </cell>
          <cell r="AP519">
            <v>38859.47</v>
          </cell>
          <cell r="AQ519">
            <v>150718.23000000001</v>
          </cell>
          <cell r="AU519">
            <v>-3964.73</v>
          </cell>
        </row>
        <row r="520">
          <cell r="B520" t="str">
            <v>Jul 2017</v>
          </cell>
          <cell r="D520" t="str">
            <v>LGCME593</v>
          </cell>
          <cell r="J520">
            <v>39218802.729285151</v>
          </cell>
          <cell r="L520">
            <v>135321.65197868925</v>
          </cell>
          <cell r="M520">
            <v>124497.84197179139</v>
          </cell>
          <cell r="N520">
            <v>123232.40278514211</v>
          </cell>
          <cell r="AO520">
            <v>-107112.32000000001</v>
          </cell>
          <cell r="AP520">
            <v>17228.169999999998</v>
          </cell>
          <cell r="AQ520">
            <v>72513.97</v>
          </cell>
          <cell r="AU520">
            <v>-2118.36</v>
          </cell>
        </row>
        <row r="521">
          <cell r="B521" t="str">
            <v>Jul 2017</v>
          </cell>
          <cell r="D521" t="str">
            <v>LGCME650</v>
          </cell>
          <cell r="J521">
            <v>100848662.81676359</v>
          </cell>
          <cell r="AO521">
            <v>-275432.53000000003</v>
          </cell>
          <cell r="AP521">
            <v>275629.39</v>
          </cell>
          <cell r="AQ521">
            <v>1102537.07</v>
          </cell>
          <cell r="AU521">
            <v>-5447.24</v>
          </cell>
        </row>
        <row r="522">
          <cell r="B522" t="str">
            <v>Jul 2017</v>
          </cell>
          <cell r="D522" t="str">
            <v>LGCME651</v>
          </cell>
        </row>
        <row r="523">
          <cell r="B523" t="str">
            <v>Jul 2017</v>
          </cell>
          <cell r="D523" t="str">
            <v>LGCME652</v>
          </cell>
        </row>
        <row r="524">
          <cell r="B524" t="str">
            <v>Jul 2017</v>
          </cell>
          <cell r="D524" t="str">
            <v>LGCME657</v>
          </cell>
        </row>
        <row r="525">
          <cell r="B525" t="str">
            <v>Jul 2017</v>
          </cell>
          <cell r="D525" t="str">
            <v>LGCME671</v>
          </cell>
          <cell r="J525">
            <v>4970400</v>
          </cell>
          <cell r="N525">
            <v>9540</v>
          </cell>
          <cell r="AO525">
            <v>-13574.89</v>
          </cell>
          <cell r="AP525">
            <v>0</v>
          </cell>
          <cell r="AQ525">
            <v>11305.65</v>
          </cell>
          <cell r="AU525">
            <v>-268.47000000000003</v>
          </cell>
        </row>
        <row r="526">
          <cell r="B526" t="str">
            <v>Jul 2017</v>
          </cell>
          <cell r="D526" t="str">
            <v>LGCSR760</v>
          </cell>
        </row>
        <row r="527">
          <cell r="B527" t="str">
            <v>Jul 2017</v>
          </cell>
          <cell r="D527" t="str">
            <v>LGCSR780</v>
          </cell>
        </row>
        <row r="528">
          <cell r="B528" t="str">
            <v>Jul 2017</v>
          </cell>
          <cell r="D528" t="str">
            <v>LGINE599</v>
          </cell>
          <cell r="J528">
            <v>10990000</v>
          </cell>
          <cell r="N528">
            <v>17674.966313763234</v>
          </cell>
          <cell r="AO528">
            <v>-30015.31</v>
          </cell>
          <cell r="AP528">
            <v>0</v>
          </cell>
          <cell r="AQ528">
            <v>25825.99</v>
          </cell>
          <cell r="AU528">
            <v>-593.61</v>
          </cell>
        </row>
        <row r="529">
          <cell r="B529" t="str">
            <v>Jul 2017</v>
          </cell>
          <cell r="D529" t="str">
            <v>LGINE643</v>
          </cell>
          <cell r="J529">
            <v>93913108.426034108</v>
          </cell>
          <cell r="L529">
            <v>211815.83892879009</v>
          </cell>
          <cell r="M529">
            <v>194736.50612875776</v>
          </cell>
          <cell r="N529">
            <v>184620.23238767081</v>
          </cell>
          <cell r="AO529">
            <v>-256490.51</v>
          </cell>
          <cell r="AP529">
            <v>0</v>
          </cell>
          <cell r="AQ529">
            <v>246647.55</v>
          </cell>
          <cell r="AU529">
            <v>-5072.62</v>
          </cell>
        </row>
        <row r="530">
          <cell r="B530" t="str">
            <v>Jul 2017</v>
          </cell>
          <cell r="D530" t="str">
            <v>LGINE661</v>
          </cell>
          <cell r="J530">
            <v>24200121.095931754</v>
          </cell>
          <cell r="N530">
            <v>64151.14012081299</v>
          </cell>
          <cell r="AO530">
            <v>-66094.09</v>
          </cell>
          <cell r="AP530">
            <v>863.01</v>
          </cell>
          <cell r="AQ530">
            <v>87280.21</v>
          </cell>
          <cell r="AU530">
            <v>-1307.1400000000001</v>
          </cell>
        </row>
        <row r="531">
          <cell r="B531" t="str">
            <v>Jul 2017</v>
          </cell>
          <cell r="D531" t="str">
            <v>LGINE663</v>
          </cell>
          <cell r="J531">
            <v>1311731.1232312811</v>
          </cell>
          <cell r="N531">
            <v>4399.3035825032093</v>
          </cell>
          <cell r="AO531">
            <v>-3582.53</v>
          </cell>
          <cell r="AP531">
            <v>158.11000000000001</v>
          </cell>
          <cell r="AQ531">
            <v>4008.14</v>
          </cell>
          <cell r="AU531">
            <v>-70.849999999999994</v>
          </cell>
        </row>
        <row r="532">
          <cell r="B532" t="str">
            <v>Jul 2017</v>
          </cell>
          <cell r="D532" t="str">
            <v>LGINE691</v>
          </cell>
          <cell r="J532">
            <v>25789852.803444237</v>
          </cell>
          <cell r="L532">
            <v>62097.802092097736</v>
          </cell>
          <cell r="M532">
            <v>57913.776021368918</v>
          </cell>
          <cell r="N532">
            <v>56535.337676994699</v>
          </cell>
          <cell r="AO532">
            <v>-70435.88</v>
          </cell>
          <cell r="AP532">
            <v>982.86</v>
          </cell>
          <cell r="AQ532">
            <v>90986.61</v>
          </cell>
          <cell r="AU532">
            <v>-1393.01</v>
          </cell>
        </row>
        <row r="533">
          <cell r="B533" t="str">
            <v>Jul 2017</v>
          </cell>
          <cell r="D533" t="str">
            <v>LGINE693</v>
          </cell>
          <cell r="J533">
            <v>132826887.06614807</v>
          </cell>
          <cell r="L533">
            <v>252308.33538956349</v>
          </cell>
          <cell r="M533">
            <v>246394.73096129275</v>
          </cell>
          <cell r="N533">
            <v>242653.47838880282</v>
          </cell>
          <cell r="AO533">
            <v>-362769.76</v>
          </cell>
          <cell r="AP533">
            <v>5480.15</v>
          </cell>
          <cell r="AQ533">
            <v>389111.62</v>
          </cell>
          <cell r="AU533">
            <v>-7174.51</v>
          </cell>
        </row>
        <row r="534">
          <cell r="B534" t="str">
            <v>Jul 2017</v>
          </cell>
          <cell r="D534" t="str">
            <v>LGINE694</v>
          </cell>
        </row>
        <row r="535">
          <cell r="B535" t="str">
            <v>Jul 2017</v>
          </cell>
          <cell r="D535" t="str">
            <v>LGMLE570</v>
          </cell>
          <cell r="J535">
            <v>219042.9162405403</v>
          </cell>
          <cell r="AO535">
            <v>-598.24</v>
          </cell>
          <cell r="AP535">
            <v>0</v>
          </cell>
          <cell r="AQ535">
            <v>1042.75</v>
          </cell>
          <cell r="AU535">
            <v>-11.83</v>
          </cell>
        </row>
        <row r="536">
          <cell r="B536" t="str">
            <v>Jul 2017</v>
          </cell>
          <cell r="D536" t="str">
            <v>LGMLE571</v>
          </cell>
        </row>
        <row r="537">
          <cell r="B537" t="str">
            <v>Jul 2017</v>
          </cell>
          <cell r="D537" t="str">
            <v>LGMLE572</v>
          </cell>
        </row>
        <row r="538">
          <cell r="B538" t="str">
            <v>Jul 2017</v>
          </cell>
          <cell r="D538" t="str">
            <v>LGMLE573</v>
          </cell>
          <cell r="J538">
            <v>262076.354196667</v>
          </cell>
          <cell r="AO538">
            <v>-715.77</v>
          </cell>
          <cell r="AP538">
            <v>0</v>
          </cell>
          <cell r="AQ538">
            <v>1378.93</v>
          </cell>
          <cell r="AU538">
            <v>-14.16</v>
          </cell>
        </row>
        <row r="539">
          <cell r="B539" t="str">
            <v>Jul 2017</v>
          </cell>
          <cell r="D539" t="str">
            <v>LGMLE574</v>
          </cell>
        </row>
        <row r="540">
          <cell r="B540" t="str">
            <v>Jul 2017</v>
          </cell>
          <cell r="D540" t="str">
            <v>LGRSE411</v>
          </cell>
        </row>
        <row r="541">
          <cell r="B541" t="str">
            <v>Jul 2017</v>
          </cell>
          <cell r="D541" t="str">
            <v>LGRSE511</v>
          </cell>
          <cell r="J541">
            <v>501185960.50781804</v>
          </cell>
          <cell r="AO541">
            <v>-1368812.57</v>
          </cell>
          <cell r="AP541">
            <v>1637797.61</v>
          </cell>
          <cell r="AQ541">
            <v>2619468.7400000002</v>
          </cell>
          <cell r="AU541">
            <v>-27071.040000000001</v>
          </cell>
        </row>
        <row r="542">
          <cell r="B542" t="str">
            <v>Jul 2017</v>
          </cell>
          <cell r="D542" t="str">
            <v>LGRSE519</v>
          </cell>
        </row>
        <row r="543">
          <cell r="B543" t="str">
            <v>Jul 2017</v>
          </cell>
          <cell r="D543" t="str">
            <v>LGRSE540</v>
          </cell>
        </row>
        <row r="544">
          <cell r="B544" t="str">
            <v>Jul 2017</v>
          </cell>
          <cell r="D544" t="str">
            <v>LGRSE543</v>
          </cell>
        </row>
        <row r="545">
          <cell r="B545" t="str">
            <v>Jul 2017</v>
          </cell>
          <cell r="D545" t="str">
            <v>LGRSE547</v>
          </cell>
        </row>
        <row r="546">
          <cell r="B546" t="str">
            <v>Jul 2017</v>
          </cell>
          <cell r="D546" t="str">
            <v>LGCME551DS</v>
          </cell>
        </row>
        <row r="547">
          <cell r="B547" t="str">
            <v>Jul 2017</v>
          </cell>
          <cell r="D547" t="str">
            <v>LGCME651DS</v>
          </cell>
        </row>
        <row r="548">
          <cell r="B548" t="str">
            <v>Jul 2017</v>
          </cell>
          <cell r="D548" t="str">
            <v>LGCME561DS</v>
          </cell>
        </row>
        <row r="549">
          <cell r="B549" t="str">
            <v>Jul 2017</v>
          </cell>
          <cell r="D549" t="str">
            <v>LGCME561PF</v>
          </cell>
        </row>
        <row r="550">
          <cell r="B550" t="str">
            <v>Jul 2017</v>
          </cell>
          <cell r="D550" t="str">
            <v>LGCME563DS</v>
          </cell>
        </row>
        <row r="551">
          <cell r="B551" t="str">
            <v>Jul 2017</v>
          </cell>
          <cell r="D551" t="str">
            <v>LGCME567PF</v>
          </cell>
        </row>
        <row r="552">
          <cell r="B552" t="str">
            <v>Jul 2017</v>
          </cell>
          <cell r="D552" t="str">
            <v>LGCME569</v>
          </cell>
        </row>
        <row r="553">
          <cell r="B553" t="str">
            <v>Jul 2017</v>
          </cell>
          <cell r="D553" t="str">
            <v>LGINE661DO</v>
          </cell>
        </row>
        <row r="554">
          <cell r="B554" t="str">
            <v>Jul 2017</v>
          </cell>
          <cell r="D554" t="str">
            <v>LGINE661DS</v>
          </cell>
        </row>
        <row r="555">
          <cell r="B555" t="str">
            <v>Jul 2017</v>
          </cell>
          <cell r="D555" t="str">
            <v>LGINE661PD</v>
          </cell>
        </row>
        <row r="556">
          <cell r="B556" t="str">
            <v>Jul 2017</v>
          </cell>
          <cell r="D556" t="str">
            <v>LGINE661PO</v>
          </cell>
        </row>
        <row r="557">
          <cell r="B557" t="str">
            <v>Jul 2017</v>
          </cell>
          <cell r="D557" t="str">
            <v>LGINE663DO</v>
          </cell>
        </row>
        <row r="558">
          <cell r="B558" t="str">
            <v>Jul 2017</v>
          </cell>
          <cell r="D558" t="str">
            <v>LGINE663DS</v>
          </cell>
        </row>
        <row r="559">
          <cell r="B559" t="str">
            <v>Jul 2017</v>
          </cell>
          <cell r="D559" t="str">
            <v>LGINE663PD</v>
          </cell>
        </row>
        <row r="560">
          <cell r="B560" t="str">
            <v>Jul 2017</v>
          </cell>
          <cell r="D560" t="str">
            <v>LGINE663PO</v>
          </cell>
        </row>
        <row r="561">
          <cell r="B561" t="str">
            <v>Jul 2017</v>
          </cell>
          <cell r="D561" t="str">
            <v>LGINE691DO</v>
          </cell>
        </row>
        <row r="562">
          <cell r="B562" t="str">
            <v>Jul 2017</v>
          </cell>
          <cell r="D562" t="str">
            <v>LGINE693DO</v>
          </cell>
        </row>
        <row r="563">
          <cell r="B563" t="str">
            <v>Jul 2017</v>
          </cell>
          <cell r="D563" t="str">
            <v>LGINE643DO</v>
          </cell>
        </row>
        <row r="564">
          <cell r="B564" t="str">
            <v>Jul 2017</v>
          </cell>
          <cell r="D564" t="str">
            <v>LGRSE521</v>
          </cell>
          <cell r="G564">
            <v>53712</v>
          </cell>
          <cell r="I564">
            <v>7768.1256090566385</v>
          </cell>
          <cell r="J564">
            <v>61480.125609056638</v>
          </cell>
          <cell r="AO564">
            <v>-167.91</v>
          </cell>
          <cell r="AP564">
            <v>189.17</v>
          </cell>
          <cell r="AQ564">
            <v>302.43</v>
          </cell>
          <cell r="AU564">
            <v>-3.32</v>
          </cell>
        </row>
        <row r="565">
          <cell r="B565" t="str">
            <v>Jul 2017</v>
          </cell>
          <cell r="D565" t="str">
            <v>LGRSE523</v>
          </cell>
        </row>
        <row r="566">
          <cell r="B566" t="str">
            <v>Jul 2017</v>
          </cell>
          <cell r="D566" t="str">
            <v>LGRSE527</v>
          </cell>
        </row>
        <row r="567">
          <cell r="B567" t="str">
            <v>Jul 2017</v>
          </cell>
          <cell r="D567" t="str">
            <v>LGRSE529</v>
          </cell>
        </row>
        <row r="568">
          <cell r="B568" t="str">
            <v>Jul 2017</v>
          </cell>
          <cell r="D568" t="str">
            <v>LGCME520</v>
          </cell>
        </row>
        <row r="569">
          <cell r="B569" t="str">
            <v>Jul 2017</v>
          </cell>
          <cell r="D569" t="str">
            <v>LGCME522</v>
          </cell>
        </row>
        <row r="570">
          <cell r="B570" t="str">
            <v>Jul 2017</v>
          </cell>
          <cell r="D570" t="str">
            <v>LGCME526</v>
          </cell>
        </row>
        <row r="571">
          <cell r="B571" t="str">
            <v>Jul 2017</v>
          </cell>
          <cell r="D571" t="str">
            <v>LGCME528</v>
          </cell>
        </row>
        <row r="572">
          <cell r="B572" t="str">
            <v>Jul 2017</v>
          </cell>
          <cell r="D572" t="str">
            <v>LGCME563PF</v>
          </cell>
        </row>
        <row r="573">
          <cell r="B573" t="str">
            <v>Jul 2017</v>
          </cell>
          <cell r="D573" t="str">
            <v>LGCME569PF</v>
          </cell>
        </row>
        <row r="574">
          <cell r="B574" t="str">
            <v>Jul 2017</v>
          </cell>
          <cell r="D574" t="str">
            <v>LGCSR790</v>
          </cell>
          <cell r="AO574">
            <v>0</v>
          </cell>
          <cell r="AP574">
            <v>0</v>
          </cell>
          <cell r="AQ574">
            <v>0</v>
          </cell>
          <cell r="AU574">
            <v>0</v>
          </cell>
        </row>
        <row r="575">
          <cell r="B575" t="str">
            <v>Jul 2017</v>
          </cell>
          <cell r="D575" t="str">
            <v>LGCSR791</v>
          </cell>
        </row>
        <row r="576">
          <cell r="B576" t="str">
            <v>Jul 2017</v>
          </cell>
          <cell r="D576" t="str">
            <v>LGCSR792</v>
          </cell>
        </row>
        <row r="577">
          <cell r="B577" t="str">
            <v>Jul 2017</v>
          </cell>
          <cell r="D577" t="str">
            <v>LGCSR793</v>
          </cell>
        </row>
        <row r="578">
          <cell r="B578" t="str">
            <v>Jul 2017</v>
          </cell>
          <cell r="D578" t="str">
            <v>LGINE551DO</v>
          </cell>
        </row>
        <row r="579">
          <cell r="B579" t="str">
            <v>Jul 2017</v>
          </cell>
          <cell r="D579" t="str">
            <v>LGINE551DS</v>
          </cell>
        </row>
        <row r="580">
          <cell r="B580" t="str">
            <v>Jul 2017</v>
          </cell>
          <cell r="D580" t="str">
            <v>LGINE651DO</v>
          </cell>
        </row>
        <row r="581">
          <cell r="B581" t="str">
            <v>Jul 2017</v>
          </cell>
          <cell r="D581" t="str">
            <v>LGINE651DS</v>
          </cell>
        </row>
        <row r="582">
          <cell r="B582" t="str">
            <v>Jul 2017</v>
          </cell>
          <cell r="D582" t="str">
            <v>LGINELRI</v>
          </cell>
        </row>
        <row r="583">
          <cell r="B583" t="str">
            <v>Jul 2017</v>
          </cell>
          <cell r="D583" t="str">
            <v>LGCME597</v>
          </cell>
        </row>
        <row r="584">
          <cell r="B584" t="str">
            <v>Jul 2017</v>
          </cell>
          <cell r="D584" t="str">
            <v>LGCME643</v>
          </cell>
        </row>
        <row r="585">
          <cell r="B585" t="str">
            <v>Jul 2017</v>
          </cell>
          <cell r="D585" t="str">
            <v>LGCME705</v>
          </cell>
        </row>
        <row r="586">
          <cell r="B586" t="str">
            <v>Jul 2017</v>
          </cell>
          <cell r="D586" t="str">
            <v>LGCME706</v>
          </cell>
        </row>
        <row r="587">
          <cell r="B587" t="str">
            <v>Jul 2017</v>
          </cell>
          <cell r="D587" t="str">
            <v>LGCME707</v>
          </cell>
        </row>
        <row r="588">
          <cell r="B588" t="str">
            <v>Jul 2017</v>
          </cell>
          <cell r="D588" t="str">
            <v>LGCMELRI</v>
          </cell>
        </row>
        <row r="589">
          <cell r="B589" t="str">
            <v>Jul 2017</v>
          </cell>
          <cell r="D589" t="str">
            <v>LGE_EVC</v>
          </cell>
        </row>
        <row r="590">
          <cell r="B590" t="str">
            <v>Jul 2017</v>
          </cell>
          <cell r="D590" t="str">
            <v>LGE_EVSE1</v>
          </cell>
        </row>
        <row r="591">
          <cell r="B591" t="str">
            <v>Jul 2017</v>
          </cell>
          <cell r="D591" t="str">
            <v>LGE_EVSE2</v>
          </cell>
        </row>
        <row r="592">
          <cell r="B592" t="str">
            <v>Aug 2017</v>
          </cell>
          <cell r="D592" t="str">
            <v>LGINE682</v>
          </cell>
        </row>
        <row r="593">
          <cell r="B593" t="str">
            <v>Aug 2017</v>
          </cell>
          <cell r="D593" t="str">
            <v>LGINE683</v>
          </cell>
        </row>
        <row r="594">
          <cell r="B594" t="str">
            <v>Aug 2017</v>
          </cell>
          <cell r="D594" t="str">
            <v>LGCME451</v>
          </cell>
        </row>
        <row r="595">
          <cell r="B595" t="str">
            <v>Aug 2017</v>
          </cell>
          <cell r="D595" t="str">
            <v>LGCME550</v>
          </cell>
        </row>
        <row r="596">
          <cell r="B596" t="str">
            <v>Aug 2017</v>
          </cell>
          <cell r="D596" t="str">
            <v>LGCME551</v>
          </cell>
          <cell r="J596">
            <v>41124536.240110517</v>
          </cell>
          <cell r="AO596">
            <v>-104971.62</v>
          </cell>
          <cell r="AP596">
            <v>105749.55</v>
          </cell>
          <cell r="AQ596">
            <v>453221.17</v>
          </cell>
          <cell r="AU596">
            <v>-1532.35</v>
          </cell>
        </row>
        <row r="597">
          <cell r="B597" t="str">
            <v>Aug 2017</v>
          </cell>
          <cell r="D597" t="str">
            <v>LGCME551UM</v>
          </cell>
        </row>
        <row r="598">
          <cell r="B598" t="str">
            <v>Aug 2017</v>
          </cell>
          <cell r="D598" t="str">
            <v>LGCME552</v>
          </cell>
        </row>
        <row r="599">
          <cell r="B599" t="str">
            <v>Aug 2017</v>
          </cell>
          <cell r="D599" t="str">
            <v>LGCME557</v>
          </cell>
        </row>
        <row r="600">
          <cell r="B600" t="str">
            <v>Aug 2017</v>
          </cell>
          <cell r="D600" t="str">
            <v>LGCME561</v>
          </cell>
          <cell r="J600">
            <v>162399297.78145957</v>
          </cell>
          <cell r="N600">
            <v>415652.53991905798</v>
          </cell>
          <cell r="AO600">
            <v>-414529.11</v>
          </cell>
          <cell r="AP600">
            <v>81535.23</v>
          </cell>
          <cell r="AQ600">
            <v>359205.58</v>
          </cell>
          <cell r="AU600">
            <v>-6051.18</v>
          </cell>
        </row>
        <row r="601">
          <cell r="B601" t="str">
            <v>Aug 2017</v>
          </cell>
          <cell r="D601" t="str">
            <v>LGCME563</v>
          </cell>
          <cell r="J601">
            <v>14271401.686122015</v>
          </cell>
          <cell r="N601">
            <v>31783.884608217053</v>
          </cell>
          <cell r="AO601">
            <v>-36428.18</v>
          </cell>
          <cell r="AP601">
            <v>6452.15</v>
          </cell>
          <cell r="AQ601">
            <v>29508.51</v>
          </cell>
          <cell r="AU601">
            <v>-531.77</v>
          </cell>
        </row>
        <row r="602">
          <cell r="B602" t="str">
            <v>Aug 2017</v>
          </cell>
          <cell r="D602" t="str">
            <v>LGCME567</v>
          </cell>
        </row>
        <row r="603">
          <cell r="B603" t="str">
            <v>Aug 2017</v>
          </cell>
          <cell r="D603" t="str">
            <v>LGCME591</v>
          </cell>
          <cell r="J603">
            <v>73183433.868102521</v>
          </cell>
          <cell r="L603">
            <v>161831.94329373149</v>
          </cell>
          <cell r="M603">
            <v>148748.78313670217</v>
          </cell>
          <cell r="N603">
            <v>147125.36435803337</v>
          </cell>
          <cell r="AO603">
            <v>-186802.92</v>
          </cell>
          <cell r="AP603">
            <v>36033.699999999997</v>
          </cell>
          <cell r="AQ603">
            <v>155648.23000000001</v>
          </cell>
          <cell r="AU603">
            <v>-2726.9</v>
          </cell>
        </row>
        <row r="604">
          <cell r="B604" t="str">
            <v>Aug 2017</v>
          </cell>
          <cell r="D604" t="str">
            <v>LGCME593</v>
          </cell>
          <cell r="J604">
            <v>39776026.306391507</v>
          </cell>
          <cell r="L604">
            <v>138458.39076857356</v>
          </cell>
          <cell r="M604">
            <v>128648.00423067044</v>
          </cell>
          <cell r="N604">
            <v>128163.01088852217</v>
          </cell>
          <cell r="AO604">
            <v>-101529.51</v>
          </cell>
          <cell r="AP604">
            <v>16502.810000000001</v>
          </cell>
          <cell r="AQ604">
            <v>76289.55</v>
          </cell>
          <cell r="AU604">
            <v>-1482.1</v>
          </cell>
        </row>
        <row r="605">
          <cell r="B605" t="str">
            <v>Aug 2017</v>
          </cell>
          <cell r="D605" t="str">
            <v>LGCME650</v>
          </cell>
          <cell r="J605">
            <v>100216837.33674149</v>
          </cell>
          <cell r="AO605">
            <v>-255806.5</v>
          </cell>
          <cell r="AP605">
            <v>255124.28</v>
          </cell>
          <cell r="AQ605">
            <v>1135754.51</v>
          </cell>
          <cell r="AU605">
            <v>-3734.19</v>
          </cell>
        </row>
        <row r="606">
          <cell r="B606" t="str">
            <v>Aug 2017</v>
          </cell>
          <cell r="D606" t="str">
            <v>LGCME651</v>
          </cell>
        </row>
        <row r="607">
          <cell r="B607" t="str">
            <v>Aug 2017</v>
          </cell>
          <cell r="D607" t="str">
            <v>LGCME652</v>
          </cell>
        </row>
        <row r="608">
          <cell r="B608" t="str">
            <v>Aug 2017</v>
          </cell>
          <cell r="D608" t="str">
            <v>LGCME657</v>
          </cell>
        </row>
        <row r="609">
          <cell r="B609" t="str">
            <v>Aug 2017</v>
          </cell>
          <cell r="D609" t="str">
            <v>LGCME671</v>
          </cell>
          <cell r="J609">
            <v>5085200</v>
          </cell>
          <cell r="N609">
            <v>9540</v>
          </cell>
          <cell r="AO609">
            <v>-12980.13</v>
          </cell>
          <cell r="AP609">
            <v>0</v>
          </cell>
          <cell r="AQ609">
            <v>12031.84</v>
          </cell>
          <cell r="AU609">
            <v>-189.48</v>
          </cell>
        </row>
        <row r="610">
          <cell r="B610" t="str">
            <v>Aug 2017</v>
          </cell>
          <cell r="D610" t="str">
            <v>LGCSR760</v>
          </cell>
        </row>
        <row r="611">
          <cell r="B611" t="str">
            <v>Aug 2017</v>
          </cell>
          <cell r="D611" t="str">
            <v>LGCSR780</v>
          </cell>
        </row>
        <row r="612">
          <cell r="B612" t="str">
            <v>Aug 2017</v>
          </cell>
          <cell r="D612" t="str">
            <v>LGINE599</v>
          </cell>
          <cell r="J612">
            <v>10824200</v>
          </cell>
          <cell r="N612">
            <v>17655.694236918036</v>
          </cell>
          <cell r="AO612">
            <v>-27629.1</v>
          </cell>
          <cell r="AP612">
            <v>0</v>
          </cell>
          <cell r="AQ612">
            <v>26459.08</v>
          </cell>
          <cell r="AU612">
            <v>-403.32</v>
          </cell>
        </row>
        <row r="613">
          <cell r="B613" t="str">
            <v>Aug 2017</v>
          </cell>
          <cell r="D613" t="str">
            <v>LGINE643</v>
          </cell>
          <cell r="J613">
            <v>104871137.0173987</v>
          </cell>
          <cell r="L613">
            <v>207935.98925899088</v>
          </cell>
          <cell r="M613">
            <v>193591.0812603558</v>
          </cell>
          <cell r="N613">
            <v>184313.94820401864</v>
          </cell>
          <cell r="AO613">
            <v>-267686.74</v>
          </cell>
          <cell r="AP613">
            <v>0</v>
          </cell>
          <cell r="AQ613">
            <v>293061.42</v>
          </cell>
          <cell r="AU613">
            <v>-3907.62</v>
          </cell>
        </row>
        <row r="614">
          <cell r="B614" t="str">
            <v>Aug 2017</v>
          </cell>
          <cell r="D614" t="str">
            <v>LGINE661</v>
          </cell>
          <cell r="J614">
            <v>24266561.559492741</v>
          </cell>
          <cell r="N614">
            <v>65669.946664565068</v>
          </cell>
          <cell r="AO614">
            <v>-61941.13</v>
          </cell>
          <cell r="AP614">
            <v>835.5</v>
          </cell>
          <cell r="AQ614">
            <v>93177.23</v>
          </cell>
          <cell r="AU614">
            <v>-904.2</v>
          </cell>
        </row>
        <row r="615">
          <cell r="B615" t="str">
            <v>Aug 2017</v>
          </cell>
          <cell r="D615" t="str">
            <v>LGINE663</v>
          </cell>
          <cell r="J615">
            <v>1330368.2936144271</v>
          </cell>
          <cell r="N615">
            <v>4970.0180185353402</v>
          </cell>
          <cell r="AO615">
            <v>-3395.81</v>
          </cell>
          <cell r="AP615">
            <v>156.69</v>
          </cell>
          <cell r="AQ615">
            <v>4312.3599999999997</v>
          </cell>
          <cell r="AU615">
            <v>-49.57</v>
          </cell>
        </row>
        <row r="616">
          <cell r="B616" t="str">
            <v>Aug 2017</v>
          </cell>
          <cell r="D616" t="str">
            <v>LGINE691</v>
          </cell>
          <cell r="J616">
            <v>25713098.420008007</v>
          </cell>
          <cell r="L616">
            <v>60087.098287977889</v>
          </cell>
          <cell r="M616">
            <v>56241.590511063914</v>
          </cell>
          <cell r="N616">
            <v>55071.400844717624</v>
          </cell>
          <cell r="AO616">
            <v>-65633.460000000006</v>
          </cell>
          <cell r="AP616">
            <v>931.28</v>
          </cell>
          <cell r="AQ616">
            <v>96572.99</v>
          </cell>
          <cell r="AU616">
            <v>-958.1</v>
          </cell>
        </row>
        <row r="617">
          <cell r="B617" t="str">
            <v>Aug 2017</v>
          </cell>
          <cell r="D617" t="str">
            <v>LGINE693</v>
          </cell>
          <cell r="J617">
            <v>134714101.05525932</v>
          </cell>
          <cell r="L617">
            <v>245608.48442384967</v>
          </cell>
          <cell r="M617">
            <v>240541.43318444252</v>
          </cell>
          <cell r="N617">
            <v>238098.74496060531</v>
          </cell>
          <cell r="AO617">
            <v>-343861.81</v>
          </cell>
          <cell r="AP617">
            <v>5430.86</v>
          </cell>
          <cell r="AQ617">
            <v>419927.2</v>
          </cell>
          <cell r="AU617">
            <v>-5019.6000000000004</v>
          </cell>
        </row>
        <row r="618">
          <cell r="B618" t="str">
            <v>Aug 2017</v>
          </cell>
          <cell r="D618" t="str">
            <v>LGINE694</v>
          </cell>
        </row>
        <row r="619">
          <cell r="B619" t="str">
            <v>Aug 2017</v>
          </cell>
          <cell r="D619" t="str">
            <v>LGMLE570</v>
          </cell>
          <cell r="J619">
            <v>242864.37808251817</v>
          </cell>
          <cell r="AO619">
            <v>-619.91999999999996</v>
          </cell>
          <cell r="AP619">
            <v>0</v>
          </cell>
          <cell r="AQ619">
            <v>1209.47</v>
          </cell>
          <cell r="AU619">
            <v>-9.0500000000000007</v>
          </cell>
        </row>
        <row r="620">
          <cell r="B620" t="str">
            <v>Aug 2017</v>
          </cell>
          <cell r="D620" t="str">
            <v>LGMLE571</v>
          </cell>
        </row>
        <row r="621">
          <cell r="B621" t="str">
            <v>Aug 2017</v>
          </cell>
          <cell r="D621" t="str">
            <v>LGMLE572</v>
          </cell>
        </row>
        <row r="622">
          <cell r="B622" t="str">
            <v>Aug 2017</v>
          </cell>
          <cell r="D622" t="str">
            <v>LGMLE573</v>
          </cell>
          <cell r="J622">
            <v>260855.4970866997</v>
          </cell>
          <cell r="AO622">
            <v>-665.84</v>
          </cell>
          <cell r="AP622">
            <v>0</v>
          </cell>
          <cell r="AQ622">
            <v>1437.83</v>
          </cell>
          <cell r="AU622">
            <v>-9.7200000000000006</v>
          </cell>
        </row>
        <row r="623">
          <cell r="B623" t="str">
            <v>Aug 2017</v>
          </cell>
          <cell r="D623" t="str">
            <v>LGMLE574</v>
          </cell>
        </row>
        <row r="624">
          <cell r="B624" t="str">
            <v>Aug 2017</v>
          </cell>
          <cell r="D624" t="str">
            <v>LGRSE411</v>
          </cell>
        </row>
        <row r="625">
          <cell r="B625" t="str">
            <v>Aug 2017</v>
          </cell>
          <cell r="D625" t="str">
            <v>LGRSE511</v>
          </cell>
          <cell r="J625">
            <v>500049743.8548649</v>
          </cell>
          <cell r="AO625">
            <v>-1276392.06</v>
          </cell>
          <cell r="AP625">
            <v>1473198.38</v>
          </cell>
          <cell r="AQ625">
            <v>2531099.96</v>
          </cell>
          <cell r="AU625">
            <v>-18632.43</v>
          </cell>
        </row>
        <row r="626">
          <cell r="B626" t="str">
            <v>Aug 2017</v>
          </cell>
          <cell r="D626" t="str">
            <v>LGRSE519</v>
          </cell>
        </row>
        <row r="627">
          <cell r="B627" t="str">
            <v>Aug 2017</v>
          </cell>
          <cell r="D627" t="str">
            <v>LGRSE540</v>
          </cell>
        </row>
        <row r="628">
          <cell r="B628" t="str">
            <v>Aug 2017</v>
          </cell>
          <cell r="D628" t="str">
            <v>LGRSE543</v>
          </cell>
        </row>
        <row r="629">
          <cell r="B629" t="str">
            <v>Aug 2017</v>
          </cell>
          <cell r="D629" t="str">
            <v>LGRSE547</v>
          </cell>
        </row>
        <row r="630">
          <cell r="B630" t="str">
            <v>Aug 2017</v>
          </cell>
          <cell r="D630" t="str">
            <v>LGCME551DS</v>
          </cell>
        </row>
        <row r="631">
          <cell r="B631" t="str">
            <v>Aug 2017</v>
          </cell>
          <cell r="D631" t="str">
            <v>LGCME651DS</v>
          </cell>
        </row>
        <row r="632">
          <cell r="B632" t="str">
            <v>Aug 2017</v>
          </cell>
          <cell r="D632" t="str">
            <v>LGCME561DS</v>
          </cell>
        </row>
        <row r="633">
          <cell r="B633" t="str">
            <v>Aug 2017</v>
          </cell>
          <cell r="D633" t="str">
            <v>LGCME561PF</v>
          </cell>
        </row>
        <row r="634">
          <cell r="B634" t="str">
            <v>Aug 2017</v>
          </cell>
          <cell r="D634" t="str">
            <v>LGCME563DS</v>
          </cell>
        </row>
        <row r="635">
          <cell r="B635" t="str">
            <v>Aug 2017</v>
          </cell>
          <cell r="D635" t="str">
            <v>LGCME567PF</v>
          </cell>
        </row>
        <row r="636">
          <cell r="B636" t="str">
            <v>Aug 2017</v>
          </cell>
          <cell r="D636" t="str">
            <v>LGCME569</v>
          </cell>
        </row>
        <row r="637">
          <cell r="B637" t="str">
            <v>Aug 2017</v>
          </cell>
          <cell r="D637" t="str">
            <v>LGINE661DO</v>
          </cell>
        </row>
        <row r="638">
          <cell r="B638" t="str">
            <v>Aug 2017</v>
          </cell>
          <cell r="D638" t="str">
            <v>LGINE661DS</v>
          </cell>
        </row>
        <row r="639">
          <cell r="B639" t="str">
            <v>Aug 2017</v>
          </cell>
          <cell r="D639" t="str">
            <v>LGINE661PD</v>
          </cell>
        </row>
        <row r="640">
          <cell r="B640" t="str">
            <v>Aug 2017</v>
          </cell>
          <cell r="D640" t="str">
            <v>LGINE661PO</v>
          </cell>
        </row>
        <row r="641">
          <cell r="B641" t="str">
            <v>Aug 2017</v>
          </cell>
          <cell r="D641" t="str">
            <v>LGINE663DO</v>
          </cell>
        </row>
        <row r="642">
          <cell r="B642" t="str">
            <v>Aug 2017</v>
          </cell>
          <cell r="D642" t="str">
            <v>LGINE663DS</v>
          </cell>
        </row>
        <row r="643">
          <cell r="B643" t="str">
            <v>Aug 2017</v>
          </cell>
          <cell r="D643" t="str">
            <v>LGINE663PD</v>
          </cell>
        </row>
        <row r="644">
          <cell r="B644" t="str">
            <v>Aug 2017</v>
          </cell>
          <cell r="D644" t="str">
            <v>LGINE663PO</v>
          </cell>
        </row>
        <row r="645">
          <cell r="B645" t="str">
            <v>Aug 2017</v>
          </cell>
          <cell r="D645" t="str">
            <v>LGINE691DO</v>
          </cell>
        </row>
        <row r="646">
          <cell r="B646" t="str">
            <v>Aug 2017</v>
          </cell>
          <cell r="D646" t="str">
            <v>LGINE693DO</v>
          </cell>
        </row>
        <row r="647">
          <cell r="B647" t="str">
            <v>Aug 2017</v>
          </cell>
          <cell r="D647" t="str">
            <v>LGINE643DO</v>
          </cell>
        </row>
        <row r="648">
          <cell r="B648" t="str">
            <v>Aug 2017</v>
          </cell>
          <cell r="D648" t="str">
            <v>LGRSE521</v>
          </cell>
          <cell r="G648">
            <v>54760</v>
          </cell>
          <cell r="I648">
            <v>7785.1413210715546</v>
          </cell>
          <cell r="J648">
            <v>62545.141321071555</v>
          </cell>
          <cell r="AO648">
            <v>-159.65</v>
          </cell>
          <cell r="AP648">
            <v>172.49</v>
          </cell>
          <cell r="AQ648">
            <v>296.22000000000003</v>
          </cell>
          <cell r="AU648">
            <v>-2.33</v>
          </cell>
        </row>
        <row r="649">
          <cell r="B649" t="str">
            <v>Aug 2017</v>
          </cell>
          <cell r="D649" t="str">
            <v>LGRSE523</v>
          </cell>
        </row>
        <row r="650">
          <cell r="B650" t="str">
            <v>Aug 2017</v>
          </cell>
          <cell r="D650" t="str">
            <v>LGRSE527</v>
          </cell>
        </row>
        <row r="651">
          <cell r="B651" t="str">
            <v>Aug 2017</v>
          </cell>
          <cell r="D651" t="str">
            <v>LGRSE529</v>
          </cell>
        </row>
        <row r="652">
          <cell r="B652" t="str">
            <v>Aug 2017</v>
          </cell>
          <cell r="D652" t="str">
            <v>LGCME520</v>
          </cell>
        </row>
        <row r="653">
          <cell r="B653" t="str">
            <v>Aug 2017</v>
          </cell>
          <cell r="D653" t="str">
            <v>LGCME522</v>
          </cell>
        </row>
        <row r="654">
          <cell r="B654" t="str">
            <v>Aug 2017</v>
          </cell>
          <cell r="D654" t="str">
            <v>LGCME526</v>
          </cell>
        </row>
        <row r="655">
          <cell r="B655" t="str">
            <v>Aug 2017</v>
          </cell>
          <cell r="D655" t="str">
            <v>LGCME528</v>
          </cell>
        </row>
        <row r="656">
          <cell r="B656" t="str">
            <v>Aug 2017</v>
          </cell>
          <cell r="D656" t="str">
            <v>LGCME563PF</v>
          </cell>
        </row>
        <row r="657">
          <cell r="B657" t="str">
            <v>Aug 2017</v>
          </cell>
          <cell r="D657" t="str">
            <v>LGCME569PF</v>
          </cell>
        </row>
        <row r="658">
          <cell r="B658" t="str">
            <v>Aug 2017</v>
          </cell>
          <cell r="D658" t="str">
            <v>LGCSR790</v>
          </cell>
          <cell r="AO658">
            <v>0</v>
          </cell>
          <cell r="AP658">
            <v>0</v>
          </cell>
          <cell r="AQ658">
            <v>0</v>
          </cell>
          <cell r="AU658">
            <v>0</v>
          </cell>
        </row>
        <row r="659">
          <cell r="B659" t="str">
            <v>Aug 2017</v>
          </cell>
          <cell r="D659" t="str">
            <v>LGCSR791</v>
          </cell>
        </row>
        <row r="660">
          <cell r="B660" t="str">
            <v>Aug 2017</v>
          </cell>
          <cell r="D660" t="str">
            <v>LGCSR792</v>
          </cell>
        </row>
        <row r="661">
          <cell r="B661" t="str">
            <v>Aug 2017</v>
          </cell>
          <cell r="D661" t="str">
            <v>LGCSR793</v>
          </cell>
        </row>
        <row r="662">
          <cell r="B662" t="str">
            <v>Aug 2017</v>
          </cell>
          <cell r="D662" t="str">
            <v>LGINE551DO</v>
          </cell>
        </row>
        <row r="663">
          <cell r="B663" t="str">
            <v>Aug 2017</v>
          </cell>
          <cell r="D663" t="str">
            <v>LGINE551DS</v>
          </cell>
        </row>
        <row r="664">
          <cell r="B664" t="str">
            <v>Aug 2017</v>
          </cell>
          <cell r="D664" t="str">
            <v>LGINE651DO</v>
          </cell>
        </row>
        <row r="665">
          <cell r="B665" t="str">
            <v>Aug 2017</v>
          </cell>
          <cell r="D665" t="str">
            <v>LGINE651DS</v>
          </cell>
        </row>
        <row r="666">
          <cell r="B666" t="str">
            <v>Aug 2017</v>
          </cell>
          <cell r="D666" t="str">
            <v>LGINELRI</v>
          </cell>
        </row>
        <row r="667">
          <cell r="B667" t="str">
            <v>Aug 2017</v>
          </cell>
          <cell r="D667" t="str">
            <v>LGCME597</v>
          </cell>
        </row>
        <row r="668">
          <cell r="B668" t="str">
            <v>Aug 2017</v>
          </cell>
          <cell r="D668" t="str">
            <v>LGCME643</v>
          </cell>
        </row>
        <row r="669">
          <cell r="B669" t="str">
            <v>Aug 2017</v>
          </cell>
          <cell r="D669" t="str">
            <v>LGCME705</v>
          </cell>
        </row>
        <row r="670">
          <cell r="B670" t="str">
            <v>Aug 2017</v>
          </cell>
          <cell r="D670" t="str">
            <v>LGCME706</v>
          </cell>
        </row>
        <row r="671">
          <cell r="B671" t="str">
            <v>Aug 2017</v>
          </cell>
          <cell r="D671" t="str">
            <v>LGCME707</v>
          </cell>
        </row>
        <row r="672">
          <cell r="B672" t="str">
            <v>Aug 2017</v>
          </cell>
          <cell r="D672" t="str">
            <v>LGCMELRI</v>
          </cell>
        </row>
        <row r="673">
          <cell r="B673" t="str">
            <v>Aug 2017</v>
          </cell>
          <cell r="D673" t="str">
            <v>LGE_EVC</v>
          </cell>
        </row>
        <row r="674">
          <cell r="B674" t="str">
            <v>Aug 2017</v>
          </cell>
          <cell r="D674" t="str">
            <v>LGE_EVSE1</v>
          </cell>
        </row>
        <row r="675">
          <cell r="B675" t="str">
            <v>Aug 2017</v>
          </cell>
          <cell r="D675" t="str">
            <v>LGE_EVSE2</v>
          </cell>
        </row>
        <row r="676">
          <cell r="B676" t="str">
            <v>Sep 2017</v>
          </cell>
          <cell r="D676" t="str">
            <v>LGINE682</v>
          </cell>
        </row>
        <row r="677">
          <cell r="B677" t="str">
            <v>Sep 2017</v>
          </cell>
          <cell r="D677" t="str">
            <v>LGINE683</v>
          </cell>
        </row>
        <row r="678">
          <cell r="B678" t="str">
            <v>Sep 2017</v>
          </cell>
          <cell r="D678" t="str">
            <v>LGCME451</v>
          </cell>
        </row>
        <row r="679">
          <cell r="B679" t="str">
            <v>Sep 2017</v>
          </cell>
          <cell r="D679" t="str">
            <v>LGCME550</v>
          </cell>
        </row>
        <row r="680">
          <cell r="B680" t="str">
            <v>Sep 2017</v>
          </cell>
          <cell r="D680" t="str">
            <v>LGCME551</v>
          </cell>
          <cell r="J680">
            <v>32877927.681510236</v>
          </cell>
          <cell r="AO680">
            <v>-130025.83</v>
          </cell>
          <cell r="AP680">
            <v>104064</v>
          </cell>
          <cell r="AQ680">
            <v>554208.15</v>
          </cell>
          <cell r="AU680">
            <v>-1662.07</v>
          </cell>
        </row>
        <row r="681">
          <cell r="B681" t="str">
            <v>Sep 2017</v>
          </cell>
          <cell r="D681" t="str">
            <v>LGCME551UM</v>
          </cell>
        </row>
        <row r="682">
          <cell r="B682" t="str">
            <v>Sep 2017</v>
          </cell>
          <cell r="D682" t="str">
            <v>LGCME552</v>
          </cell>
        </row>
        <row r="683">
          <cell r="B683" t="str">
            <v>Sep 2017</v>
          </cell>
          <cell r="D683" t="str">
            <v>LGCME557</v>
          </cell>
        </row>
        <row r="684">
          <cell r="B684" t="str">
            <v>Sep 2017</v>
          </cell>
          <cell r="D684" t="str">
            <v>LGCME561</v>
          </cell>
          <cell r="J684">
            <v>136654949.30384406</v>
          </cell>
          <cell r="M684">
            <v>418566.16055869212</v>
          </cell>
          <cell r="AO684">
            <v>-540443.81999999995</v>
          </cell>
          <cell r="AP684">
            <v>85181.89</v>
          </cell>
          <cell r="AQ684">
            <v>464724.47</v>
          </cell>
          <cell r="AU684">
            <v>-6908.29</v>
          </cell>
        </row>
        <row r="685">
          <cell r="B685" t="str">
            <v>Sep 2017</v>
          </cell>
          <cell r="D685" t="str">
            <v>LGCME563</v>
          </cell>
          <cell r="J685">
            <v>12239473.004254777</v>
          </cell>
          <cell r="M685">
            <v>30808.981762866239</v>
          </cell>
          <cell r="AO685">
            <v>-48404.74</v>
          </cell>
          <cell r="AP685">
            <v>6966.54</v>
          </cell>
          <cell r="AQ685">
            <v>39246.870000000003</v>
          </cell>
          <cell r="AU685">
            <v>-618.74</v>
          </cell>
        </row>
        <row r="686">
          <cell r="B686" t="str">
            <v>Sep 2017</v>
          </cell>
          <cell r="D686" t="str">
            <v>LGCME567</v>
          </cell>
        </row>
        <row r="687">
          <cell r="B687" t="str">
            <v>Sep 2017</v>
          </cell>
          <cell r="D687" t="str">
            <v>LGCME591</v>
          </cell>
          <cell r="J687">
            <v>61560524.6479256</v>
          </cell>
          <cell r="L687">
            <v>156507.24647185457</v>
          </cell>
          <cell r="M687">
            <v>141676.13477732451</v>
          </cell>
          <cell r="N687">
            <v>140012.01030060483</v>
          </cell>
          <cell r="AO687">
            <v>-243459.94</v>
          </cell>
          <cell r="AP687">
            <v>37396.42</v>
          </cell>
          <cell r="AQ687">
            <v>200550.71</v>
          </cell>
          <cell r="AU687">
            <v>-3112.06</v>
          </cell>
        </row>
        <row r="688">
          <cell r="B688" t="str">
            <v>Sep 2017</v>
          </cell>
          <cell r="D688" t="str">
            <v>LGCME593</v>
          </cell>
          <cell r="J688">
            <v>34112809.021907359</v>
          </cell>
          <cell r="L688">
            <v>137362.09723078969</v>
          </cell>
          <cell r="M688">
            <v>127250.51054153574</v>
          </cell>
          <cell r="N688">
            <v>126921.61752916292</v>
          </cell>
          <cell r="AO688">
            <v>-134909.54</v>
          </cell>
          <cell r="AP688">
            <v>17883.87</v>
          </cell>
          <cell r="AQ688">
            <v>101670.52</v>
          </cell>
          <cell r="AU688">
            <v>-1724.5</v>
          </cell>
        </row>
        <row r="689">
          <cell r="B689" t="str">
            <v>Sep 2017</v>
          </cell>
          <cell r="D689" t="str">
            <v>LGCME650</v>
          </cell>
          <cell r="J689">
            <v>81190301.004134178</v>
          </cell>
          <cell r="AO689">
            <v>-321091.89</v>
          </cell>
          <cell r="AP689">
            <v>255607.64</v>
          </cell>
          <cell r="AQ689">
            <v>1406897.31</v>
          </cell>
          <cell r="AU689">
            <v>-4104.3999999999996</v>
          </cell>
        </row>
        <row r="690">
          <cell r="B690" t="str">
            <v>Sep 2017</v>
          </cell>
          <cell r="D690" t="str">
            <v>LGCME651</v>
          </cell>
        </row>
        <row r="691">
          <cell r="B691" t="str">
            <v>Sep 2017</v>
          </cell>
          <cell r="D691" t="str">
            <v>LGCME652</v>
          </cell>
        </row>
        <row r="692">
          <cell r="B692" t="str">
            <v>Sep 2017</v>
          </cell>
          <cell r="D692" t="str">
            <v>LGCME657</v>
          </cell>
        </row>
        <row r="693">
          <cell r="B693" t="str">
            <v>Sep 2017</v>
          </cell>
          <cell r="D693" t="str">
            <v>LGCME671</v>
          </cell>
          <cell r="J693">
            <v>5342400</v>
          </cell>
          <cell r="N693">
            <v>9540</v>
          </cell>
          <cell r="AO693">
            <v>-21128.16</v>
          </cell>
          <cell r="AP693">
            <v>0</v>
          </cell>
          <cell r="AQ693">
            <v>20114.52</v>
          </cell>
          <cell r="AU693">
            <v>-270.07</v>
          </cell>
        </row>
        <row r="694">
          <cell r="B694" t="str">
            <v>Sep 2017</v>
          </cell>
          <cell r="D694" t="str">
            <v>LGCSR760</v>
          </cell>
        </row>
        <row r="695">
          <cell r="B695" t="str">
            <v>Sep 2017</v>
          </cell>
          <cell r="D695" t="str">
            <v>LGCSR780</v>
          </cell>
        </row>
        <row r="696">
          <cell r="B696" t="str">
            <v>Sep 2017</v>
          </cell>
          <cell r="D696" t="str">
            <v>LGINE599</v>
          </cell>
          <cell r="J696">
            <v>8540000</v>
          </cell>
          <cell r="N696">
            <v>13890.713721358967</v>
          </cell>
          <cell r="AO696">
            <v>-33774.04</v>
          </cell>
          <cell r="AP696">
            <v>0</v>
          </cell>
          <cell r="AQ696">
            <v>33218.959999999999</v>
          </cell>
          <cell r="AU696">
            <v>-431.72</v>
          </cell>
        </row>
        <row r="697">
          <cell r="B697" t="str">
            <v>Sep 2017</v>
          </cell>
          <cell r="D697" t="str">
            <v>LGINE643</v>
          </cell>
          <cell r="J697">
            <v>88157041.231965274</v>
          </cell>
          <cell r="L697">
            <v>203276.83801387876</v>
          </cell>
          <cell r="M697">
            <v>193494.7640220499</v>
          </cell>
          <cell r="N697">
            <v>185053.89995941351</v>
          </cell>
          <cell r="AO697">
            <v>-348644</v>
          </cell>
          <cell r="AP697">
            <v>0</v>
          </cell>
          <cell r="AQ697">
            <v>328835.59000000003</v>
          </cell>
          <cell r="AU697">
            <v>-4456.58</v>
          </cell>
        </row>
        <row r="698">
          <cell r="B698" t="str">
            <v>Sep 2017</v>
          </cell>
          <cell r="D698" t="str">
            <v>LGINE661</v>
          </cell>
          <cell r="J698">
            <v>20419704.811215572</v>
          </cell>
          <cell r="M698">
            <v>66130.276264482207</v>
          </cell>
          <cell r="AO698">
            <v>-80755.97</v>
          </cell>
          <cell r="AP698">
            <v>917.78</v>
          </cell>
          <cell r="AQ698">
            <v>104071.17</v>
          </cell>
          <cell r="AU698">
            <v>-1032.27</v>
          </cell>
        </row>
        <row r="699">
          <cell r="B699" t="str">
            <v>Sep 2017</v>
          </cell>
          <cell r="D699" t="str">
            <v>LGINE663</v>
          </cell>
          <cell r="J699">
            <v>1140953.5778986861</v>
          </cell>
          <cell r="M699">
            <v>4775.3263242080538</v>
          </cell>
          <cell r="AO699">
            <v>-4512.25</v>
          </cell>
          <cell r="AP699">
            <v>178.43</v>
          </cell>
          <cell r="AQ699">
            <v>5061.47</v>
          </cell>
          <cell r="AU699">
            <v>-57.68</v>
          </cell>
        </row>
        <row r="700">
          <cell r="B700" t="str">
            <v>Sep 2017</v>
          </cell>
          <cell r="D700" t="str">
            <v>LGINE691</v>
          </cell>
          <cell r="J700">
            <v>21629373.900830887</v>
          </cell>
          <cell r="L700">
            <v>60491.670165749252</v>
          </cell>
          <cell r="M700">
            <v>56777.214974978939</v>
          </cell>
          <cell r="N700">
            <v>55477.385546617988</v>
          </cell>
          <cell r="AO700">
            <v>-85539.98</v>
          </cell>
          <cell r="AP700">
            <v>999.19</v>
          </cell>
          <cell r="AQ700">
            <v>107767.67</v>
          </cell>
          <cell r="AU700">
            <v>-1093.43</v>
          </cell>
        </row>
        <row r="701">
          <cell r="B701" t="str">
            <v>Sep 2017</v>
          </cell>
          <cell r="D701" t="str">
            <v>LGINE693</v>
          </cell>
          <cell r="J701">
            <v>115533823.47591521</v>
          </cell>
          <cell r="L701">
            <v>242507.60813767105</v>
          </cell>
          <cell r="M701">
            <v>238803.3140839423</v>
          </cell>
          <cell r="N701">
            <v>233987.34505259548</v>
          </cell>
          <cell r="AO701">
            <v>-456913.86</v>
          </cell>
          <cell r="AP701">
            <v>6184.57</v>
          </cell>
          <cell r="AQ701">
            <v>480524.83</v>
          </cell>
          <cell r="AU701">
            <v>-5840.56</v>
          </cell>
        </row>
        <row r="702">
          <cell r="B702" t="str">
            <v>Sep 2017</v>
          </cell>
          <cell r="D702" t="str">
            <v>LGINE694</v>
          </cell>
        </row>
        <row r="703">
          <cell r="B703" t="str">
            <v>Sep 2017</v>
          </cell>
          <cell r="D703" t="str">
            <v>LGMLE570</v>
          </cell>
          <cell r="J703">
            <v>237063.91547851352</v>
          </cell>
          <cell r="AO703">
            <v>-937.54</v>
          </cell>
          <cell r="AP703">
            <v>0</v>
          </cell>
          <cell r="AQ703">
            <v>1851.39</v>
          </cell>
          <cell r="AU703">
            <v>-11.98</v>
          </cell>
        </row>
        <row r="704">
          <cell r="B704" t="str">
            <v>Sep 2017</v>
          </cell>
          <cell r="D704" t="str">
            <v>LGMLE571</v>
          </cell>
        </row>
        <row r="705">
          <cell r="B705" t="str">
            <v>Sep 2017</v>
          </cell>
          <cell r="D705" t="str">
            <v>LGMLE572</v>
          </cell>
        </row>
        <row r="706">
          <cell r="B706" t="str">
            <v>Sep 2017</v>
          </cell>
          <cell r="D706" t="str">
            <v>LGMLE573</v>
          </cell>
          <cell r="J706">
            <v>229565.2480897097</v>
          </cell>
          <cell r="AO706">
            <v>-907.89</v>
          </cell>
          <cell r="AP706">
            <v>0</v>
          </cell>
          <cell r="AQ706">
            <v>1977.24</v>
          </cell>
          <cell r="AU706">
            <v>-11.61</v>
          </cell>
        </row>
        <row r="707">
          <cell r="B707" t="str">
            <v>Sep 2017</v>
          </cell>
          <cell r="D707" t="str">
            <v>LGMLE574</v>
          </cell>
        </row>
        <row r="708">
          <cell r="B708" t="str">
            <v>Sep 2017</v>
          </cell>
          <cell r="D708" t="str">
            <v>LGRSE411</v>
          </cell>
        </row>
        <row r="709">
          <cell r="B709" t="str">
            <v>Sep 2017</v>
          </cell>
          <cell r="D709" t="str">
            <v>LGRSE511</v>
          </cell>
          <cell r="J709">
            <v>347963657.29507285</v>
          </cell>
          <cell r="AO709">
            <v>-1376128.78</v>
          </cell>
          <cell r="AP709">
            <v>1410486.91</v>
          </cell>
          <cell r="AQ709">
            <v>3038346.04</v>
          </cell>
          <cell r="AU709">
            <v>-17590.54</v>
          </cell>
        </row>
        <row r="710">
          <cell r="B710" t="str">
            <v>Sep 2017</v>
          </cell>
          <cell r="D710" t="str">
            <v>LGRSE519</v>
          </cell>
        </row>
        <row r="711">
          <cell r="B711" t="str">
            <v>Sep 2017</v>
          </cell>
          <cell r="D711" t="str">
            <v>LGRSE540</v>
          </cell>
        </row>
        <row r="712">
          <cell r="B712" t="str">
            <v>Sep 2017</v>
          </cell>
          <cell r="D712" t="str">
            <v>LGRSE543</v>
          </cell>
        </row>
        <row r="713">
          <cell r="B713" t="str">
            <v>Sep 2017</v>
          </cell>
          <cell r="D713" t="str">
            <v>LGRSE547</v>
          </cell>
        </row>
        <row r="714">
          <cell r="B714" t="str">
            <v>Sep 2017</v>
          </cell>
          <cell r="D714" t="str">
            <v>LGCME551DS</v>
          </cell>
        </row>
        <row r="715">
          <cell r="B715" t="str">
            <v>Sep 2017</v>
          </cell>
          <cell r="D715" t="str">
            <v>LGCME651DS</v>
          </cell>
        </row>
        <row r="716">
          <cell r="B716" t="str">
            <v>Sep 2017</v>
          </cell>
          <cell r="D716" t="str">
            <v>LGCME561DS</v>
          </cell>
        </row>
        <row r="717">
          <cell r="B717" t="str">
            <v>Sep 2017</v>
          </cell>
          <cell r="D717" t="str">
            <v>LGCME561PF</v>
          </cell>
        </row>
        <row r="718">
          <cell r="B718" t="str">
            <v>Sep 2017</v>
          </cell>
          <cell r="D718" t="str">
            <v>LGCME563DS</v>
          </cell>
        </row>
        <row r="719">
          <cell r="B719" t="str">
            <v>Sep 2017</v>
          </cell>
          <cell r="D719" t="str">
            <v>LGCME567PF</v>
          </cell>
        </row>
        <row r="720">
          <cell r="B720" t="str">
            <v>Sep 2017</v>
          </cell>
          <cell r="D720" t="str">
            <v>LGCME569</v>
          </cell>
        </row>
        <row r="721">
          <cell r="B721" t="str">
            <v>Sep 2017</v>
          </cell>
          <cell r="D721" t="str">
            <v>LGINE661DO</v>
          </cell>
        </row>
        <row r="722">
          <cell r="B722" t="str">
            <v>Sep 2017</v>
          </cell>
          <cell r="D722" t="str">
            <v>LGINE661DS</v>
          </cell>
        </row>
        <row r="723">
          <cell r="B723" t="str">
            <v>Sep 2017</v>
          </cell>
          <cell r="D723" t="str">
            <v>LGINE661PD</v>
          </cell>
        </row>
        <row r="724">
          <cell r="B724" t="str">
            <v>Sep 2017</v>
          </cell>
          <cell r="D724" t="str">
            <v>LGINE661PO</v>
          </cell>
        </row>
        <row r="725">
          <cell r="B725" t="str">
            <v>Sep 2017</v>
          </cell>
          <cell r="D725" t="str">
            <v>LGINE663DO</v>
          </cell>
        </row>
        <row r="726">
          <cell r="B726" t="str">
            <v>Sep 2017</v>
          </cell>
          <cell r="D726" t="str">
            <v>LGINE663DS</v>
          </cell>
        </row>
        <row r="727">
          <cell r="B727" t="str">
            <v>Sep 2017</v>
          </cell>
          <cell r="D727" t="str">
            <v>LGINE663PD</v>
          </cell>
        </row>
        <row r="728">
          <cell r="B728" t="str">
            <v>Sep 2017</v>
          </cell>
          <cell r="D728" t="str">
            <v>LGINE663PO</v>
          </cell>
        </row>
        <row r="729">
          <cell r="B729" t="str">
            <v>Sep 2017</v>
          </cell>
          <cell r="D729" t="str">
            <v>LGINE691DO</v>
          </cell>
        </row>
        <row r="730">
          <cell r="B730" t="str">
            <v>Sep 2017</v>
          </cell>
          <cell r="D730" t="str">
            <v>LGINE693DO</v>
          </cell>
        </row>
        <row r="731">
          <cell r="B731" t="str">
            <v>Sep 2017</v>
          </cell>
          <cell r="D731" t="str">
            <v>LGINE643DO</v>
          </cell>
        </row>
        <row r="732">
          <cell r="B732" t="str">
            <v>Sep 2017</v>
          </cell>
          <cell r="D732" t="str">
            <v>LGRSE521</v>
          </cell>
          <cell r="G732">
            <v>38819</v>
          </cell>
          <cell r="I732">
            <v>5657.0762513201407</v>
          </cell>
          <cell r="J732">
            <v>44476.076251320141</v>
          </cell>
          <cell r="AO732">
            <v>-175.89</v>
          </cell>
          <cell r="AP732">
            <v>170.19</v>
          </cell>
          <cell r="AQ732">
            <v>366.46</v>
          </cell>
          <cell r="AU732">
            <v>-2.25</v>
          </cell>
        </row>
        <row r="733">
          <cell r="B733" t="str">
            <v>Sep 2017</v>
          </cell>
          <cell r="D733" t="str">
            <v>LGRSE523</v>
          </cell>
        </row>
        <row r="734">
          <cell r="B734" t="str">
            <v>Sep 2017</v>
          </cell>
          <cell r="D734" t="str">
            <v>LGRSE527</v>
          </cell>
        </row>
        <row r="735">
          <cell r="B735" t="str">
            <v>Sep 2017</v>
          </cell>
          <cell r="D735" t="str">
            <v>LGRSE529</v>
          </cell>
        </row>
        <row r="736">
          <cell r="B736" t="str">
            <v>Sep 2017</v>
          </cell>
          <cell r="D736" t="str">
            <v>LGCME520</v>
          </cell>
        </row>
        <row r="737">
          <cell r="B737" t="str">
            <v>Sep 2017</v>
          </cell>
          <cell r="D737" t="str">
            <v>LGCME522</v>
          </cell>
        </row>
        <row r="738">
          <cell r="B738" t="str">
            <v>Sep 2017</v>
          </cell>
          <cell r="D738" t="str">
            <v>LGCME526</v>
          </cell>
        </row>
        <row r="739">
          <cell r="B739" t="str">
            <v>Sep 2017</v>
          </cell>
          <cell r="D739" t="str">
            <v>LGCME528</v>
          </cell>
        </row>
        <row r="740">
          <cell r="B740" t="str">
            <v>Sep 2017</v>
          </cell>
          <cell r="D740" t="str">
            <v>LGCME563PF</v>
          </cell>
        </row>
        <row r="741">
          <cell r="B741" t="str">
            <v>Sep 2017</v>
          </cell>
          <cell r="D741" t="str">
            <v>LGCME569PF</v>
          </cell>
        </row>
        <row r="742">
          <cell r="B742" t="str">
            <v>Sep 2017</v>
          </cell>
          <cell r="D742" t="str">
            <v>LGCSR790</v>
          </cell>
          <cell r="AO742">
            <v>0</v>
          </cell>
          <cell r="AP742">
            <v>0</v>
          </cell>
          <cell r="AQ742">
            <v>0</v>
          </cell>
          <cell r="AU742">
            <v>0</v>
          </cell>
        </row>
        <row r="743">
          <cell r="B743" t="str">
            <v>Sep 2017</v>
          </cell>
          <cell r="D743" t="str">
            <v>LGCSR791</v>
          </cell>
        </row>
        <row r="744">
          <cell r="B744" t="str">
            <v>Sep 2017</v>
          </cell>
          <cell r="D744" t="str">
            <v>LGCSR792</v>
          </cell>
        </row>
        <row r="745">
          <cell r="B745" t="str">
            <v>Sep 2017</v>
          </cell>
          <cell r="D745" t="str">
            <v>LGCSR793</v>
          </cell>
        </row>
        <row r="746">
          <cell r="B746" t="str">
            <v>Sep 2017</v>
          </cell>
          <cell r="D746" t="str">
            <v>LGINE551DO</v>
          </cell>
        </row>
        <row r="747">
          <cell r="B747" t="str">
            <v>Sep 2017</v>
          </cell>
          <cell r="D747" t="str">
            <v>LGINE551DS</v>
          </cell>
        </row>
        <row r="748">
          <cell r="B748" t="str">
            <v>Sep 2017</v>
          </cell>
          <cell r="D748" t="str">
            <v>LGINE651DO</v>
          </cell>
        </row>
        <row r="749">
          <cell r="B749" t="str">
            <v>Sep 2017</v>
          </cell>
          <cell r="D749" t="str">
            <v>LGINE651DS</v>
          </cell>
        </row>
        <row r="750">
          <cell r="B750" t="str">
            <v>Sep 2017</v>
          </cell>
          <cell r="D750" t="str">
            <v>LGINELRI</v>
          </cell>
        </row>
        <row r="751">
          <cell r="B751" t="str">
            <v>Sep 2017</v>
          </cell>
          <cell r="D751" t="str">
            <v>LGCME597</v>
          </cell>
        </row>
        <row r="752">
          <cell r="B752" t="str">
            <v>Sep 2017</v>
          </cell>
          <cell r="D752" t="str">
            <v>LGCME643</v>
          </cell>
        </row>
        <row r="753">
          <cell r="B753" t="str">
            <v>Sep 2017</v>
          </cell>
          <cell r="D753" t="str">
            <v>LGCME705</v>
          </cell>
        </row>
        <row r="754">
          <cell r="B754" t="str">
            <v>Sep 2017</v>
          </cell>
          <cell r="D754" t="str">
            <v>LGCME706</v>
          </cell>
        </row>
        <row r="755">
          <cell r="B755" t="str">
            <v>Sep 2017</v>
          </cell>
          <cell r="D755" t="str">
            <v>LGCME707</v>
          </cell>
        </row>
        <row r="756">
          <cell r="B756" t="str">
            <v>Sep 2017</v>
          </cell>
          <cell r="D756" t="str">
            <v>LGCMELRI</v>
          </cell>
        </row>
        <row r="757">
          <cell r="B757" t="str">
            <v>Sep 2017</v>
          </cell>
          <cell r="D757" t="str">
            <v>LGE_EVC</v>
          </cell>
        </row>
        <row r="758">
          <cell r="B758" t="str">
            <v>Sep 2017</v>
          </cell>
          <cell r="D758" t="str">
            <v>LGE_EVSE1</v>
          </cell>
        </row>
        <row r="759">
          <cell r="B759" t="str">
            <v>Sep 2017</v>
          </cell>
          <cell r="D759" t="str">
            <v>LGE_EVSE2</v>
          </cell>
        </row>
        <row r="760">
          <cell r="B760" t="str">
            <v>Oct 2017</v>
          </cell>
          <cell r="D760" t="str">
            <v>LGINE682</v>
          </cell>
        </row>
        <row r="761">
          <cell r="B761" t="str">
            <v>Oct 2017</v>
          </cell>
          <cell r="D761" t="str">
            <v>LGINE683</v>
          </cell>
        </row>
        <row r="762">
          <cell r="B762" t="str">
            <v>Oct 2017</v>
          </cell>
          <cell r="D762" t="str">
            <v>LGCME451</v>
          </cell>
        </row>
        <row r="763">
          <cell r="B763" t="str">
            <v>Oct 2017</v>
          </cell>
          <cell r="D763" t="str">
            <v>LGCME550</v>
          </cell>
        </row>
        <row r="764">
          <cell r="B764" t="str">
            <v>Oct 2017</v>
          </cell>
          <cell r="D764" t="str">
            <v>LGCME551</v>
          </cell>
          <cell r="J764">
            <v>30033984.886746056</v>
          </cell>
          <cell r="AO764">
            <v>-119114.14</v>
          </cell>
          <cell r="AP764">
            <v>91050.8</v>
          </cell>
          <cell r="AQ764">
            <v>650944.46</v>
          </cell>
          <cell r="AU764">
            <v>-824.71</v>
          </cell>
        </row>
        <row r="765">
          <cell r="B765" t="str">
            <v>Oct 2017</v>
          </cell>
          <cell r="D765" t="str">
            <v>LGCME551UM</v>
          </cell>
        </row>
        <row r="766">
          <cell r="B766" t="str">
            <v>Oct 2017</v>
          </cell>
          <cell r="D766" t="str">
            <v>LGCME552</v>
          </cell>
        </row>
        <row r="767">
          <cell r="B767" t="str">
            <v>Oct 2017</v>
          </cell>
          <cell r="D767" t="str">
            <v>LGCME557</v>
          </cell>
        </row>
        <row r="768">
          <cell r="B768" t="str">
            <v>Oct 2017</v>
          </cell>
          <cell r="D768" t="str">
            <v>LGCME561</v>
          </cell>
          <cell r="J768">
            <v>131780588.52464886</v>
          </cell>
          <cell r="M768">
            <v>361634.58398089634</v>
          </cell>
          <cell r="AO768">
            <v>-522638.97</v>
          </cell>
          <cell r="AP768">
            <v>79417.63</v>
          </cell>
          <cell r="AQ768">
            <v>575379.05000000005</v>
          </cell>
          <cell r="AU768">
            <v>-3618.57</v>
          </cell>
        </row>
        <row r="769">
          <cell r="B769" t="str">
            <v>Oct 2017</v>
          </cell>
          <cell r="D769" t="str">
            <v>LGCME563</v>
          </cell>
          <cell r="J769">
            <v>11551952.795971677</v>
          </cell>
          <cell r="M769">
            <v>27509.691926500371</v>
          </cell>
          <cell r="AO769">
            <v>-45814.8</v>
          </cell>
          <cell r="AP769">
            <v>6450.85</v>
          </cell>
          <cell r="AQ769">
            <v>47417.71</v>
          </cell>
          <cell r="AU769">
            <v>-317.20999999999998</v>
          </cell>
        </row>
        <row r="770">
          <cell r="B770" t="str">
            <v>Oct 2017</v>
          </cell>
          <cell r="D770" t="str">
            <v>LGCME567</v>
          </cell>
        </row>
        <row r="771">
          <cell r="B771" t="str">
            <v>Oct 2017</v>
          </cell>
          <cell r="D771" t="str">
            <v>LGCME591</v>
          </cell>
          <cell r="J771">
            <v>62730689.855708182</v>
          </cell>
          <cell r="L771">
            <v>162276.96949932451</v>
          </cell>
          <cell r="M771">
            <v>144473.11525118779</v>
          </cell>
          <cell r="N771">
            <v>142201.16346910162</v>
          </cell>
          <cell r="AO771">
            <v>-248788.56</v>
          </cell>
          <cell r="AP771">
            <v>36595.160000000003</v>
          </cell>
          <cell r="AQ771">
            <v>262647.76</v>
          </cell>
          <cell r="AU771">
            <v>-1722.53</v>
          </cell>
        </row>
        <row r="772">
          <cell r="B772" t="str">
            <v>Oct 2017</v>
          </cell>
          <cell r="D772" t="str">
            <v>LGCME593</v>
          </cell>
          <cell r="J772">
            <v>32196611.685983621</v>
          </cell>
          <cell r="L772">
            <v>130183.25502748242</v>
          </cell>
          <cell r="M772">
            <v>118471.47172959753</v>
          </cell>
          <cell r="N772">
            <v>117668.10341950497</v>
          </cell>
          <cell r="AO772">
            <v>-127691.07</v>
          </cell>
          <cell r="AP772">
            <v>16622.73</v>
          </cell>
          <cell r="AQ772">
            <v>122766.74</v>
          </cell>
          <cell r="AU772">
            <v>-884.09</v>
          </cell>
        </row>
        <row r="773">
          <cell r="B773" t="str">
            <v>Oct 2017</v>
          </cell>
          <cell r="D773" t="str">
            <v>LGCME650</v>
          </cell>
          <cell r="J773">
            <v>73060542.054555133</v>
          </cell>
          <cell r="AO773">
            <v>-289756.53999999998</v>
          </cell>
          <cell r="AP773">
            <v>221448.94</v>
          </cell>
          <cell r="AQ773">
            <v>1632223.98</v>
          </cell>
          <cell r="AU773">
            <v>-2006.18</v>
          </cell>
        </row>
        <row r="774">
          <cell r="B774" t="str">
            <v>Oct 2017</v>
          </cell>
          <cell r="D774" t="str">
            <v>LGCME651</v>
          </cell>
        </row>
        <row r="775">
          <cell r="B775" t="str">
            <v>Oct 2017</v>
          </cell>
          <cell r="D775" t="str">
            <v>LGCME652</v>
          </cell>
        </row>
        <row r="776">
          <cell r="B776" t="str">
            <v>Oct 2017</v>
          </cell>
          <cell r="D776" t="str">
            <v>LGCME657</v>
          </cell>
        </row>
        <row r="777">
          <cell r="B777" t="str">
            <v>Oct 2017</v>
          </cell>
          <cell r="D777" t="str">
            <v>LGCME671</v>
          </cell>
          <cell r="J777">
            <v>4630000</v>
          </cell>
          <cell r="N777">
            <v>9540</v>
          </cell>
          <cell r="AO777">
            <v>-18362.48</v>
          </cell>
          <cell r="AP777">
            <v>0</v>
          </cell>
          <cell r="AQ777">
            <v>22152.33</v>
          </cell>
          <cell r="AU777">
            <v>-127.14</v>
          </cell>
        </row>
        <row r="778">
          <cell r="B778" t="str">
            <v>Oct 2017</v>
          </cell>
          <cell r="D778" t="str">
            <v>LGCSR760</v>
          </cell>
        </row>
        <row r="779">
          <cell r="B779" t="str">
            <v>Oct 2017</v>
          </cell>
          <cell r="D779" t="str">
            <v>LGCSR780</v>
          </cell>
        </row>
        <row r="780">
          <cell r="B780" t="str">
            <v>Oct 2017</v>
          </cell>
          <cell r="D780" t="str">
            <v>LGINE599</v>
          </cell>
          <cell r="J780">
            <v>7093200</v>
          </cell>
          <cell r="M780">
            <v>12224.411607843138</v>
          </cell>
          <cell r="AO780">
            <v>-28131.48</v>
          </cell>
          <cell r="AP780">
            <v>0</v>
          </cell>
          <cell r="AQ780">
            <v>35061.9</v>
          </cell>
          <cell r="AU780">
            <v>-194.77</v>
          </cell>
        </row>
        <row r="781">
          <cell r="B781" t="str">
            <v>Oct 2017</v>
          </cell>
          <cell r="D781" t="str">
            <v>LGINE643</v>
          </cell>
          <cell r="J781">
            <v>92717486.529695109</v>
          </cell>
          <cell r="L781">
            <v>200491.29191838775</v>
          </cell>
          <cell r="M781">
            <v>191324.26807697257</v>
          </cell>
          <cell r="N781">
            <v>184575.19821134914</v>
          </cell>
          <cell r="AO781">
            <v>-367715.55</v>
          </cell>
          <cell r="AP781">
            <v>0</v>
          </cell>
          <cell r="AQ781">
            <v>518405.29</v>
          </cell>
          <cell r="AU781">
            <v>-2545.94</v>
          </cell>
        </row>
        <row r="782">
          <cell r="B782" t="str">
            <v>Oct 2017</v>
          </cell>
          <cell r="D782" t="str">
            <v>LGINE661</v>
          </cell>
          <cell r="J782">
            <v>19691352.186434682</v>
          </cell>
          <cell r="M782">
            <v>57135.519667289074</v>
          </cell>
          <cell r="AO782">
            <v>-78095.48</v>
          </cell>
          <cell r="AP782">
            <v>900.3</v>
          </cell>
          <cell r="AQ782">
            <v>151199.28</v>
          </cell>
          <cell r="AU782">
            <v>-540.71</v>
          </cell>
        </row>
        <row r="783">
          <cell r="B783" t="str">
            <v>Oct 2017</v>
          </cell>
          <cell r="D783" t="str">
            <v>LGINE663</v>
          </cell>
          <cell r="J783">
            <v>1076863.511173954</v>
          </cell>
          <cell r="M783">
            <v>4670.9007992463348</v>
          </cell>
          <cell r="AO783">
            <v>-4270.82</v>
          </cell>
          <cell r="AP783">
            <v>174.1</v>
          </cell>
          <cell r="AQ783">
            <v>6993.88</v>
          </cell>
          <cell r="AU783">
            <v>-29.57</v>
          </cell>
        </row>
        <row r="784">
          <cell r="B784" t="str">
            <v>Oct 2017</v>
          </cell>
          <cell r="D784" t="str">
            <v>LGINE691</v>
          </cell>
          <cell r="J784">
            <v>22040512.372877739</v>
          </cell>
          <cell r="L784">
            <v>58112.730778913021</v>
          </cell>
          <cell r="M784">
            <v>54173.843349890944</v>
          </cell>
          <cell r="N784">
            <v>52998.761399316769</v>
          </cell>
          <cell r="AO784">
            <v>-87412.2</v>
          </cell>
          <cell r="AP784">
            <v>1012.32</v>
          </cell>
          <cell r="AQ784">
            <v>165476.12</v>
          </cell>
          <cell r="AU784">
            <v>-605.21</v>
          </cell>
        </row>
        <row r="785">
          <cell r="B785" t="str">
            <v>Oct 2017</v>
          </cell>
          <cell r="D785" t="str">
            <v>LGINE693</v>
          </cell>
          <cell r="J785">
            <v>109044014.7764481</v>
          </cell>
          <cell r="L785">
            <v>229797.77176703222</v>
          </cell>
          <cell r="M785">
            <v>226684.83831384912</v>
          </cell>
          <cell r="N785">
            <v>222457.2090890441</v>
          </cell>
          <cell r="AO785">
            <v>-432466.21</v>
          </cell>
          <cell r="AP785">
            <v>6034.39</v>
          </cell>
          <cell r="AQ785">
            <v>680077.27</v>
          </cell>
          <cell r="AU785">
            <v>-2994.25</v>
          </cell>
        </row>
        <row r="786">
          <cell r="B786" t="str">
            <v>Oct 2017</v>
          </cell>
          <cell r="D786" t="str">
            <v>LGINE694</v>
          </cell>
        </row>
        <row r="787">
          <cell r="B787" t="str">
            <v>Oct 2017</v>
          </cell>
          <cell r="D787" t="str">
            <v>LGMLE570</v>
          </cell>
          <cell r="J787">
            <v>268137.58042193681</v>
          </cell>
          <cell r="AO787">
            <v>-1063.43</v>
          </cell>
          <cell r="AP787">
            <v>0</v>
          </cell>
          <cell r="AQ787">
            <v>2712.87</v>
          </cell>
          <cell r="AU787">
            <v>-7.36</v>
          </cell>
        </row>
        <row r="788">
          <cell r="B788" t="str">
            <v>Oct 2017</v>
          </cell>
          <cell r="D788" t="str">
            <v>LGMLE571</v>
          </cell>
        </row>
        <row r="789">
          <cell r="B789" t="str">
            <v>Oct 2017</v>
          </cell>
          <cell r="D789" t="str">
            <v>LGMLE572</v>
          </cell>
        </row>
        <row r="790">
          <cell r="B790" t="str">
            <v>Oct 2017</v>
          </cell>
          <cell r="D790" t="str">
            <v>LGMLE573</v>
          </cell>
          <cell r="J790">
            <v>245347.77837991941</v>
          </cell>
          <cell r="AO790">
            <v>-973.04</v>
          </cell>
          <cell r="AP790">
            <v>0</v>
          </cell>
          <cell r="AQ790">
            <v>2750.68</v>
          </cell>
          <cell r="AU790">
            <v>-6.74</v>
          </cell>
        </row>
        <row r="791">
          <cell r="B791" t="str">
            <v>Oct 2017</v>
          </cell>
          <cell r="D791" t="str">
            <v>LGMLE574</v>
          </cell>
        </row>
        <row r="792">
          <cell r="B792" t="str">
            <v>Oct 2017</v>
          </cell>
          <cell r="D792" t="str">
            <v>LGRSE411</v>
          </cell>
        </row>
        <row r="793">
          <cell r="B793" t="str">
            <v>Oct 2017</v>
          </cell>
          <cell r="D793" t="str">
            <v>LGRSE511</v>
          </cell>
          <cell r="J793">
            <v>250405500.37995684</v>
          </cell>
          <cell r="AO793">
            <v>-993102.82</v>
          </cell>
          <cell r="AP793">
            <v>966971.31</v>
          </cell>
          <cell r="AQ793">
            <v>2910228.55</v>
          </cell>
          <cell r="AU793">
            <v>-6875.9</v>
          </cell>
        </row>
        <row r="794">
          <cell r="B794" t="str">
            <v>Oct 2017</v>
          </cell>
          <cell r="D794" t="str">
            <v>LGRSE519</v>
          </cell>
        </row>
        <row r="795">
          <cell r="B795" t="str">
            <v>Oct 2017</v>
          </cell>
          <cell r="D795" t="str">
            <v>LGRSE540</v>
          </cell>
        </row>
        <row r="796">
          <cell r="B796" t="str">
            <v>Oct 2017</v>
          </cell>
          <cell r="D796" t="str">
            <v>LGRSE543</v>
          </cell>
        </row>
        <row r="797">
          <cell r="B797" t="str">
            <v>Oct 2017</v>
          </cell>
          <cell r="D797" t="str">
            <v>LGRSE547</v>
          </cell>
        </row>
        <row r="798">
          <cell r="B798" t="str">
            <v>Oct 2017</v>
          </cell>
          <cell r="D798" t="str">
            <v>LGCME551DS</v>
          </cell>
        </row>
        <row r="799">
          <cell r="B799" t="str">
            <v>Oct 2017</v>
          </cell>
          <cell r="D799" t="str">
            <v>LGCME651DS</v>
          </cell>
        </row>
        <row r="800">
          <cell r="B800" t="str">
            <v>Oct 2017</v>
          </cell>
          <cell r="D800" t="str">
            <v>LGCME561DS</v>
          </cell>
        </row>
        <row r="801">
          <cell r="B801" t="str">
            <v>Oct 2017</v>
          </cell>
          <cell r="D801" t="str">
            <v>LGCME561PF</v>
          </cell>
        </row>
        <row r="802">
          <cell r="B802" t="str">
            <v>Oct 2017</v>
          </cell>
          <cell r="D802" t="str">
            <v>LGCME563DS</v>
          </cell>
        </row>
        <row r="803">
          <cell r="B803" t="str">
            <v>Oct 2017</v>
          </cell>
          <cell r="D803" t="str">
            <v>LGCME567PF</v>
          </cell>
        </row>
        <row r="804">
          <cell r="B804" t="str">
            <v>Oct 2017</v>
          </cell>
          <cell r="D804" t="str">
            <v>LGCME569</v>
          </cell>
        </row>
        <row r="805">
          <cell r="B805" t="str">
            <v>Oct 2017</v>
          </cell>
          <cell r="D805" t="str">
            <v>LGINE661DO</v>
          </cell>
        </row>
        <row r="806">
          <cell r="B806" t="str">
            <v>Oct 2017</v>
          </cell>
          <cell r="D806" t="str">
            <v>LGINE661DS</v>
          </cell>
        </row>
        <row r="807">
          <cell r="B807" t="str">
            <v>Oct 2017</v>
          </cell>
          <cell r="D807" t="str">
            <v>LGINE661PD</v>
          </cell>
        </row>
        <row r="808">
          <cell r="B808" t="str">
            <v>Oct 2017</v>
          </cell>
          <cell r="D808" t="str">
            <v>LGINE661PO</v>
          </cell>
        </row>
        <row r="809">
          <cell r="B809" t="str">
            <v>Oct 2017</v>
          </cell>
          <cell r="D809" t="str">
            <v>LGINE663DO</v>
          </cell>
        </row>
        <row r="810">
          <cell r="B810" t="str">
            <v>Oct 2017</v>
          </cell>
          <cell r="D810" t="str">
            <v>LGINE663DS</v>
          </cell>
        </row>
        <row r="811">
          <cell r="B811" t="str">
            <v>Oct 2017</v>
          </cell>
          <cell r="D811" t="str">
            <v>LGINE663PD</v>
          </cell>
        </row>
        <row r="812">
          <cell r="B812" t="str">
            <v>Oct 2017</v>
          </cell>
          <cell r="D812" t="str">
            <v>LGINE663PO</v>
          </cell>
        </row>
        <row r="813">
          <cell r="B813" t="str">
            <v>Oct 2017</v>
          </cell>
          <cell r="D813" t="str">
            <v>LGINE691DO</v>
          </cell>
        </row>
        <row r="814">
          <cell r="B814" t="str">
            <v>Oct 2017</v>
          </cell>
          <cell r="D814" t="str">
            <v>LGINE693DO</v>
          </cell>
        </row>
        <row r="815">
          <cell r="B815" t="str">
            <v>Oct 2017</v>
          </cell>
          <cell r="D815" t="str">
            <v>LGINE643DO</v>
          </cell>
        </row>
        <row r="816">
          <cell r="B816" t="str">
            <v>Oct 2017</v>
          </cell>
          <cell r="D816" t="str">
            <v>LGRSE521</v>
          </cell>
          <cell r="G816">
            <v>28388</v>
          </cell>
          <cell r="I816">
            <v>4246.8163580750879</v>
          </cell>
          <cell r="J816">
            <v>32634.816358075088</v>
          </cell>
          <cell r="AO816">
            <v>-129.43</v>
          </cell>
          <cell r="AP816">
            <v>120.04</v>
          </cell>
          <cell r="AQ816">
            <v>361.14</v>
          </cell>
          <cell r="AU816">
            <v>-0.9</v>
          </cell>
        </row>
        <row r="817">
          <cell r="B817" t="str">
            <v>Oct 2017</v>
          </cell>
          <cell r="D817" t="str">
            <v>LGRSE523</v>
          </cell>
        </row>
        <row r="818">
          <cell r="B818" t="str">
            <v>Oct 2017</v>
          </cell>
          <cell r="D818" t="str">
            <v>LGRSE527</v>
          </cell>
        </row>
        <row r="819">
          <cell r="B819" t="str">
            <v>Oct 2017</v>
          </cell>
          <cell r="D819" t="str">
            <v>LGRSE529</v>
          </cell>
        </row>
        <row r="820">
          <cell r="B820" t="str">
            <v>Oct 2017</v>
          </cell>
          <cell r="D820" t="str">
            <v>LGCME520</v>
          </cell>
        </row>
        <row r="821">
          <cell r="B821" t="str">
            <v>Oct 2017</v>
          </cell>
          <cell r="D821" t="str">
            <v>LGCME522</v>
          </cell>
        </row>
        <row r="822">
          <cell r="B822" t="str">
            <v>Oct 2017</v>
          </cell>
          <cell r="D822" t="str">
            <v>LGCME526</v>
          </cell>
        </row>
        <row r="823">
          <cell r="B823" t="str">
            <v>Oct 2017</v>
          </cell>
          <cell r="D823" t="str">
            <v>LGCME528</v>
          </cell>
        </row>
        <row r="824">
          <cell r="B824" t="str">
            <v>Oct 2017</v>
          </cell>
          <cell r="D824" t="str">
            <v>LGCME563PF</v>
          </cell>
        </row>
        <row r="825">
          <cell r="B825" t="str">
            <v>Oct 2017</v>
          </cell>
          <cell r="D825" t="str">
            <v>LGCME569PF</v>
          </cell>
        </row>
        <row r="826">
          <cell r="B826" t="str">
            <v>Oct 2017</v>
          </cell>
          <cell r="D826" t="str">
            <v>LGCSR790</v>
          </cell>
          <cell r="AO826">
            <v>0</v>
          </cell>
          <cell r="AP826">
            <v>0</v>
          </cell>
          <cell r="AQ826">
            <v>0</v>
          </cell>
          <cell r="AU826">
            <v>0</v>
          </cell>
        </row>
        <row r="827">
          <cell r="B827" t="str">
            <v>Oct 2017</v>
          </cell>
          <cell r="D827" t="str">
            <v>LGCSR791</v>
          </cell>
        </row>
        <row r="828">
          <cell r="B828" t="str">
            <v>Oct 2017</v>
          </cell>
          <cell r="D828" t="str">
            <v>LGCSR792</v>
          </cell>
        </row>
        <row r="829">
          <cell r="B829" t="str">
            <v>Oct 2017</v>
          </cell>
          <cell r="D829" t="str">
            <v>LGCSR793</v>
          </cell>
        </row>
        <row r="830">
          <cell r="B830" t="str">
            <v>Oct 2017</v>
          </cell>
          <cell r="D830" t="str">
            <v>LGINE551DO</v>
          </cell>
        </row>
        <row r="831">
          <cell r="B831" t="str">
            <v>Oct 2017</v>
          </cell>
          <cell r="D831" t="str">
            <v>LGINE551DS</v>
          </cell>
        </row>
        <row r="832">
          <cell r="B832" t="str">
            <v>Oct 2017</v>
          </cell>
          <cell r="D832" t="str">
            <v>LGINE651DO</v>
          </cell>
        </row>
        <row r="833">
          <cell r="B833" t="str">
            <v>Oct 2017</v>
          </cell>
          <cell r="D833" t="str">
            <v>LGINE651DS</v>
          </cell>
        </row>
        <row r="834">
          <cell r="B834" t="str">
            <v>Oct 2017</v>
          </cell>
          <cell r="D834" t="str">
            <v>LGINELRI</v>
          </cell>
        </row>
        <row r="835">
          <cell r="B835" t="str">
            <v>Oct 2017</v>
          </cell>
          <cell r="D835" t="str">
            <v>LGCME597</v>
          </cell>
        </row>
        <row r="836">
          <cell r="B836" t="str">
            <v>Oct 2017</v>
          </cell>
          <cell r="D836" t="str">
            <v>LGCME643</v>
          </cell>
        </row>
        <row r="837">
          <cell r="B837" t="str">
            <v>Oct 2017</v>
          </cell>
          <cell r="D837" t="str">
            <v>LGCME705</v>
          </cell>
        </row>
        <row r="838">
          <cell r="B838" t="str">
            <v>Oct 2017</v>
          </cell>
          <cell r="D838" t="str">
            <v>LGCME706</v>
          </cell>
        </row>
        <row r="839">
          <cell r="B839" t="str">
            <v>Oct 2017</v>
          </cell>
          <cell r="D839" t="str">
            <v>LGCME707</v>
          </cell>
        </row>
        <row r="840">
          <cell r="B840" t="str">
            <v>Oct 2017</v>
          </cell>
          <cell r="D840" t="str">
            <v>LGCMELRI</v>
          </cell>
        </row>
        <row r="841">
          <cell r="B841" t="str">
            <v>Oct 2017</v>
          </cell>
          <cell r="D841" t="str">
            <v>LGE_EVC</v>
          </cell>
        </row>
        <row r="842">
          <cell r="B842" t="str">
            <v>Oct 2017</v>
          </cell>
          <cell r="D842" t="str">
            <v>LGE_EVSE1</v>
          </cell>
        </row>
        <row r="843">
          <cell r="B843" t="str">
            <v>Oct 2017</v>
          </cell>
          <cell r="D843" t="str">
            <v>LGE_EVSE2</v>
          </cell>
        </row>
        <row r="844">
          <cell r="B844" t="str">
            <v>Nov 2017</v>
          </cell>
          <cell r="D844" t="str">
            <v>LGINE682</v>
          </cell>
        </row>
        <row r="845">
          <cell r="B845" t="str">
            <v>Nov 2017</v>
          </cell>
          <cell r="D845" t="str">
            <v>LGINE683</v>
          </cell>
        </row>
        <row r="846">
          <cell r="B846" t="str">
            <v>Nov 2017</v>
          </cell>
          <cell r="D846" t="str">
            <v>LGCME451</v>
          </cell>
        </row>
        <row r="847">
          <cell r="B847" t="str">
            <v>Nov 2017</v>
          </cell>
          <cell r="D847" t="str">
            <v>LGCME550</v>
          </cell>
        </row>
        <row r="848">
          <cell r="B848" t="str">
            <v>Nov 2017</v>
          </cell>
          <cell r="D848" t="str">
            <v>LGCME551</v>
          </cell>
          <cell r="J848">
            <v>28762096.115552124</v>
          </cell>
          <cell r="AO848">
            <v>-119693.95</v>
          </cell>
          <cell r="AP848">
            <v>77045.22</v>
          </cell>
          <cell r="AQ848">
            <v>666122.43999999994</v>
          </cell>
          <cell r="AU848">
            <v>-404.09</v>
          </cell>
        </row>
        <row r="849">
          <cell r="B849" t="str">
            <v>Nov 2017</v>
          </cell>
          <cell r="D849" t="str">
            <v>LGCME551UM</v>
          </cell>
        </row>
        <row r="850">
          <cell r="B850" t="str">
            <v>Nov 2017</v>
          </cell>
          <cell r="D850" t="str">
            <v>LGCME552</v>
          </cell>
        </row>
        <row r="851">
          <cell r="B851" t="str">
            <v>Nov 2017</v>
          </cell>
          <cell r="D851" t="str">
            <v>LGCME557</v>
          </cell>
        </row>
        <row r="852">
          <cell r="B852" t="str">
            <v>Nov 2017</v>
          </cell>
          <cell r="D852" t="str">
            <v>LGCME561</v>
          </cell>
          <cell r="J852">
            <v>125335967.05355257</v>
          </cell>
          <cell r="M852">
            <v>330290.78794767091</v>
          </cell>
          <cell r="AO852">
            <v>-521587.73</v>
          </cell>
          <cell r="AP852">
            <v>66034.679999999993</v>
          </cell>
          <cell r="AQ852">
            <v>579944.06000000006</v>
          </cell>
          <cell r="AU852">
            <v>-1760.89</v>
          </cell>
        </row>
        <row r="853">
          <cell r="B853" t="str">
            <v>Nov 2017</v>
          </cell>
          <cell r="D853" t="str">
            <v>LGCME563</v>
          </cell>
          <cell r="J853">
            <v>12027598.108319204</v>
          </cell>
          <cell r="M853">
            <v>28927.848542989646</v>
          </cell>
          <cell r="AO853">
            <v>-50053.05</v>
          </cell>
          <cell r="AP853">
            <v>5774.08</v>
          </cell>
          <cell r="AQ853">
            <v>51720.54</v>
          </cell>
          <cell r="AU853">
            <v>-168.98</v>
          </cell>
        </row>
        <row r="854">
          <cell r="B854" t="str">
            <v>Nov 2017</v>
          </cell>
          <cell r="D854" t="str">
            <v>LGCME567</v>
          </cell>
        </row>
        <row r="855">
          <cell r="B855" t="str">
            <v>Nov 2017</v>
          </cell>
          <cell r="D855" t="str">
            <v>LGCME591</v>
          </cell>
          <cell r="J855">
            <v>62917835.029693939</v>
          </cell>
          <cell r="L855">
            <v>161516.43184589344</v>
          </cell>
          <cell r="M855">
            <v>141407.75869225326</v>
          </cell>
          <cell r="N855">
            <v>134995.63133117527</v>
          </cell>
          <cell r="AO855">
            <v>-261833.63</v>
          </cell>
          <cell r="AP855">
            <v>32336.77</v>
          </cell>
          <cell r="AQ855">
            <v>280845.92</v>
          </cell>
          <cell r="AU855">
            <v>-883.95</v>
          </cell>
        </row>
        <row r="856">
          <cell r="B856" t="str">
            <v>Nov 2017</v>
          </cell>
          <cell r="D856" t="str">
            <v>LGCME593</v>
          </cell>
          <cell r="J856">
            <v>33522289.490627423</v>
          </cell>
          <cell r="L856">
            <v>129755.20026163961</v>
          </cell>
          <cell r="M856">
            <v>118097.99649043952</v>
          </cell>
          <cell r="N856">
            <v>112733.93469742363</v>
          </cell>
          <cell r="AO856">
            <v>-139503.57</v>
          </cell>
          <cell r="AP856">
            <v>14814.44</v>
          </cell>
          <cell r="AQ856">
            <v>133490.09</v>
          </cell>
          <cell r="AU856">
            <v>-470.97</v>
          </cell>
        </row>
        <row r="857">
          <cell r="B857" t="str">
            <v>Nov 2017</v>
          </cell>
          <cell r="D857" t="str">
            <v>LGCME650</v>
          </cell>
          <cell r="J857">
            <v>66403635.067405909</v>
          </cell>
          <cell r="AO857">
            <v>-276339.84000000003</v>
          </cell>
          <cell r="AP857">
            <v>176806.27</v>
          </cell>
          <cell r="AQ857">
            <v>1570630.59</v>
          </cell>
          <cell r="AU857">
            <v>-932.93</v>
          </cell>
        </row>
        <row r="858">
          <cell r="B858" t="str">
            <v>Nov 2017</v>
          </cell>
          <cell r="D858" t="str">
            <v>LGCME651</v>
          </cell>
        </row>
        <row r="859">
          <cell r="B859" t="str">
            <v>Nov 2017</v>
          </cell>
          <cell r="D859" t="str">
            <v>LGCME652</v>
          </cell>
        </row>
        <row r="860">
          <cell r="B860" t="str">
            <v>Nov 2017</v>
          </cell>
          <cell r="D860" t="str">
            <v>LGCME657</v>
          </cell>
        </row>
        <row r="861">
          <cell r="B861" t="str">
            <v>Nov 2017</v>
          </cell>
          <cell r="D861" t="str">
            <v>LGCME671</v>
          </cell>
          <cell r="J861">
            <v>4475200</v>
          </cell>
          <cell r="N861">
            <v>9540</v>
          </cell>
          <cell r="AO861">
            <v>-18623.62</v>
          </cell>
          <cell r="AP861">
            <v>0</v>
          </cell>
          <cell r="AQ861">
            <v>21539.99</v>
          </cell>
          <cell r="AU861">
            <v>-62.87</v>
          </cell>
        </row>
        <row r="862">
          <cell r="B862" t="str">
            <v>Nov 2017</v>
          </cell>
          <cell r="D862" t="str">
            <v>LGCSR760</v>
          </cell>
        </row>
        <row r="863">
          <cell r="B863" t="str">
            <v>Nov 2017</v>
          </cell>
          <cell r="D863" t="str">
            <v>LGCSR780</v>
          </cell>
        </row>
        <row r="864">
          <cell r="B864" t="str">
            <v>Nov 2017</v>
          </cell>
          <cell r="D864" t="str">
            <v>LGINE599</v>
          </cell>
          <cell r="J864">
            <v>7436000</v>
          </cell>
          <cell r="M864">
            <v>11899.358959195741</v>
          </cell>
          <cell r="AO864">
            <v>-30945.040000000001</v>
          </cell>
          <cell r="AP864">
            <v>0</v>
          </cell>
          <cell r="AQ864">
            <v>36976.629999999997</v>
          </cell>
          <cell r="AU864">
            <v>-104.47</v>
          </cell>
        </row>
        <row r="865">
          <cell r="B865" t="str">
            <v>Nov 2017</v>
          </cell>
          <cell r="D865" t="str">
            <v>LGINE643</v>
          </cell>
          <cell r="J865">
            <v>97540400.943132371</v>
          </cell>
          <cell r="L865">
            <v>210545.19142483507</v>
          </cell>
          <cell r="M865">
            <v>195424.7677199505</v>
          </cell>
          <cell r="N865">
            <v>188413.54388790403</v>
          </cell>
          <cell r="AO865">
            <v>-405916.02</v>
          </cell>
          <cell r="AP865">
            <v>0</v>
          </cell>
          <cell r="AQ865">
            <v>467585.46</v>
          </cell>
          <cell r="AU865">
            <v>-1370.38</v>
          </cell>
        </row>
        <row r="866">
          <cell r="B866" t="str">
            <v>Nov 2017</v>
          </cell>
          <cell r="D866" t="str">
            <v>LGINE661</v>
          </cell>
          <cell r="J866">
            <v>18728362.594346631</v>
          </cell>
          <cell r="M866">
            <v>52183.437266288005</v>
          </cell>
          <cell r="AO866">
            <v>-77938.399999999994</v>
          </cell>
          <cell r="AP866">
            <v>706.13</v>
          </cell>
          <cell r="AQ866">
            <v>122783.7</v>
          </cell>
          <cell r="AU866">
            <v>-263.12</v>
          </cell>
        </row>
        <row r="867">
          <cell r="B867" t="str">
            <v>Nov 2017</v>
          </cell>
          <cell r="D867" t="str">
            <v>LGINE663</v>
          </cell>
          <cell r="J867">
            <v>1121202.774861614</v>
          </cell>
          <cell r="M867">
            <v>4742.1812746027717</v>
          </cell>
          <cell r="AO867">
            <v>-4665.8999999999996</v>
          </cell>
          <cell r="AP867">
            <v>146.72</v>
          </cell>
          <cell r="AQ867">
            <v>6387</v>
          </cell>
          <cell r="AU867">
            <v>-15.75</v>
          </cell>
        </row>
        <row r="868">
          <cell r="B868" t="str">
            <v>Nov 2017</v>
          </cell>
          <cell r="D868" t="str">
            <v>LGINE691</v>
          </cell>
          <cell r="J868">
            <v>22106266.28632737</v>
          </cell>
          <cell r="L868">
            <v>56173.568892060553</v>
          </cell>
          <cell r="M868">
            <v>53390.728736162804</v>
          </cell>
          <cell r="N868">
            <v>51838.285155796584</v>
          </cell>
          <cell r="AO868">
            <v>-91995.6</v>
          </cell>
          <cell r="AP868">
            <v>859.63</v>
          </cell>
          <cell r="AQ868">
            <v>141846.69</v>
          </cell>
          <cell r="AU868">
            <v>-310.58</v>
          </cell>
        </row>
        <row r="869">
          <cell r="B869" t="str">
            <v>Nov 2017</v>
          </cell>
          <cell r="D869" t="str">
            <v>LGINE693</v>
          </cell>
          <cell r="J869">
            <v>113533842.20078257</v>
          </cell>
          <cell r="L869">
            <v>217748.70722707643</v>
          </cell>
          <cell r="M869">
            <v>212274.66045093644</v>
          </cell>
          <cell r="N869">
            <v>208828.31179066401</v>
          </cell>
          <cell r="AO869">
            <v>-472472.99</v>
          </cell>
          <cell r="AP869">
            <v>5085.5600000000004</v>
          </cell>
          <cell r="AQ869">
            <v>606865.37</v>
          </cell>
          <cell r="AU869">
            <v>-1595.08</v>
          </cell>
        </row>
        <row r="870">
          <cell r="B870" t="str">
            <v>Nov 2017</v>
          </cell>
          <cell r="D870" t="str">
            <v>LGINE694</v>
          </cell>
        </row>
        <row r="871">
          <cell r="B871" t="str">
            <v>Nov 2017</v>
          </cell>
          <cell r="D871" t="str">
            <v>LGMLE570</v>
          </cell>
          <cell r="J871">
            <v>312844.9192713598</v>
          </cell>
          <cell r="AO871">
            <v>-1301.9100000000001</v>
          </cell>
          <cell r="AP871">
            <v>0</v>
          </cell>
          <cell r="AQ871">
            <v>3239.25</v>
          </cell>
          <cell r="AU871">
            <v>-4.4000000000000004</v>
          </cell>
        </row>
        <row r="872">
          <cell r="B872" t="str">
            <v>Nov 2017</v>
          </cell>
          <cell r="D872" t="str">
            <v>LGMLE571</v>
          </cell>
        </row>
        <row r="873">
          <cell r="B873" t="str">
            <v>Nov 2017</v>
          </cell>
          <cell r="D873" t="str">
            <v>LGMLE572</v>
          </cell>
        </row>
        <row r="874">
          <cell r="B874" t="str">
            <v>Nov 2017</v>
          </cell>
          <cell r="D874" t="str">
            <v>LGMLE573</v>
          </cell>
          <cell r="J874">
            <v>256122.41705014673</v>
          </cell>
          <cell r="AO874">
            <v>-1065.8599999999999</v>
          </cell>
          <cell r="AP874">
            <v>0</v>
          </cell>
          <cell r="AQ874">
            <v>2950.66</v>
          </cell>
          <cell r="AU874">
            <v>-3.6</v>
          </cell>
        </row>
        <row r="875">
          <cell r="B875" t="str">
            <v>Nov 2017</v>
          </cell>
          <cell r="D875" t="str">
            <v>LGMLE574</v>
          </cell>
        </row>
        <row r="876">
          <cell r="B876" t="str">
            <v>Nov 2017</v>
          </cell>
          <cell r="D876" t="str">
            <v>LGRSE411</v>
          </cell>
        </row>
        <row r="877">
          <cell r="B877" t="str">
            <v>Nov 2017</v>
          </cell>
          <cell r="D877" t="str">
            <v>LGRSE511</v>
          </cell>
          <cell r="J877">
            <v>261641558.77304608</v>
          </cell>
          <cell r="AO877">
            <v>-1088825.74</v>
          </cell>
          <cell r="AP877">
            <v>827744.52</v>
          </cell>
          <cell r="AQ877">
            <v>3034263.51</v>
          </cell>
          <cell r="AU877">
            <v>-3675.89</v>
          </cell>
        </row>
        <row r="878">
          <cell r="B878" t="str">
            <v>Nov 2017</v>
          </cell>
          <cell r="D878" t="str">
            <v>LGRSE519</v>
          </cell>
        </row>
        <row r="879">
          <cell r="B879" t="str">
            <v>Nov 2017</v>
          </cell>
          <cell r="D879" t="str">
            <v>LGRSE540</v>
          </cell>
        </row>
        <row r="880">
          <cell r="B880" t="str">
            <v>Nov 2017</v>
          </cell>
          <cell r="D880" t="str">
            <v>LGRSE543</v>
          </cell>
        </row>
        <row r="881">
          <cell r="B881" t="str">
            <v>Nov 2017</v>
          </cell>
          <cell r="D881" t="str">
            <v>LGRSE547</v>
          </cell>
        </row>
        <row r="882">
          <cell r="B882" t="str">
            <v>Nov 2017</v>
          </cell>
          <cell r="D882" t="str">
            <v>LGCME551DS</v>
          </cell>
        </row>
        <row r="883">
          <cell r="B883" t="str">
            <v>Nov 2017</v>
          </cell>
          <cell r="D883" t="str">
            <v>LGCME651DS</v>
          </cell>
        </row>
        <row r="884">
          <cell r="B884" t="str">
            <v>Nov 2017</v>
          </cell>
          <cell r="D884" t="str">
            <v>LGCME561DS</v>
          </cell>
        </row>
        <row r="885">
          <cell r="B885" t="str">
            <v>Nov 2017</v>
          </cell>
          <cell r="D885" t="str">
            <v>LGCME561PF</v>
          </cell>
        </row>
        <row r="886">
          <cell r="B886" t="str">
            <v>Nov 2017</v>
          </cell>
          <cell r="D886" t="str">
            <v>LGCME563DS</v>
          </cell>
        </row>
        <row r="887">
          <cell r="B887" t="str">
            <v>Nov 2017</v>
          </cell>
          <cell r="D887" t="str">
            <v>LGCME567PF</v>
          </cell>
        </row>
        <row r="888">
          <cell r="B888" t="str">
            <v>Nov 2017</v>
          </cell>
          <cell r="D888" t="str">
            <v>LGCME569</v>
          </cell>
        </row>
        <row r="889">
          <cell r="B889" t="str">
            <v>Nov 2017</v>
          </cell>
          <cell r="D889" t="str">
            <v>LGINE661DO</v>
          </cell>
        </row>
        <row r="890">
          <cell r="B890" t="str">
            <v>Nov 2017</v>
          </cell>
          <cell r="D890" t="str">
            <v>LGINE661DS</v>
          </cell>
        </row>
        <row r="891">
          <cell r="B891" t="str">
            <v>Nov 2017</v>
          </cell>
          <cell r="D891" t="str">
            <v>LGINE661PD</v>
          </cell>
        </row>
        <row r="892">
          <cell r="B892" t="str">
            <v>Nov 2017</v>
          </cell>
          <cell r="D892" t="str">
            <v>LGINE661PO</v>
          </cell>
        </row>
        <row r="893">
          <cell r="B893" t="str">
            <v>Nov 2017</v>
          </cell>
          <cell r="D893" t="str">
            <v>LGINE663DO</v>
          </cell>
        </row>
        <row r="894">
          <cell r="B894" t="str">
            <v>Nov 2017</v>
          </cell>
          <cell r="D894" t="str">
            <v>LGINE663DS</v>
          </cell>
        </row>
        <row r="895">
          <cell r="B895" t="str">
            <v>Nov 2017</v>
          </cell>
          <cell r="D895" t="str">
            <v>LGINE663PD</v>
          </cell>
        </row>
        <row r="896">
          <cell r="B896" t="str">
            <v>Nov 2017</v>
          </cell>
          <cell r="D896" t="str">
            <v>LGINE663PO</v>
          </cell>
        </row>
        <row r="897">
          <cell r="B897" t="str">
            <v>Nov 2017</v>
          </cell>
          <cell r="D897" t="str">
            <v>LGINE691DO</v>
          </cell>
        </row>
        <row r="898">
          <cell r="B898" t="str">
            <v>Nov 2017</v>
          </cell>
          <cell r="D898" t="str">
            <v>LGINE693DO</v>
          </cell>
        </row>
        <row r="899">
          <cell r="B899" t="str">
            <v>Nov 2017</v>
          </cell>
          <cell r="D899" t="str">
            <v>LGINE643DO</v>
          </cell>
        </row>
        <row r="900">
          <cell r="B900" t="str">
            <v>Nov 2017</v>
          </cell>
          <cell r="D900" t="str">
            <v>LGRSE521</v>
          </cell>
          <cell r="G900">
            <v>31119</v>
          </cell>
          <cell r="I900">
            <v>3659.312444592666</v>
          </cell>
          <cell r="J900">
            <v>34778.312444592666</v>
          </cell>
          <cell r="AO900">
            <v>-144.72999999999999</v>
          </cell>
          <cell r="AP900">
            <v>96.86</v>
          </cell>
          <cell r="AQ900">
            <v>354.93</v>
          </cell>
          <cell r="AU900">
            <v>-0.49</v>
          </cell>
        </row>
        <row r="901">
          <cell r="B901" t="str">
            <v>Nov 2017</v>
          </cell>
          <cell r="D901" t="str">
            <v>LGRSE523</v>
          </cell>
        </row>
        <row r="902">
          <cell r="B902" t="str">
            <v>Nov 2017</v>
          </cell>
          <cell r="D902" t="str">
            <v>LGRSE527</v>
          </cell>
        </row>
        <row r="903">
          <cell r="B903" t="str">
            <v>Nov 2017</v>
          </cell>
          <cell r="D903" t="str">
            <v>LGRSE529</v>
          </cell>
        </row>
        <row r="904">
          <cell r="B904" t="str">
            <v>Nov 2017</v>
          </cell>
          <cell r="D904" t="str">
            <v>LGCME520</v>
          </cell>
        </row>
        <row r="905">
          <cell r="B905" t="str">
            <v>Nov 2017</v>
          </cell>
          <cell r="D905" t="str">
            <v>LGCME522</v>
          </cell>
        </row>
        <row r="906">
          <cell r="B906" t="str">
            <v>Nov 2017</v>
          </cell>
          <cell r="D906" t="str">
            <v>LGCME526</v>
          </cell>
        </row>
        <row r="907">
          <cell r="B907" t="str">
            <v>Nov 2017</v>
          </cell>
          <cell r="D907" t="str">
            <v>LGCME528</v>
          </cell>
        </row>
        <row r="908">
          <cell r="B908" t="str">
            <v>Nov 2017</v>
          </cell>
          <cell r="D908" t="str">
            <v>LGCME563PF</v>
          </cell>
        </row>
        <row r="909">
          <cell r="B909" t="str">
            <v>Nov 2017</v>
          </cell>
          <cell r="D909" t="str">
            <v>LGCME569PF</v>
          </cell>
        </row>
        <row r="910">
          <cell r="B910" t="str">
            <v>Nov 2017</v>
          </cell>
          <cell r="D910" t="str">
            <v>LGCSR790</v>
          </cell>
          <cell r="AO910">
            <v>0</v>
          </cell>
          <cell r="AP910">
            <v>0</v>
          </cell>
          <cell r="AQ910">
            <v>0</v>
          </cell>
          <cell r="AU910">
            <v>0</v>
          </cell>
        </row>
        <row r="911">
          <cell r="B911" t="str">
            <v>Nov 2017</v>
          </cell>
          <cell r="D911" t="str">
            <v>LGCSR791</v>
          </cell>
        </row>
        <row r="912">
          <cell r="B912" t="str">
            <v>Nov 2017</v>
          </cell>
          <cell r="D912" t="str">
            <v>LGCSR792</v>
          </cell>
        </row>
        <row r="913">
          <cell r="B913" t="str">
            <v>Nov 2017</v>
          </cell>
          <cell r="D913" t="str">
            <v>LGCSR793</v>
          </cell>
        </row>
        <row r="914">
          <cell r="B914" t="str">
            <v>Nov 2017</v>
          </cell>
          <cell r="D914" t="str">
            <v>LGINE551DO</v>
          </cell>
        </row>
        <row r="915">
          <cell r="B915" t="str">
            <v>Nov 2017</v>
          </cell>
          <cell r="D915" t="str">
            <v>LGINE551DS</v>
          </cell>
        </row>
        <row r="916">
          <cell r="B916" t="str">
            <v>Nov 2017</v>
          </cell>
          <cell r="D916" t="str">
            <v>LGINE651DO</v>
          </cell>
        </row>
        <row r="917">
          <cell r="B917" t="str">
            <v>Nov 2017</v>
          </cell>
          <cell r="D917" t="str">
            <v>LGINE651DS</v>
          </cell>
        </row>
        <row r="918">
          <cell r="B918" t="str">
            <v>Nov 2017</v>
          </cell>
          <cell r="D918" t="str">
            <v>LGINELRI</v>
          </cell>
        </row>
        <row r="919">
          <cell r="B919" t="str">
            <v>Nov 2017</v>
          </cell>
          <cell r="D919" t="str">
            <v>LGCME597</v>
          </cell>
        </row>
        <row r="920">
          <cell r="B920" t="str">
            <v>Nov 2017</v>
          </cell>
          <cell r="D920" t="str">
            <v>LGCME643</v>
          </cell>
        </row>
        <row r="921">
          <cell r="B921" t="str">
            <v>Nov 2017</v>
          </cell>
          <cell r="D921" t="str">
            <v>LGCME705</v>
          </cell>
        </row>
        <row r="922">
          <cell r="B922" t="str">
            <v>Nov 2017</v>
          </cell>
          <cell r="D922" t="str">
            <v>LGCME706</v>
          </cell>
        </row>
        <row r="923">
          <cell r="B923" t="str">
            <v>Nov 2017</v>
          </cell>
          <cell r="D923" t="str">
            <v>LGCME707</v>
          </cell>
        </row>
        <row r="924">
          <cell r="B924" t="str">
            <v>Nov 2017</v>
          </cell>
          <cell r="D924" t="str">
            <v>LGCMELRI</v>
          </cell>
        </row>
        <row r="925">
          <cell r="B925" t="str">
            <v>Nov 2017</v>
          </cell>
          <cell r="D925" t="str">
            <v>LGE_EVC</v>
          </cell>
        </row>
        <row r="926">
          <cell r="B926" t="str">
            <v>Nov 2017</v>
          </cell>
          <cell r="D926" t="str">
            <v>LGE_EVSE1</v>
          </cell>
        </row>
        <row r="927">
          <cell r="B927" t="str">
            <v>Nov 2017</v>
          </cell>
          <cell r="D927" t="str">
            <v>LGE_EVSE2</v>
          </cell>
        </row>
        <row r="928">
          <cell r="B928" t="str">
            <v>Dec 2017</v>
          </cell>
          <cell r="D928" t="str">
            <v>LGINE682</v>
          </cell>
        </row>
        <row r="929">
          <cell r="B929" t="str">
            <v>Dec 2017</v>
          </cell>
          <cell r="D929" t="str">
            <v>LGINE683</v>
          </cell>
        </row>
        <row r="930">
          <cell r="B930" t="str">
            <v>Dec 2017</v>
          </cell>
          <cell r="D930" t="str">
            <v>LGCME451</v>
          </cell>
        </row>
        <row r="931">
          <cell r="B931" t="str">
            <v>Dec 2017</v>
          </cell>
          <cell r="D931" t="str">
            <v>LGCME550</v>
          </cell>
        </row>
        <row r="932">
          <cell r="B932" t="str">
            <v>Dec 2017</v>
          </cell>
          <cell r="D932" t="str">
            <v>LGCME551</v>
          </cell>
          <cell r="J932">
            <v>33470961.512701418</v>
          </cell>
          <cell r="AO932">
            <v>-141588.73000000001</v>
          </cell>
          <cell r="AP932">
            <v>114481.74</v>
          </cell>
          <cell r="AQ932">
            <v>570737.14</v>
          </cell>
          <cell r="AU932">
            <v>-5222.5600000000004</v>
          </cell>
        </row>
        <row r="933">
          <cell r="B933" t="str">
            <v>Dec 2017</v>
          </cell>
          <cell r="D933" t="str">
            <v>LGCME551UM</v>
          </cell>
        </row>
        <row r="934">
          <cell r="B934" t="str">
            <v>Dec 2017</v>
          </cell>
          <cell r="D934" t="str">
            <v>LGCME552</v>
          </cell>
        </row>
        <row r="935">
          <cell r="B935" t="str">
            <v>Dec 2017</v>
          </cell>
          <cell r="D935" t="str">
            <v>LGCME557</v>
          </cell>
        </row>
        <row r="936">
          <cell r="B936" t="str">
            <v>Dec 2017</v>
          </cell>
          <cell r="D936" t="str">
            <v>LGCME561</v>
          </cell>
          <cell r="J936">
            <v>134043057.69248588</v>
          </cell>
          <cell r="M936">
            <v>346922.50531797175</v>
          </cell>
          <cell r="AO936">
            <v>-567028.43000000005</v>
          </cell>
          <cell r="AP936">
            <v>89743.16</v>
          </cell>
          <cell r="AQ936">
            <v>458619.53</v>
          </cell>
          <cell r="AU936">
            <v>-20915.09</v>
          </cell>
        </row>
        <row r="937">
          <cell r="B937" t="str">
            <v>Dec 2017</v>
          </cell>
          <cell r="D937" t="str">
            <v>LGCME563</v>
          </cell>
          <cell r="J937">
            <v>12309282.40010871</v>
          </cell>
          <cell r="M937">
            <v>24591.382768157047</v>
          </cell>
          <cell r="AO937">
            <v>-52070.68</v>
          </cell>
          <cell r="AP937">
            <v>7451.1</v>
          </cell>
          <cell r="AQ937">
            <v>39357.730000000003</v>
          </cell>
          <cell r="AU937">
            <v>-1920.65</v>
          </cell>
        </row>
        <row r="938">
          <cell r="B938" t="str">
            <v>Dec 2017</v>
          </cell>
          <cell r="D938" t="str">
            <v>LGCME567</v>
          </cell>
        </row>
        <row r="939">
          <cell r="B939" t="str">
            <v>Dec 2017</v>
          </cell>
          <cell r="D939" t="str">
            <v>LGCME591</v>
          </cell>
          <cell r="J939">
            <v>65887389.528760292</v>
          </cell>
          <cell r="L939">
            <v>156721.00424132796</v>
          </cell>
          <cell r="M939">
            <v>134104.04602848471</v>
          </cell>
          <cell r="N939">
            <v>130797.13289431436</v>
          </cell>
          <cell r="AO939">
            <v>-278716.58</v>
          </cell>
          <cell r="AP939">
            <v>43182.68</v>
          </cell>
          <cell r="AQ939">
            <v>216800.44</v>
          </cell>
          <cell r="AU939">
            <v>-10280.58</v>
          </cell>
        </row>
        <row r="940">
          <cell r="B940" t="str">
            <v>Dec 2017</v>
          </cell>
          <cell r="D940" t="str">
            <v>LGCME593</v>
          </cell>
          <cell r="J940">
            <v>34307375.780449331</v>
          </cell>
          <cell r="L940">
            <v>119328.54087730417</v>
          </cell>
          <cell r="M940">
            <v>107662.17111463788</v>
          </cell>
          <cell r="N940">
            <v>104956.72588455569</v>
          </cell>
          <cell r="AO940">
            <v>-145126.93</v>
          </cell>
          <cell r="AP940">
            <v>19078.2</v>
          </cell>
          <cell r="AQ940">
            <v>101743.91</v>
          </cell>
          <cell r="AU940">
            <v>-5353.07</v>
          </cell>
        </row>
        <row r="941">
          <cell r="B941" t="str">
            <v>Dec 2017</v>
          </cell>
          <cell r="D941" t="str">
            <v>LGCME650</v>
          </cell>
          <cell r="J941">
            <v>72915560.83115001</v>
          </cell>
          <cell r="AO941">
            <v>-308447.13</v>
          </cell>
          <cell r="AP941">
            <v>247250.25</v>
          </cell>
          <cell r="AQ941">
            <v>1278006.54</v>
          </cell>
          <cell r="AU941">
            <v>-11377.2</v>
          </cell>
        </row>
        <row r="942">
          <cell r="B942" t="str">
            <v>Dec 2017</v>
          </cell>
          <cell r="D942" t="str">
            <v>LGCME651</v>
          </cell>
        </row>
        <row r="943">
          <cell r="B943" t="str">
            <v>Dec 2017</v>
          </cell>
          <cell r="D943" t="str">
            <v>LGCME652</v>
          </cell>
        </row>
        <row r="944">
          <cell r="B944" t="str">
            <v>Dec 2017</v>
          </cell>
          <cell r="D944" t="str">
            <v>LGCME657</v>
          </cell>
        </row>
        <row r="945">
          <cell r="B945" t="str">
            <v>Dec 2017</v>
          </cell>
          <cell r="D945" t="str">
            <v>LGCME671</v>
          </cell>
          <cell r="J945">
            <v>4888000</v>
          </cell>
          <cell r="N945">
            <v>9540</v>
          </cell>
          <cell r="AO945">
            <v>-20677.2</v>
          </cell>
          <cell r="AP945">
            <v>0</v>
          </cell>
          <cell r="AQ945">
            <v>17863.27</v>
          </cell>
          <cell r="AU945">
            <v>-762.69</v>
          </cell>
        </row>
        <row r="946">
          <cell r="B946" t="str">
            <v>Dec 2017</v>
          </cell>
          <cell r="D946" t="str">
            <v>LGCSR760</v>
          </cell>
        </row>
        <row r="947">
          <cell r="B947" t="str">
            <v>Dec 2017</v>
          </cell>
          <cell r="D947" t="str">
            <v>LGCSR780</v>
          </cell>
        </row>
        <row r="948">
          <cell r="B948" t="str">
            <v>Dec 2017</v>
          </cell>
          <cell r="D948" t="str">
            <v>LGINE599</v>
          </cell>
          <cell r="J948">
            <v>9529000</v>
          </cell>
          <cell r="M948">
            <v>15285.85216287472</v>
          </cell>
          <cell r="AO948">
            <v>-40309.54</v>
          </cell>
          <cell r="AP948">
            <v>0</v>
          </cell>
          <cell r="AQ948">
            <v>35977.589999999997</v>
          </cell>
          <cell r="AU948">
            <v>-1486.83</v>
          </cell>
        </row>
        <row r="949">
          <cell r="B949" t="str">
            <v>Dec 2017</v>
          </cell>
          <cell r="D949" t="str">
            <v>LGINE643</v>
          </cell>
          <cell r="J949">
            <v>98176469.294958889</v>
          </cell>
          <cell r="L949">
            <v>199439.42306586375</v>
          </cell>
          <cell r="M949">
            <v>184031.78809544933</v>
          </cell>
          <cell r="N949">
            <v>175326.39147071677</v>
          </cell>
          <cell r="AO949">
            <v>-415305.72</v>
          </cell>
          <cell r="AP949">
            <v>0</v>
          </cell>
          <cell r="AQ949">
            <v>419209.18</v>
          </cell>
          <cell r="AU949">
            <v>-15318.73</v>
          </cell>
        </row>
        <row r="950">
          <cell r="B950" t="str">
            <v>Dec 2017</v>
          </cell>
          <cell r="D950" t="str">
            <v>LGINE661</v>
          </cell>
          <cell r="J950">
            <v>20029422.121300414</v>
          </cell>
          <cell r="M950">
            <v>54811.122433564698</v>
          </cell>
          <cell r="AO950">
            <v>-84728.38</v>
          </cell>
          <cell r="AP950">
            <v>933.25</v>
          </cell>
          <cell r="AQ950">
            <v>117481.68</v>
          </cell>
          <cell r="AU950">
            <v>-3125.24</v>
          </cell>
        </row>
        <row r="951">
          <cell r="B951" t="str">
            <v>Dec 2017</v>
          </cell>
          <cell r="D951" t="str">
            <v>LGINE663</v>
          </cell>
          <cell r="J951">
            <v>1147461.152198887</v>
          </cell>
          <cell r="M951">
            <v>4085.6131610310636</v>
          </cell>
          <cell r="AO951">
            <v>-4853.99</v>
          </cell>
          <cell r="AP951">
            <v>183.83</v>
          </cell>
          <cell r="AQ951">
            <v>5691.43</v>
          </cell>
          <cell r="AU951">
            <v>-179.04</v>
          </cell>
        </row>
        <row r="952">
          <cell r="B952" t="str">
            <v>Dec 2017</v>
          </cell>
          <cell r="D952" t="str">
            <v>LGINE691</v>
          </cell>
          <cell r="J952">
            <v>23149623.490604728</v>
          </cell>
          <cell r="L952">
            <v>59448.798113904828</v>
          </cell>
          <cell r="M952">
            <v>55922.254483783385</v>
          </cell>
          <cell r="N952">
            <v>54511.847237411392</v>
          </cell>
          <cell r="AO952">
            <v>-97927.45</v>
          </cell>
          <cell r="AP952">
            <v>1126.8800000000001</v>
          </cell>
          <cell r="AQ952">
            <v>132818.19</v>
          </cell>
          <cell r="AU952">
            <v>-3612.1</v>
          </cell>
        </row>
        <row r="953">
          <cell r="B953" t="str">
            <v>Dec 2017</v>
          </cell>
          <cell r="D953" t="str">
            <v>LGINE693</v>
          </cell>
          <cell r="J953">
            <v>116192785.37850234</v>
          </cell>
          <cell r="L953">
            <v>229360.60826992791</v>
          </cell>
          <cell r="M953">
            <v>220902.08636966895</v>
          </cell>
          <cell r="N953">
            <v>216664.56985016592</v>
          </cell>
          <cell r="AO953">
            <v>-491518.28</v>
          </cell>
          <cell r="AP953">
            <v>6371.53</v>
          </cell>
          <cell r="AQ953">
            <v>553415.13</v>
          </cell>
          <cell r="AU953">
            <v>-18129.86</v>
          </cell>
        </row>
        <row r="954">
          <cell r="B954" t="str">
            <v>Dec 2017</v>
          </cell>
          <cell r="D954" t="str">
            <v>LGINE694</v>
          </cell>
        </row>
        <row r="955">
          <cell r="B955" t="str">
            <v>Dec 2017</v>
          </cell>
          <cell r="D955" t="str">
            <v>LGMLE570</v>
          </cell>
          <cell r="J955">
            <v>359373.05117818603</v>
          </cell>
          <cell r="AO955">
            <v>-1520.22</v>
          </cell>
          <cell r="AP955">
            <v>0</v>
          </cell>
          <cell r="AQ955">
            <v>2823.21</v>
          </cell>
          <cell r="AU955">
            <v>-56.07</v>
          </cell>
        </row>
        <row r="956">
          <cell r="B956" t="str">
            <v>Dec 2017</v>
          </cell>
          <cell r="D956" t="str">
            <v>LGMLE571</v>
          </cell>
        </row>
        <row r="957">
          <cell r="B957" t="str">
            <v>Dec 2017</v>
          </cell>
          <cell r="D957" t="str">
            <v>LGMLE572</v>
          </cell>
        </row>
        <row r="958">
          <cell r="B958" t="str">
            <v>Dec 2017</v>
          </cell>
          <cell r="D958" t="str">
            <v>LGMLE573</v>
          </cell>
          <cell r="J958">
            <v>280593.39951227402</v>
          </cell>
          <cell r="AO958">
            <v>-1186.97</v>
          </cell>
          <cell r="AP958">
            <v>0</v>
          </cell>
          <cell r="AQ958">
            <v>2452.29</v>
          </cell>
          <cell r="AU958">
            <v>-43.78</v>
          </cell>
        </row>
        <row r="959">
          <cell r="B959" t="str">
            <v>Dec 2017</v>
          </cell>
          <cell r="D959" t="str">
            <v>LGMLE574</v>
          </cell>
        </row>
        <row r="960">
          <cell r="B960" t="str">
            <v>Dec 2017</v>
          </cell>
          <cell r="D960" t="str">
            <v>LGRSE411</v>
          </cell>
        </row>
        <row r="961">
          <cell r="B961" t="str">
            <v>Dec 2017</v>
          </cell>
          <cell r="D961" t="str">
            <v>LGRSE511</v>
          </cell>
          <cell r="J961">
            <v>364671781.65248936</v>
          </cell>
          <cell r="AO961">
            <v>-1542633.18</v>
          </cell>
          <cell r="AP961">
            <v>1347006.89</v>
          </cell>
          <cell r="AQ961">
            <v>2796451.25</v>
          </cell>
          <cell r="AU961">
            <v>-56900.68</v>
          </cell>
        </row>
        <row r="962">
          <cell r="B962" t="str">
            <v>Dec 2017</v>
          </cell>
          <cell r="D962" t="str">
            <v>LGRSE519</v>
          </cell>
        </row>
        <row r="963">
          <cell r="B963" t="str">
            <v>Dec 2017</v>
          </cell>
          <cell r="D963" t="str">
            <v>LGRSE540</v>
          </cell>
        </row>
        <row r="964">
          <cell r="B964" t="str">
            <v>Dec 2017</v>
          </cell>
          <cell r="D964" t="str">
            <v>LGRSE543</v>
          </cell>
        </row>
        <row r="965">
          <cell r="B965" t="str">
            <v>Dec 2017</v>
          </cell>
          <cell r="D965" t="str">
            <v>LGRSE547</v>
          </cell>
        </row>
        <row r="966">
          <cell r="B966" t="str">
            <v>Dec 2017</v>
          </cell>
          <cell r="D966" t="str">
            <v>LGCME551DS</v>
          </cell>
        </row>
        <row r="967">
          <cell r="B967" t="str">
            <v>Dec 2017</v>
          </cell>
          <cell r="D967" t="str">
            <v>LGCME651DS</v>
          </cell>
        </row>
        <row r="968">
          <cell r="B968" t="str">
            <v>Dec 2017</v>
          </cell>
          <cell r="D968" t="str">
            <v>LGCME561DS</v>
          </cell>
        </row>
        <row r="969">
          <cell r="B969" t="str">
            <v>Dec 2017</v>
          </cell>
          <cell r="D969" t="str">
            <v>LGCME561PF</v>
          </cell>
        </row>
        <row r="970">
          <cell r="B970" t="str">
            <v>Dec 2017</v>
          </cell>
          <cell r="D970" t="str">
            <v>LGCME563DS</v>
          </cell>
        </row>
        <row r="971">
          <cell r="B971" t="str">
            <v>Dec 2017</v>
          </cell>
          <cell r="D971" t="str">
            <v>LGCME567PF</v>
          </cell>
        </row>
        <row r="972">
          <cell r="B972" t="str">
            <v>Dec 2017</v>
          </cell>
          <cell r="D972" t="str">
            <v>LGCME569</v>
          </cell>
        </row>
        <row r="973">
          <cell r="B973" t="str">
            <v>Dec 2017</v>
          </cell>
          <cell r="D973" t="str">
            <v>LGINE661DO</v>
          </cell>
        </row>
        <row r="974">
          <cell r="B974" t="str">
            <v>Dec 2017</v>
          </cell>
          <cell r="D974" t="str">
            <v>LGINE661DS</v>
          </cell>
        </row>
        <row r="975">
          <cell r="B975" t="str">
            <v>Dec 2017</v>
          </cell>
          <cell r="D975" t="str">
            <v>LGINE661PD</v>
          </cell>
        </row>
        <row r="976">
          <cell r="B976" t="str">
            <v>Dec 2017</v>
          </cell>
          <cell r="D976" t="str">
            <v>LGINE661PO</v>
          </cell>
        </row>
        <row r="977">
          <cell r="B977" t="str">
            <v>Dec 2017</v>
          </cell>
          <cell r="D977" t="str">
            <v>LGINE663DO</v>
          </cell>
        </row>
        <row r="978">
          <cell r="B978" t="str">
            <v>Dec 2017</v>
          </cell>
          <cell r="D978" t="str">
            <v>LGINE663DS</v>
          </cell>
        </row>
        <row r="979">
          <cell r="B979" t="str">
            <v>Dec 2017</v>
          </cell>
          <cell r="D979" t="str">
            <v>LGINE663PD</v>
          </cell>
        </row>
        <row r="980">
          <cell r="B980" t="str">
            <v>Dec 2017</v>
          </cell>
          <cell r="D980" t="str">
            <v>LGINE663PO</v>
          </cell>
        </row>
        <row r="981">
          <cell r="B981" t="str">
            <v>Dec 2017</v>
          </cell>
          <cell r="D981" t="str">
            <v>LGINE691DO</v>
          </cell>
        </row>
        <row r="982">
          <cell r="B982" t="str">
            <v>Dec 2017</v>
          </cell>
          <cell r="D982" t="str">
            <v>LGINE693DO</v>
          </cell>
        </row>
        <row r="983">
          <cell r="B983" t="str">
            <v>Dec 2017</v>
          </cell>
          <cell r="D983" t="str">
            <v>LGINE643DO</v>
          </cell>
        </row>
        <row r="984">
          <cell r="B984" t="str">
            <v>Dec 2017</v>
          </cell>
          <cell r="D984" t="str">
            <v>LGRSE521</v>
          </cell>
          <cell r="G984">
            <v>44612</v>
          </cell>
          <cell r="I984">
            <v>4699.8878646136072</v>
          </cell>
          <cell r="J984">
            <v>49311.887864613607</v>
          </cell>
          <cell r="AO984">
            <v>-208.6</v>
          </cell>
          <cell r="AP984">
            <v>155.11000000000001</v>
          </cell>
          <cell r="AQ984">
            <v>321.87</v>
          </cell>
          <cell r="AU984">
            <v>-7.69</v>
          </cell>
        </row>
        <row r="985">
          <cell r="B985" t="str">
            <v>Dec 2017</v>
          </cell>
          <cell r="D985" t="str">
            <v>LGRSE523</v>
          </cell>
        </row>
        <row r="986">
          <cell r="B986" t="str">
            <v>Dec 2017</v>
          </cell>
          <cell r="D986" t="str">
            <v>LGRSE527</v>
          </cell>
        </row>
        <row r="987">
          <cell r="B987" t="str">
            <v>Dec 2017</v>
          </cell>
          <cell r="D987" t="str">
            <v>LGRSE529</v>
          </cell>
        </row>
        <row r="988">
          <cell r="B988" t="str">
            <v>Dec 2017</v>
          </cell>
          <cell r="D988" t="str">
            <v>LGCME520</v>
          </cell>
        </row>
        <row r="989">
          <cell r="B989" t="str">
            <v>Dec 2017</v>
          </cell>
          <cell r="D989" t="str">
            <v>LGCME522</v>
          </cell>
        </row>
        <row r="990">
          <cell r="B990" t="str">
            <v>Dec 2017</v>
          </cell>
          <cell r="D990" t="str">
            <v>LGCME526</v>
          </cell>
        </row>
        <row r="991">
          <cell r="B991" t="str">
            <v>Dec 2017</v>
          </cell>
          <cell r="D991" t="str">
            <v>LGCME528</v>
          </cell>
        </row>
        <row r="992">
          <cell r="B992" t="str">
            <v>Dec 2017</v>
          </cell>
          <cell r="D992" t="str">
            <v>LGCME563PF</v>
          </cell>
        </row>
        <row r="993">
          <cell r="B993" t="str">
            <v>Dec 2017</v>
          </cell>
          <cell r="D993" t="str">
            <v>LGCME569PF</v>
          </cell>
        </row>
        <row r="994">
          <cell r="B994" t="str">
            <v>Dec 2017</v>
          </cell>
          <cell r="D994" t="str">
            <v>LGCSR790</v>
          </cell>
          <cell r="AO994">
            <v>0</v>
          </cell>
          <cell r="AP994">
            <v>0</v>
          </cell>
          <cell r="AQ994">
            <v>0</v>
          </cell>
          <cell r="AU994">
            <v>0</v>
          </cell>
        </row>
        <row r="995">
          <cell r="B995" t="str">
            <v>Dec 2017</v>
          </cell>
          <cell r="D995" t="str">
            <v>LGCSR791</v>
          </cell>
        </row>
        <row r="996">
          <cell r="B996" t="str">
            <v>Dec 2017</v>
          </cell>
          <cell r="D996" t="str">
            <v>LGCSR792</v>
          </cell>
        </row>
        <row r="997">
          <cell r="B997" t="str">
            <v>Dec 2017</v>
          </cell>
          <cell r="D997" t="str">
            <v>LGCSR793</v>
          </cell>
        </row>
        <row r="998">
          <cell r="B998" t="str">
            <v>Dec 2017</v>
          </cell>
          <cell r="D998" t="str">
            <v>LGINE551DO</v>
          </cell>
        </row>
        <row r="999">
          <cell r="B999" t="str">
            <v>Dec 2017</v>
          </cell>
          <cell r="D999" t="str">
            <v>LGINE551DS</v>
          </cell>
        </row>
        <row r="1000">
          <cell r="B1000" t="str">
            <v>Dec 2017</v>
          </cell>
          <cell r="D1000" t="str">
            <v>LGINE651DO</v>
          </cell>
        </row>
        <row r="1001">
          <cell r="B1001" t="str">
            <v>Dec 2017</v>
          </cell>
          <cell r="D1001" t="str">
            <v>LGINE651DS</v>
          </cell>
        </row>
        <row r="1002">
          <cell r="B1002" t="str">
            <v>Dec 2017</v>
          </cell>
          <cell r="D1002" t="str">
            <v>LGINELRI</v>
          </cell>
        </row>
        <row r="1003">
          <cell r="B1003" t="str">
            <v>Dec 2017</v>
          </cell>
          <cell r="D1003" t="str">
            <v>LGCME597</v>
          </cell>
        </row>
        <row r="1004">
          <cell r="B1004" t="str">
            <v>Dec 2017</v>
          </cell>
          <cell r="D1004" t="str">
            <v>LGCME643</v>
          </cell>
        </row>
        <row r="1005">
          <cell r="B1005" t="str">
            <v>Dec 2017</v>
          </cell>
          <cell r="D1005" t="str">
            <v>LGCME705</v>
          </cell>
        </row>
        <row r="1006">
          <cell r="B1006" t="str">
            <v>Dec 2017</v>
          </cell>
          <cell r="D1006" t="str">
            <v>LGCME706</v>
          </cell>
        </row>
        <row r="1007">
          <cell r="B1007" t="str">
            <v>Dec 2017</v>
          </cell>
          <cell r="D1007" t="str">
            <v>LGCME707</v>
          </cell>
        </row>
        <row r="1008">
          <cell r="B1008" t="str">
            <v>Dec 2017</v>
          </cell>
          <cell r="D1008" t="str">
            <v>LGCMELRI</v>
          </cell>
        </row>
        <row r="1009">
          <cell r="B1009" t="str">
            <v>Dec 2017</v>
          </cell>
          <cell r="D1009" t="str">
            <v>LGE_EVC</v>
          </cell>
        </row>
        <row r="1010">
          <cell r="B1010" t="str">
            <v>Dec 2017</v>
          </cell>
          <cell r="D1010" t="str">
            <v>LGE_EVSE1</v>
          </cell>
        </row>
        <row r="1011">
          <cell r="B1011" t="str">
            <v>Dec 2017</v>
          </cell>
          <cell r="D1011" t="str">
            <v>LGE_EVSE2</v>
          </cell>
        </row>
      </sheetData>
      <sheetData sheetId="13">
        <row r="4">
          <cell r="B4" t="str">
            <v>Jan 2018</v>
          </cell>
          <cell r="C4" t="str">
            <v>RLS</v>
          </cell>
          <cell r="E4">
            <v>68</v>
          </cell>
          <cell r="G4">
            <v>3961.6498515357152</v>
          </cell>
          <cell r="Q4">
            <v>629.79999999999995</v>
          </cell>
          <cell r="S4">
            <v>-18.260000000000002</v>
          </cell>
          <cell r="T4">
            <v>120.55</v>
          </cell>
          <cell r="U4">
            <v>-0.81</v>
          </cell>
          <cell r="W4">
            <v>731.28</v>
          </cell>
          <cell r="AF4" t="str">
            <v>20160201LGUM_201</v>
          </cell>
          <cell r="AH4" t="str">
            <v>201</v>
          </cell>
        </row>
        <row r="5">
          <cell r="B5" t="str">
            <v>Jan 2018</v>
          </cell>
          <cell r="C5" t="str">
            <v>RLS</v>
          </cell>
          <cell r="E5">
            <v>3242</v>
          </cell>
          <cell r="G5">
            <v>419883.82214164495</v>
          </cell>
          <cell r="Q5">
            <v>38350.410000000003</v>
          </cell>
          <cell r="S5">
            <v>-1111.73</v>
          </cell>
          <cell r="T5">
            <v>7340.44</v>
          </cell>
          <cell r="U5">
            <v>-49.07</v>
          </cell>
          <cell r="W5">
            <v>44530.05</v>
          </cell>
          <cell r="AF5" t="str">
            <v>20160201LGUM_203</v>
          </cell>
          <cell r="AH5" t="str">
            <v>203</v>
          </cell>
        </row>
        <row r="6">
          <cell r="B6" t="str">
            <v>Jan 2018</v>
          </cell>
          <cell r="C6" t="str">
            <v>RLS</v>
          </cell>
          <cell r="E6">
            <v>3262</v>
          </cell>
          <cell r="G6">
            <v>645125.58254790353</v>
          </cell>
          <cell r="Q6">
            <v>47712.87</v>
          </cell>
          <cell r="S6">
            <v>-1383.14</v>
          </cell>
          <cell r="T6">
            <v>9132.4599999999991</v>
          </cell>
          <cell r="U6">
            <v>-61.05</v>
          </cell>
          <cell r="W6">
            <v>55401.14</v>
          </cell>
          <cell r="AF6" t="str">
            <v>20160201LGUM_204</v>
          </cell>
          <cell r="AH6" t="str">
            <v>204</v>
          </cell>
        </row>
        <row r="7">
          <cell r="B7" t="str">
            <v>Jan 2018</v>
          </cell>
          <cell r="C7" t="str">
            <v>RLS</v>
          </cell>
          <cell r="E7">
            <v>82</v>
          </cell>
          <cell r="G7">
            <v>4511.7719491103489</v>
          </cell>
          <cell r="Q7">
            <v>1072.5600000000002</v>
          </cell>
          <cell r="S7">
            <v>-31.09</v>
          </cell>
          <cell r="T7">
            <v>205.29</v>
          </cell>
          <cell r="U7">
            <v>-1.37</v>
          </cell>
          <cell r="W7">
            <v>1245.3900000000001</v>
          </cell>
          <cell r="AF7" t="str">
            <v>20160201LGUM_206</v>
          </cell>
          <cell r="AH7" t="str">
            <v>206</v>
          </cell>
        </row>
        <row r="8">
          <cell r="B8" t="str">
            <v>Jan 2018</v>
          </cell>
          <cell r="C8" t="str">
            <v>RLS</v>
          </cell>
          <cell r="E8">
            <v>664</v>
          </cell>
          <cell r="G8">
            <v>138340.77427817727</v>
          </cell>
          <cell r="Q8">
            <v>11402.36</v>
          </cell>
          <cell r="S8">
            <v>-330.54</v>
          </cell>
          <cell r="T8">
            <v>2182.4699999999998</v>
          </cell>
          <cell r="U8">
            <v>-14.59</v>
          </cell>
          <cell r="W8">
            <v>13239.7</v>
          </cell>
          <cell r="AF8" t="str">
            <v>20160201LGUM_207</v>
          </cell>
          <cell r="AH8" t="str">
            <v>207</v>
          </cell>
        </row>
        <row r="9">
          <cell r="B9" t="str">
            <v>Jan 2018</v>
          </cell>
          <cell r="C9" t="str">
            <v>RLS</v>
          </cell>
          <cell r="E9">
            <v>1282</v>
          </cell>
          <cell r="G9">
            <v>116387.91593258076</v>
          </cell>
          <cell r="Q9">
            <v>19114.63</v>
          </cell>
          <cell r="S9">
            <v>-554.11</v>
          </cell>
          <cell r="T9">
            <v>3658.62</v>
          </cell>
          <cell r="U9">
            <v>-24.46</v>
          </cell>
          <cell r="W9">
            <v>22194.68</v>
          </cell>
          <cell r="AF9" t="str">
            <v>20160201LGUM_208</v>
          </cell>
          <cell r="AH9" t="str">
            <v>208</v>
          </cell>
        </row>
        <row r="10">
          <cell r="B10" t="str">
            <v>Jan 2018</v>
          </cell>
          <cell r="C10" t="str">
            <v>RLS</v>
          </cell>
          <cell r="E10">
            <v>37</v>
          </cell>
          <cell r="G10">
            <v>18882.387023406733</v>
          </cell>
          <cell r="Q10">
            <v>1132.95</v>
          </cell>
          <cell r="S10">
            <v>-32.840000000000003</v>
          </cell>
          <cell r="T10">
            <v>216.85</v>
          </cell>
          <cell r="U10">
            <v>-1.45</v>
          </cell>
          <cell r="W10">
            <v>1315.51</v>
          </cell>
          <cell r="AF10" t="str">
            <v>20160201LGUM_209</v>
          </cell>
          <cell r="AH10" t="str">
            <v>209</v>
          </cell>
        </row>
        <row r="11">
          <cell r="B11" t="str">
            <v>Jan 2018</v>
          </cell>
          <cell r="C11" t="str">
            <v>RLS</v>
          </cell>
          <cell r="E11">
            <v>305</v>
          </cell>
          <cell r="G11">
            <v>150102.40399304789</v>
          </cell>
          <cell r="Q11">
            <v>9542.91</v>
          </cell>
          <cell r="S11">
            <v>-276.64</v>
          </cell>
          <cell r="T11">
            <v>1826.56</v>
          </cell>
          <cell r="U11">
            <v>-12.21</v>
          </cell>
          <cell r="W11">
            <v>11080.62</v>
          </cell>
          <cell r="AF11" t="str">
            <v>20160201LGUM_210</v>
          </cell>
          <cell r="AH11" t="str">
            <v>210</v>
          </cell>
        </row>
        <row r="12">
          <cell r="B12" t="str">
            <v>Jan 2018</v>
          </cell>
          <cell r="C12" t="str">
            <v>RLS</v>
          </cell>
          <cell r="E12">
            <v>3457</v>
          </cell>
          <cell r="G12">
            <v>325527.76632699184</v>
          </cell>
          <cell r="Q12">
            <v>36858.259999999995</v>
          </cell>
          <cell r="S12">
            <v>-1068.48</v>
          </cell>
          <cell r="T12">
            <v>7054.84</v>
          </cell>
          <cell r="U12">
            <v>-47.16</v>
          </cell>
          <cell r="W12">
            <v>42797.46</v>
          </cell>
          <cell r="AF12" t="str">
            <v>20160201LGUM_252</v>
          </cell>
          <cell r="AH12" t="str">
            <v>252</v>
          </cell>
        </row>
        <row r="13">
          <cell r="B13" t="str">
            <v>Jan 2018</v>
          </cell>
          <cell r="C13" t="str">
            <v>RLS</v>
          </cell>
          <cell r="E13">
            <v>1905</v>
          </cell>
          <cell r="G13">
            <v>251323.90651053254</v>
          </cell>
          <cell r="Q13">
            <v>54178.2</v>
          </cell>
          <cell r="S13">
            <v>-1570.56</v>
          </cell>
          <cell r="T13">
            <v>10369.950000000001</v>
          </cell>
          <cell r="U13">
            <v>-69.319999999999993</v>
          </cell>
          <cell r="W13">
            <v>62908.27</v>
          </cell>
          <cell r="AF13" t="str">
            <v>20160201LGUM_266</v>
          </cell>
          <cell r="AH13" t="str">
            <v>266</v>
          </cell>
        </row>
        <row r="14">
          <cell r="B14" t="str">
            <v>Jan 2018</v>
          </cell>
          <cell r="C14" t="str">
            <v>RLS</v>
          </cell>
          <cell r="E14">
            <v>2133</v>
          </cell>
          <cell r="G14">
            <v>463242.30704400718</v>
          </cell>
          <cell r="Q14">
            <v>69621.87999999999</v>
          </cell>
          <cell r="S14">
            <v>-2018.26</v>
          </cell>
          <cell r="T14">
            <v>13325.94</v>
          </cell>
          <cell r="U14">
            <v>-89.08</v>
          </cell>
          <cell r="W14">
            <v>80840.479999999996</v>
          </cell>
          <cell r="AF14" t="str">
            <v>20160201LGUM_267</v>
          </cell>
          <cell r="AH14" t="str">
            <v>267</v>
          </cell>
        </row>
        <row r="15">
          <cell r="B15" t="str">
            <v>Jan 2018</v>
          </cell>
          <cell r="C15" t="str">
            <v>RLS</v>
          </cell>
          <cell r="E15">
            <v>15609</v>
          </cell>
          <cell r="G15">
            <v>1021833.9726742951</v>
          </cell>
          <cell r="Q15">
            <v>285033.71000000002</v>
          </cell>
          <cell r="S15">
            <v>-8262.7900000000009</v>
          </cell>
          <cell r="T15">
            <v>54556.74</v>
          </cell>
          <cell r="U15">
            <v>-364.7</v>
          </cell>
          <cell r="W15">
            <v>330962.96000000002</v>
          </cell>
          <cell r="AF15" t="str">
            <v>20160201LGUM_274</v>
          </cell>
          <cell r="AH15" t="str">
            <v>274</v>
          </cell>
        </row>
        <row r="16">
          <cell r="B16" t="str">
            <v>Jan 2018</v>
          </cell>
          <cell r="C16" t="str">
            <v>RLS</v>
          </cell>
          <cell r="E16">
            <v>500</v>
          </cell>
          <cell r="G16">
            <v>42863.278670920226</v>
          </cell>
          <cell r="Q16">
            <v>12930</v>
          </cell>
          <cell r="S16">
            <v>-374.83</v>
          </cell>
          <cell r="T16">
            <v>2474.86</v>
          </cell>
          <cell r="U16">
            <v>-16.54</v>
          </cell>
          <cell r="W16">
            <v>15013.49</v>
          </cell>
          <cell r="AF16" t="str">
            <v>20160201LGUM_275</v>
          </cell>
          <cell r="AH16" t="str">
            <v>275</v>
          </cell>
        </row>
        <row r="17">
          <cell r="B17" t="str">
            <v>Jan 2018</v>
          </cell>
          <cell r="C17" t="str">
            <v>RLS</v>
          </cell>
          <cell r="E17">
            <v>1309</v>
          </cell>
          <cell r="G17">
            <v>60110.714381570127</v>
          </cell>
          <cell r="Q17">
            <v>19896.79</v>
          </cell>
          <cell r="S17">
            <v>-576.78</v>
          </cell>
          <cell r="T17">
            <v>3808.34</v>
          </cell>
          <cell r="U17">
            <v>-25.46</v>
          </cell>
          <cell r="W17">
            <v>23102.89</v>
          </cell>
          <cell r="AF17" t="str">
            <v>20160201LGUM_276</v>
          </cell>
          <cell r="AH17" t="str">
            <v>276</v>
          </cell>
        </row>
        <row r="18">
          <cell r="B18" t="str">
            <v>Jan 2018</v>
          </cell>
          <cell r="C18" t="str">
            <v>RLS</v>
          </cell>
          <cell r="E18">
            <v>2133</v>
          </cell>
          <cell r="G18">
            <v>187004.90259795368</v>
          </cell>
          <cell r="Q18">
            <v>49352.789999999994</v>
          </cell>
          <cell r="S18">
            <v>-1430.68</v>
          </cell>
          <cell r="T18">
            <v>9446.35</v>
          </cell>
          <cell r="U18">
            <v>-63.15</v>
          </cell>
          <cell r="W18">
            <v>57305.31</v>
          </cell>
          <cell r="AF18" t="str">
            <v>20160201LGUM_277</v>
          </cell>
          <cell r="AH18" t="str">
            <v>277</v>
          </cell>
        </row>
        <row r="19">
          <cell r="B19" t="str">
            <v>Jan 2018</v>
          </cell>
          <cell r="C19" t="str">
            <v>RLS</v>
          </cell>
          <cell r="E19">
            <v>-13</v>
          </cell>
          <cell r="G19">
            <v>7702.6728022928128</v>
          </cell>
          <cell r="Q19">
            <v>-991.12999999999988</v>
          </cell>
          <cell r="S19">
            <v>28.73</v>
          </cell>
          <cell r="T19">
            <v>-189.7</v>
          </cell>
          <cell r="U19">
            <v>1.27</v>
          </cell>
          <cell r="W19">
            <v>-1150.83</v>
          </cell>
          <cell r="AF19" t="str">
            <v>20160201LGUM_278</v>
          </cell>
          <cell r="AH19" t="str">
            <v>278</v>
          </cell>
        </row>
        <row r="20">
          <cell r="B20" t="str">
            <v>Jan 2018</v>
          </cell>
          <cell r="C20" t="str">
            <v>RLS</v>
          </cell>
          <cell r="E20">
            <v>3</v>
          </cell>
          <cell r="G20">
            <v>4934.7204619566965</v>
          </cell>
          <cell r="Q20">
            <v>135.32999999999998</v>
          </cell>
          <cell r="S20">
            <v>-3.92</v>
          </cell>
          <cell r="T20">
            <v>25.9</v>
          </cell>
          <cell r="U20">
            <v>-0.17</v>
          </cell>
          <cell r="W20">
            <v>157.13999999999999</v>
          </cell>
          <cell r="AF20" t="str">
            <v>20160201LGUM_279</v>
          </cell>
          <cell r="AH20" t="str">
            <v>279</v>
          </cell>
        </row>
        <row r="21">
          <cell r="B21" t="str">
            <v>Jan 2018</v>
          </cell>
          <cell r="C21" t="str">
            <v>RLS</v>
          </cell>
          <cell r="E21">
            <v>42</v>
          </cell>
          <cell r="G21">
            <v>2107.9985104961443</v>
          </cell>
          <cell r="Q21">
            <v>1722.52</v>
          </cell>
          <cell r="S21">
            <v>-49.93</v>
          </cell>
          <cell r="T21">
            <v>329.7</v>
          </cell>
          <cell r="U21">
            <v>-2.2000000000000002</v>
          </cell>
          <cell r="W21">
            <v>2000.09</v>
          </cell>
          <cell r="AF21" t="str">
            <v>20160201LGUM_280</v>
          </cell>
          <cell r="AH21" t="str">
            <v>280</v>
          </cell>
        </row>
        <row r="22">
          <cell r="B22" t="str">
            <v>Jan 2018</v>
          </cell>
          <cell r="C22" t="str">
            <v>RLS</v>
          </cell>
          <cell r="E22">
            <v>227</v>
          </cell>
          <cell r="G22">
            <v>14784.892660911259</v>
          </cell>
          <cell r="Q22">
            <v>8641.5400000000009</v>
          </cell>
          <cell r="S22">
            <v>-250.51</v>
          </cell>
          <cell r="T22">
            <v>1654.03</v>
          </cell>
          <cell r="U22">
            <v>-11.06</v>
          </cell>
          <cell r="W22">
            <v>10034</v>
          </cell>
          <cell r="AF22" t="str">
            <v>20160201LGUM_281</v>
          </cell>
          <cell r="AH22" t="str">
            <v>281</v>
          </cell>
        </row>
        <row r="23">
          <cell r="B23" t="str">
            <v>Jan 2018</v>
          </cell>
          <cell r="C23" t="str">
            <v>RLS</v>
          </cell>
          <cell r="E23">
            <v>94</v>
          </cell>
          <cell r="G23">
            <v>4782.4975347819291</v>
          </cell>
          <cell r="Q23">
            <v>2922.91</v>
          </cell>
          <cell r="S23">
            <v>-84.73</v>
          </cell>
          <cell r="T23">
            <v>559.46</v>
          </cell>
          <cell r="U23">
            <v>-3.74</v>
          </cell>
          <cell r="W23">
            <v>3393.9</v>
          </cell>
          <cell r="AF23" t="str">
            <v>20160201LGUM_282</v>
          </cell>
          <cell r="AH23" t="str">
            <v>282</v>
          </cell>
        </row>
        <row r="24">
          <cell r="B24" t="str">
            <v>Jan 2018</v>
          </cell>
          <cell r="C24" t="str">
            <v>RLS</v>
          </cell>
          <cell r="E24">
            <v>75</v>
          </cell>
          <cell r="G24">
            <v>4723.7279236574932</v>
          </cell>
          <cell r="Q24">
            <v>2946.98</v>
          </cell>
          <cell r="S24">
            <v>-85.43</v>
          </cell>
          <cell r="T24">
            <v>564.07000000000005</v>
          </cell>
          <cell r="U24">
            <v>-3.77</v>
          </cell>
          <cell r="W24">
            <v>3421.85</v>
          </cell>
          <cell r="AF24" t="str">
            <v>20160201LGUM_283</v>
          </cell>
          <cell r="AH24" t="str">
            <v>283</v>
          </cell>
        </row>
        <row r="25">
          <cell r="B25" t="str">
            <v>Jan 2018</v>
          </cell>
          <cell r="C25" t="str">
            <v>RLS</v>
          </cell>
          <cell r="E25">
            <v>452</v>
          </cell>
          <cell r="G25">
            <v>55791.629682048093</v>
          </cell>
          <cell r="Q25">
            <v>9008.36</v>
          </cell>
          <cell r="S25">
            <v>-261.14</v>
          </cell>
          <cell r="T25">
            <v>1724.24</v>
          </cell>
          <cell r="U25">
            <v>-11.53</v>
          </cell>
          <cell r="W25">
            <v>10459.93</v>
          </cell>
          <cell r="AF25" t="str">
            <v>20160201LGUM_314</v>
          </cell>
          <cell r="AH25" t="str">
            <v>314</v>
          </cell>
        </row>
        <row r="26">
          <cell r="B26" t="str">
            <v>Jan 2018</v>
          </cell>
          <cell r="C26" t="str">
            <v>RLS</v>
          </cell>
          <cell r="E26">
            <v>454</v>
          </cell>
          <cell r="G26">
            <v>86139.8714922074</v>
          </cell>
          <cell r="Q26">
            <v>10827.9</v>
          </cell>
          <cell r="S26">
            <v>-313.89</v>
          </cell>
          <cell r="T26">
            <v>2072.5100000000002</v>
          </cell>
          <cell r="U26">
            <v>-13.85</v>
          </cell>
          <cell r="W26">
            <v>12572.67</v>
          </cell>
          <cell r="AF26" t="str">
            <v>20160201LGUM_315</v>
          </cell>
          <cell r="AH26" t="str">
            <v>315</v>
          </cell>
        </row>
        <row r="27">
          <cell r="B27" t="str">
            <v>Jan 2018</v>
          </cell>
          <cell r="C27" t="str">
            <v>RLS</v>
          </cell>
          <cell r="E27">
            <v>49</v>
          </cell>
          <cell r="G27">
            <v>4167.8252085952108</v>
          </cell>
          <cell r="Q27">
            <v>886.41</v>
          </cell>
          <cell r="S27">
            <v>-25.7</v>
          </cell>
          <cell r="T27">
            <v>169.66</v>
          </cell>
          <cell r="U27">
            <v>-1.1299999999999999</v>
          </cell>
          <cell r="W27">
            <v>1029.24</v>
          </cell>
          <cell r="AF27" t="str">
            <v>20160201LGUM_318</v>
          </cell>
          <cell r="AH27" t="str">
            <v>318</v>
          </cell>
        </row>
        <row r="28">
          <cell r="B28" t="str">
            <v>Jan 2018</v>
          </cell>
          <cell r="C28" t="str">
            <v>RLS</v>
          </cell>
          <cell r="E28">
            <v>0</v>
          </cell>
          <cell r="G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AF28" t="str">
            <v>20160201LGUM_347</v>
          </cell>
          <cell r="AH28" t="str">
            <v>347</v>
          </cell>
        </row>
        <row r="29">
          <cell r="B29" t="str">
            <v>Jan 2018</v>
          </cell>
          <cell r="C29" t="str">
            <v>RLS</v>
          </cell>
          <cell r="E29">
            <v>34</v>
          </cell>
          <cell r="G29">
            <v>4442.4045392585567</v>
          </cell>
          <cell r="Q29">
            <v>473.63000000000005</v>
          </cell>
          <cell r="S29">
            <v>-13.73</v>
          </cell>
          <cell r="T29">
            <v>90.65</v>
          </cell>
          <cell r="U29">
            <v>-0.61</v>
          </cell>
          <cell r="W29">
            <v>549.94000000000005</v>
          </cell>
          <cell r="AF29" t="str">
            <v>20160201LGUM_348</v>
          </cell>
          <cell r="AH29" t="str">
            <v>348</v>
          </cell>
        </row>
        <row r="30">
          <cell r="B30" t="str">
            <v>Jan 2018</v>
          </cell>
          <cell r="C30" t="str">
            <v>RLS</v>
          </cell>
          <cell r="E30">
            <v>15</v>
          </cell>
          <cell r="G30">
            <v>645.50228612084857</v>
          </cell>
          <cell r="Q30">
            <v>143.54000000000002</v>
          </cell>
          <cell r="S30">
            <v>-4.16</v>
          </cell>
          <cell r="T30">
            <v>27.48</v>
          </cell>
          <cell r="U30">
            <v>-0.18</v>
          </cell>
          <cell r="W30">
            <v>166.68</v>
          </cell>
          <cell r="AF30" t="str">
            <v>20160201LGUM_349</v>
          </cell>
          <cell r="AH30" t="str">
            <v>349</v>
          </cell>
        </row>
        <row r="31">
          <cell r="B31" t="str">
            <v>Jan 2018</v>
          </cell>
          <cell r="C31" t="str">
            <v>LS</v>
          </cell>
          <cell r="E31">
            <v>47</v>
          </cell>
          <cell r="G31">
            <v>1033.7670940412993</v>
          </cell>
          <cell r="Q31">
            <v>1251.04</v>
          </cell>
          <cell r="S31">
            <v>-36.270000000000003</v>
          </cell>
          <cell r="T31">
            <v>239.45</v>
          </cell>
          <cell r="U31">
            <v>-1.6</v>
          </cell>
          <cell r="W31">
            <v>1452.62</v>
          </cell>
          <cell r="AF31" t="str">
            <v>20160201LGUM_400</v>
          </cell>
          <cell r="AH31" t="str">
            <v>400</v>
          </cell>
        </row>
        <row r="32">
          <cell r="B32" t="str">
            <v>Jan 2018</v>
          </cell>
          <cell r="C32" t="str">
            <v>LS</v>
          </cell>
          <cell r="E32">
            <v>4</v>
          </cell>
          <cell r="G32">
            <v>168.60134338977386</v>
          </cell>
          <cell r="Q32">
            <v>114.60999999999999</v>
          </cell>
          <cell r="S32">
            <v>-3.32</v>
          </cell>
          <cell r="T32">
            <v>21.93</v>
          </cell>
          <cell r="U32">
            <v>-0.15</v>
          </cell>
          <cell r="W32">
            <v>133.07</v>
          </cell>
          <cell r="AF32" t="str">
            <v>20160201LGUM_401</v>
          </cell>
          <cell r="AH32" t="str">
            <v>401</v>
          </cell>
        </row>
        <row r="33">
          <cell r="B33" t="str">
            <v>Jan 2018</v>
          </cell>
          <cell r="C33" t="str">
            <v>LS</v>
          </cell>
          <cell r="E33">
            <v>203</v>
          </cell>
          <cell r="G33">
            <v>7483.972774010077</v>
          </cell>
          <cell r="Q33">
            <v>4226.47</v>
          </cell>
          <cell r="S33">
            <v>-122.52</v>
          </cell>
          <cell r="T33">
            <v>808.96</v>
          </cell>
          <cell r="U33">
            <v>-5.41</v>
          </cell>
          <cell r="W33">
            <v>4907.5</v>
          </cell>
          <cell r="AF33" t="str">
            <v>20160201LGUM_412</v>
          </cell>
          <cell r="AH33" t="str">
            <v>412</v>
          </cell>
        </row>
        <row r="34">
          <cell r="B34" t="str">
            <v>Jan 2018</v>
          </cell>
          <cell r="C34" t="str">
            <v>LS</v>
          </cell>
          <cell r="E34">
            <v>2095</v>
          </cell>
          <cell r="G34">
            <v>109009.92114584426</v>
          </cell>
          <cell r="Q34">
            <v>45179.520000000004</v>
          </cell>
          <cell r="S34">
            <v>-1309.7</v>
          </cell>
          <cell r="T34">
            <v>8647.56</v>
          </cell>
          <cell r="U34">
            <v>-57.81</v>
          </cell>
          <cell r="W34">
            <v>52459.57</v>
          </cell>
          <cell r="AF34" t="str">
            <v>20160201LGUM_413</v>
          </cell>
          <cell r="AH34" t="str">
            <v>413</v>
          </cell>
        </row>
        <row r="35">
          <cell r="B35" t="str">
            <v>Jan 2018</v>
          </cell>
          <cell r="C35" t="str">
            <v>LS</v>
          </cell>
          <cell r="E35">
            <v>43</v>
          </cell>
          <cell r="G35">
            <v>1647.4759839800763</v>
          </cell>
          <cell r="Q35">
            <v>912.03</v>
          </cell>
          <cell r="S35">
            <v>-26.44</v>
          </cell>
          <cell r="T35">
            <v>174.57</v>
          </cell>
          <cell r="U35">
            <v>-1.17</v>
          </cell>
          <cell r="W35">
            <v>1058.99</v>
          </cell>
          <cell r="AF35" t="str">
            <v>20160201LGUM_415</v>
          </cell>
          <cell r="AH35" t="str">
            <v>415</v>
          </cell>
        </row>
        <row r="36">
          <cell r="B36" t="str">
            <v>Jan 2018</v>
          </cell>
          <cell r="C36" t="str">
            <v>LS</v>
          </cell>
          <cell r="E36">
            <v>1766</v>
          </cell>
          <cell r="G36">
            <v>92330.912821479898</v>
          </cell>
          <cell r="Q36">
            <v>41750.14</v>
          </cell>
          <cell r="S36">
            <v>-1210.29</v>
          </cell>
          <cell r="T36">
            <v>7991.17</v>
          </cell>
          <cell r="U36">
            <v>-53.42</v>
          </cell>
          <cell r="W36">
            <v>48477.599999999999</v>
          </cell>
          <cell r="AF36" t="str">
            <v>20160201LGUM_416</v>
          </cell>
          <cell r="AH36" t="str">
            <v>416</v>
          </cell>
        </row>
        <row r="37">
          <cell r="B37" t="str">
            <v>Jan 2018</v>
          </cell>
          <cell r="C37" t="str">
            <v>RLS</v>
          </cell>
          <cell r="E37">
            <v>38</v>
          </cell>
          <cell r="G37">
            <v>2007.8011407102217</v>
          </cell>
          <cell r="Q37">
            <v>940.4899999999999</v>
          </cell>
          <cell r="S37">
            <v>-27.26</v>
          </cell>
          <cell r="T37">
            <v>180.02</v>
          </cell>
          <cell r="U37">
            <v>-1.2</v>
          </cell>
          <cell r="W37">
            <v>1092.05</v>
          </cell>
          <cell r="AF37" t="str">
            <v>20160201LGUM_417</v>
          </cell>
          <cell r="AH37" t="str">
            <v>417</v>
          </cell>
        </row>
        <row r="38">
          <cell r="B38" t="str">
            <v>Jan 2018</v>
          </cell>
          <cell r="C38" t="str">
            <v>RLS</v>
          </cell>
          <cell r="E38">
            <v>95</v>
          </cell>
          <cell r="G38">
            <v>8057.2173415353091</v>
          </cell>
          <cell r="Q38">
            <v>2498.5099999999998</v>
          </cell>
          <cell r="S38">
            <v>-72.430000000000007</v>
          </cell>
          <cell r="T38">
            <v>478.22</v>
          </cell>
          <cell r="U38">
            <v>-3.2</v>
          </cell>
          <cell r="W38">
            <v>2901.1</v>
          </cell>
          <cell r="AF38" t="str">
            <v>20160201LGUM_419</v>
          </cell>
          <cell r="AH38" t="str">
            <v>419</v>
          </cell>
        </row>
        <row r="39">
          <cell r="B39" t="str">
            <v>Jan 2018</v>
          </cell>
          <cell r="C39" t="str">
            <v>LS</v>
          </cell>
          <cell r="E39">
            <v>52</v>
          </cell>
          <cell r="G39">
            <v>4029.0903888916255</v>
          </cell>
          <cell r="Q39">
            <v>1604.72</v>
          </cell>
          <cell r="S39">
            <v>-46.52</v>
          </cell>
          <cell r="T39">
            <v>307.14999999999998</v>
          </cell>
          <cell r="U39">
            <v>-2.0499999999999998</v>
          </cell>
          <cell r="W39">
            <v>1863.3</v>
          </cell>
          <cell r="AF39" t="str">
            <v>20160201LGUM_420</v>
          </cell>
          <cell r="AH39" t="str">
            <v>420</v>
          </cell>
        </row>
        <row r="40">
          <cell r="B40" t="str">
            <v>Jan 2018</v>
          </cell>
          <cell r="C40" t="str">
            <v>LS</v>
          </cell>
          <cell r="E40">
            <v>181</v>
          </cell>
          <cell r="G40">
            <v>22911.477412298358</v>
          </cell>
          <cell r="Q40">
            <v>6146.7599999999993</v>
          </cell>
          <cell r="S40">
            <v>-178.19</v>
          </cell>
          <cell r="T40">
            <v>1176.52</v>
          </cell>
          <cell r="U40">
            <v>-7.86</v>
          </cell>
          <cell r="W40">
            <v>7137.23</v>
          </cell>
          <cell r="AF40" t="str">
            <v>20160201LGUM_421</v>
          </cell>
          <cell r="AH40" t="str">
            <v>421</v>
          </cell>
        </row>
        <row r="41">
          <cell r="B41" t="str">
            <v>Jan 2018</v>
          </cell>
          <cell r="C41" t="str">
            <v>LS</v>
          </cell>
          <cell r="E41">
            <v>403</v>
          </cell>
          <cell r="G41">
            <v>83741.878671080834</v>
          </cell>
          <cell r="Q41">
            <v>15970.890000000001</v>
          </cell>
          <cell r="S41">
            <v>-462.98</v>
          </cell>
          <cell r="T41">
            <v>3056.9</v>
          </cell>
          <cell r="U41">
            <v>-20.43</v>
          </cell>
          <cell r="W41">
            <v>18544.38</v>
          </cell>
          <cell r="AF41" t="str">
            <v>20160201LGUM_422</v>
          </cell>
          <cell r="AH41" t="str">
            <v>422</v>
          </cell>
        </row>
        <row r="42">
          <cell r="B42" t="str">
            <v>Jan 2018</v>
          </cell>
          <cell r="C42" t="str">
            <v>LS</v>
          </cell>
          <cell r="E42">
            <v>21</v>
          </cell>
          <cell r="G42">
            <v>1645.5491114841932</v>
          </cell>
          <cell r="Q42">
            <v>573.71999999999991</v>
          </cell>
          <cell r="S42">
            <v>-16.63</v>
          </cell>
          <cell r="T42">
            <v>109.81</v>
          </cell>
          <cell r="U42">
            <v>-0.73</v>
          </cell>
          <cell r="W42">
            <v>666.17</v>
          </cell>
          <cell r="AF42" t="str">
            <v>20160201LGUM_423</v>
          </cell>
          <cell r="AH42" t="str">
            <v>423</v>
          </cell>
        </row>
        <row r="43">
          <cell r="B43" t="str">
            <v>Jan 2018</v>
          </cell>
          <cell r="C43" t="str">
            <v>LS</v>
          </cell>
          <cell r="E43">
            <v>32</v>
          </cell>
          <cell r="G43">
            <v>6487.7796936384993</v>
          </cell>
          <cell r="Q43">
            <v>1128.6300000000001</v>
          </cell>
          <cell r="S43">
            <v>-32.72</v>
          </cell>
          <cell r="T43">
            <v>216.03</v>
          </cell>
          <cell r="U43">
            <v>-1.44</v>
          </cell>
          <cell r="W43">
            <v>1310.5</v>
          </cell>
          <cell r="AF43" t="str">
            <v>20160201LGUM_425</v>
          </cell>
          <cell r="AH43" t="str">
            <v>425</v>
          </cell>
        </row>
        <row r="44">
          <cell r="B44" t="str">
            <v>Jan 2018</v>
          </cell>
          <cell r="C44" t="str">
            <v>RLS</v>
          </cell>
          <cell r="E44">
            <v>37</v>
          </cell>
          <cell r="G44">
            <v>1402.7631770029186</v>
          </cell>
          <cell r="Q44">
            <v>1267.6200000000001</v>
          </cell>
          <cell r="S44">
            <v>-36.75</v>
          </cell>
          <cell r="T44">
            <v>242.63</v>
          </cell>
          <cell r="U44">
            <v>-1.62</v>
          </cell>
          <cell r="W44">
            <v>1471.88</v>
          </cell>
          <cell r="AF44" t="str">
            <v>20160201LGUM_426</v>
          </cell>
          <cell r="AH44" t="str">
            <v>426</v>
          </cell>
        </row>
        <row r="45">
          <cell r="B45" t="str">
            <v>Jan 2018</v>
          </cell>
          <cell r="C45" t="str">
            <v>LS</v>
          </cell>
          <cell r="E45">
            <v>49</v>
          </cell>
          <cell r="G45">
            <v>1838.2363610725063</v>
          </cell>
          <cell r="Q45">
            <v>1826.62</v>
          </cell>
          <cell r="S45">
            <v>-52.95</v>
          </cell>
          <cell r="T45">
            <v>349.62</v>
          </cell>
          <cell r="U45">
            <v>-2.34</v>
          </cell>
          <cell r="W45">
            <v>2120.9499999999998</v>
          </cell>
          <cell r="AF45" t="str">
            <v>20160201LGUM_427</v>
          </cell>
          <cell r="AH45" t="str">
            <v>427</v>
          </cell>
        </row>
        <row r="46">
          <cell r="B46" t="str">
            <v>Jan 2018</v>
          </cell>
          <cell r="C46" t="str">
            <v>RLS</v>
          </cell>
          <cell r="E46">
            <v>246</v>
          </cell>
          <cell r="G46">
            <v>12884.996379970493</v>
          </cell>
          <cell r="Q46">
            <v>8939.4500000000007</v>
          </cell>
          <cell r="S46">
            <v>-259.14</v>
          </cell>
          <cell r="T46">
            <v>1711.05</v>
          </cell>
          <cell r="U46">
            <v>-11.44</v>
          </cell>
          <cell r="W46">
            <v>10379.92</v>
          </cell>
          <cell r="AF46" t="str">
            <v>20160201LGUM_428</v>
          </cell>
          <cell r="AH46" t="str">
            <v>428</v>
          </cell>
        </row>
        <row r="47">
          <cell r="B47" t="str">
            <v>Jan 2018</v>
          </cell>
          <cell r="C47" t="str">
            <v>LS</v>
          </cell>
          <cell r="E47">
            <v>191</v>
          </cell>
          <cell r="G47">
            <v>9731.6695404577476</v>
          </cell>
          <cell r="Q47">
            <v>7756.369999999999</v>
          </cell>
          <cell r="S47">
            <v>-224.85</v>
          </cell>
          <cell r="T47">
            <v>1484.61</v>
          </cell>
          <cell r="U47">
            <v>-9.92</v>
          </cell>
          <cell r="W47">
            <v>9006.2099999999991</v>
          </cell>
          <cell r="AF47" t="str">
            <v>20160201LGUM_429</v>
          </cell>
          <cell r="AH47" t="str">
            <v>429</v>
          </cell>
        </row>
        <row r="48">
          <cell r="B48" t="str">
            <v>Jan 2018</v>
          </cell>
          <cell r="C48" t="str">
            <v>RLS</v>
          </cell>
          <cell r="E48">
            <v>12</v>
          </cell>
          <cell r="G48">
            <v>410.42384162310674</v>
          </cell>
          <cell r="Q48">
            <v>399.59000000000003</v>
          </cell>
          <cell r="S48">
            <v>-11.58</v>
          </cell>
          <cell r="T48">
            <v>76.489999999999995</v>
          </cell>
          <cell r="U48">
            <v>-0.51</v>
          </cell>
          <cell r="W48">
            <v>463.99</v>
          </cell>
          <cell r="AF48" t="str">
            <v>20160201LGUM_430</v>
          </cell>
          <cell r="AH48" t="str">
            <v>430</v>
          </cell>
        </row>
        <row r="49">
          <cell r="B49" t="str">
            <v>Jan 2018</v>
          </cell>
          <cell r="C49" t="str">
            <v>LS</v>
          </cell>
          <cell r="E49">
            <v>43</v>
          </cell>
          <cell r="G49">
            <v>1570.4010841447512</v>
          </cell>
          <cell r="Q49">
            <v>1697.56</v>
          </cell>
          <cell r="S49">
            <v>-49.21</v>
          </cell>
          <cell r="T49">
            <v>324.92</v>
          </cell>
          <cell r="U49">
            <v>-2.17</v>
          </cell>
          <cell r="W49">
            <v>1971.1</v>
          </cell>
          <cell r="AF49" t="str">
            <v>20160201LGUM_431</v>
          </cell>
          <cell r="AH49" t="str">
            <v>431</v>
          </cell>
        </row>
        <row r="50">
          <cell r="B50" t="str">
            <v>Jan 2018</v>
          </cell>
          <cell r="C50" t="str">
            <v>RLS</v>
          </cell>
          <cell r="E50">
            <v>9</v>
          </cell>
          <cell r="G50">
            <v>468.23001649960059</v>
          </cell>
          <cell r="Q50">
            <v>322.15999999999997</v>
          </cell>
          <cell r="S50">
            <v>-9.34</v>
          </cell>
          <cell r="T50">
            <v>61.66</v>
          </cell>
          <cell r="U50">
            <v>-0.41</v>
          </cell>
          <cell r="W50">
            <v>374.07</v>
          </cell>
          <cell r="AF50" t="str">
            <v>20160201LGUM_432</v>
          </cell>
          <cell r="AH50" t="str">
            <v>432</v>
          </cell>
        </row>
        <row r="51">
          <cell r="B51" t="str">
            <v>Jan 2018</v>
          </cell>
          <cell r="C51" t="str">
            <v>LS</v>
          </cell>
          <cell r="E51">
            <v>211</v>
          </cell>
          <cell r="G51">
            <v>10456.173598909805</v>
          </cell>
          <cell r="Q51">
            <v>8586.5499999999993</v>
          </cell>
          <cell r="S51">
            <v>-248.91</v>
          </cell>
          <cell r="T51">
            <v>1643.5</v>
          </cell>
          <cell r="U51">
            <v>-10.99</v>
          </cell>
          <cell r="W51">
            <v>9970.15</v>
          </cell>
          <cell r="AF51" t="str">
            <v>20160201LGUM_433</v>
          </cell>
          <cell r="AH51" t="str">
            <v>433</v>
          </cell>
        </row>
        <row r="52">
          <cell r="B52" t="str">
            <v>Jan 2018</v>
          </cell>
          <cell r="C52" t="str">
            <v>LS</v>
          </cell>
          <cell r="E52">
            <v>0</v>
          </cell>
          <cell r="G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AF52" t="str">
            <v>20160201LGUM_439</v>
          </cell>
          <cell r="AH52" t="str">
            <v>439</v>
          </cell>
        </row>
        <row r="53">
          <cell r="B53" t="str">
            <v>Jan 2018</v>
          </cell>
          <cell r="C53" t="str">
            <v>LS</v>
          </cell>
          <cell r="E53">
            <v>2</v>
          </cell>
          <cell r="G53">
            <v>243.74937072921597</v>
          </cell>
          <cell r="Q53">
            <v>38.729999999999997</v>
          </cell>
          <cell r="S53">
            <v>-1.1200000000000001</v>
          </cell>
          <cell r="T53">
            <v>7.42</v>
          </cell>
          <cell r="U53">
            <v>-0.05</v>
          </cell>
          <cell r="W53">
            <v>44.98</v>
          </cell>
          <cell r="AF53" t="str">
            <v>20160201LGUM_440</v>
          </cell>
          <cell r="AH53" t="str">
            <v>440</v>
          </cell>
        </row>
        <row r="54">
          <cell r="B54" t="str">
            <v>Jan 2018</v>
          </cell>
          <cell r="C54" t="str">
            <v>LS</v>
          </cell>
          <cell r="E54">
            <v>34</v>
          </cell>
          <cell r="G54">
            <v>7285.5049069341148</v>
          </cell>
          <cell r="Q54">
            <v>800.69</v>
          </cell>
          <cell r="S54">
            <v>-23.21</v>
          </cell>
          <cell r="T54">
            <v>153.26</v>
          </cell>
          <cell r="U54">
            <v>-1.02</v>
          </cell>
          <cell r="W54">
            <v>929.72</v>
          </cell>
          <cell r="AF54" t="str">
            <v>20160201LGUM_441</v>
          </cell>
          <cell r="AH54" t="str">
            <v>441</v>
          </cell>
        </row>
        <row r="55">
          <cell r="B55" t="str">
            <v>Jan 2018</v>
          </cell>
          <cell r="C55" t="str">
            <v>LS</v>
          </cell>
          <cell r="E55">
            <v>5962</v>
          </cell>
          <cell r="G55">
            <v>475390.27469430235</v>
          </cell>
          <cell r="Q55">
            <v>83232.83</v>
          </cell>
          <cell r="S55">
            <v>-2412.8200000000002</v>
          </cell>
          <cell r="T55">
            <v>15931.14</v>
          </cell>
          <cell r="U55">
            <v>-106.49</v>
          </cell>
          <cell r="W55">
            <v>96644.66</v>
          </cell>
          <cell r="AF55" t="str">
            <v>20160201LGUM_452</v>
          </cell>
          <cell r="AH55" t="str">
            <v>452</v>
          </cell>
        </row>
        <row r="56">
          <cell r="B56" t="str">
            <v>Jan 2018</v>
          </cell>
          <cell r="C56" t="str">
            <v>LS</v>
          </cell>
          <cell r="E56">
            <v>8669</v>
          </cell>
          <cell r="G56">
            <v>1094647.5939849748</v>
          </cell>
          <cell r="Q56">
            <v>141303.85999999999</v>
          </cell>
          <cell r="S56">
            <v>-4096.2299999999996</v>
          </cell>
          <cell r="T56">
            <v>27046.2</v>
          </cell>
          <cell r="U56">
            <v>-180.8</v>
          </cell>
          <cell r="W56">
            <v>164073.03</v>
          </cell>
          <cell r="AF56" t="str">
            <v>20160201LGUM_453</v>
          </cell>
          <cell r="AH56" t="str">
            <v>453</v>
          </cell>
        </row>
        <row r="57">
          <cell r="B57" t="str">
            <v>Jan 2018</v>
          </cell>
          <cell r="C57" t="str">
            <v>LS</v>
          </cell>
          <cell r="E57">
            <v>5003</v>
          </cell>
          <cell r="G57">
            <v>1044978.6016585953</v>
          </cell>
          <cell r="Q57">
            <v>95898.76</v>
          </cell>
          <cell r="S57">
            <v>-2779.99</v>
          </cell>
          <cell r="T57">
            <v>18355.46</v>
          </cell>
          <cell r="U57">
            <v>-122.7</v>
          </cell>
          <cell r="W57">
            <v>111351.53</v>
          </cell>
          <cell r="AF57" t="str">
            <v>20160201LGUM_454</v>
          </cell>
          <cell r="AH57" t="str">
            <v>454</v>
          </cell>
        </row>
        <row r="58">
          <cell r="B58" t="str">
            <v>Jan 2018</v>
          </cell>
          <cell r="C58" t="str">
            <v>LS</v>
          </cell>
          <cell r="E58">
            <v>370</v>
          </cell>
          <cell r="G58">
            <v>30545.746240987319</v>
          </cell>
          <cell r="Q58">
            <v>5656.44</v>
          </cell>
          <cell r="S58">
            <v>-163.97</v>
          </cell>
          <cell r="T58">
            <v>1082.67</v>
          </cell>
          <cell r="U58">
            <v>-7.24</v>
          </cell>
          <cell r="W58">
            <v>6567.9</v>
          </cell>
          <cell r="AF58" t="str">
            <v>20160201LGUM_455</v>
          </cell>
          <cell r="AH58" t="str">
            <v>455</v>
          </cell>
        </row>
        <row r="59">
          <cell r="B59" t="str">
            <v>Jan 2018</v>
          </cell>
          <cell r="C59" t="str">
            <v>LS</v>
          </cell>
          <cell r="E59">
            <v>11824</v>
          </cell>
          <cell r="G59">
            <v>2540227.8047189126</v>
          </cell>
          <cell r="Q59">
            <v>237316.74</v>
          </cell>
          <cell r="S59">
            <v>-6879.53</v>
          </cell>
          <cell r="T59">
            <v>45423.5</v>
          </cell>
          <cell r="U59">
            <v>-303.64</v>
          </cell>
          <cell r="W59">
            <v>275557.07</v>
          </cell>
          <cell r="AF59" t="str">
            <v>20160201LGUM_456</v>
          </cell>
          <cell r="AH59" t="str">
            <v>456</v>
          </cell>
        </row>
        <row r="60">
          <cell r="B60" t="str">
            <v>Jan 2018</v>
          </cell>
          <cell r="C60" t="str">
            <v>LS</v>
          </cell>
          <cell r="E60">
            <v>3004</v>
          </cell>
          <cell r="G60">
            <v>164931.61472136449</v>
          </cell>
          <cell r="Q60">
            <v>37490.239999999998</v>
          </cell>
          <cell r="S60">
            <v>-1086.8</v>
          </cell>
          <cell r="T60">
            <v>7175.8</v>
          </cell>
          <cell r="U60">
            <v>-47.97</v>
          </cell>
          <cell r="W60">
            <v>43531.27</v>
          </cell>
          <cell r="AF60" t="str">
            <v>20160201LGUM_457</v>
          </cell>
          <cell r="AH60" t="str">
            <v>457</v>
          </cell>
        </row>
        <row r="61">
          <cell r="B61" t="str">
            <v>Jan 2018</v>
          </cell>
          <cell r="C61" t="str">
            <v>RLS</v>
          </cell>
          <cell r="E61">
            <v>0</v>
          </cell>
          <cell r="G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  <cell r="AF61" t="str">
            <v>20160201LGUM_458</v>
          </cell>
          <cell r="AH61" t="str">
            <v>458</v>
          </cell>
        </row>
        <row r="62">
          <cell r="B62" t="str">
            <v>Jan 2018</v>
          </cell>
          <cell r="C62" t="str">
            <v>LS</v>
          </cell>
          <cell r="E62">
            <v>25</v>
          </cell>
          <cell r="G62">
            <v>1751.5270987577653</v>
          </cell>
          <cell r="Q62">
            <v>349.38</v>
          </cell>
          <cell r="S62">
            <v>-10.130000000000001</v>
          </cell>
          <cell r="T62">
            <v>66.87</v>
          </cell>
          <cell r="U62">
            <v>-0.45</v>
          </cell>
          <cell r="W62">
            <v>405.67</v>
          </cell>
          <cell r="AF62" t="str">
            <v>20160201LGUM_470</v>
          </cell>
          <cell r="AH62" t="str">
            <v>470</v>
          </cell>
        </row>
        <row r="63">
          <cell r="B63" t="str">
            <v>Jan 2018</v>
          </cell>
          <cell r="C63" t="str">
            <v>RLS</v>
          </cell>
          <cell r="E63">
            <v>2</v>
          </cell>
          <cell r="G63">
            <v>127.17358472828658</v>
          </cell>
          <cell r="Q63">
            <v>32.18</v>
          </cell>
          <cell r="S63">
            <v>-0.93</v>
          </cell>
          <cell r="T63">
            <v>6.16</v>
          </cell>
          <cell r="U63">
            <v>-0.04</v>
          </cell>
          <cell r="W63">
            <v>37.369999999999997</v>
          </cell>
          <cell r="AF63" t="str">
            <v>20160201LGUM_471</v>
          </cell>
          <cell r="AH63" t="str">
            <v>471</v>
          </cell>
        </row>
        <row r="64">
          <cell r="B64" t="str">
            <v>Jan 2018</v>
          </cell>
          <cell r="C64" t="str">
            <v>LS</v>
          </cell>
          <cell r="E64">
            <v>454</v>
          </cell>
          <cell r="G64">
            <v>71768.292981663064</v>
          </cell>
          <cell r="Q64">
            <v>9114.8700000000008</v>
          </cell>
          <cell r="S64">
            <v>-264.23</v>
          </cell>
          <cell r="T64">
            <v>1744.63</v>
          </cell>
          <cell r="U64">
            <v>-11.66</v>
          </cell>
          <cell r="W64">
            <v>10583.61</v>
          </cell>
          <cell r="AF64" t="str">
            <v>20160201LGUM_473</v>
          </cell>
          <cell r="AH64" t="str">
            <v>473</v>
          </cell>
        </row>
        <row r="65">
          <cell r="B65" t="str">
            <v>Jan 2018</v>
          </cell>
          <cell r="C65" t="str">
            <v>RLS</v>
          </cell>
          <cell r="E65">
            <v>49</v>
          </cell>
          <cell r="G65">
            <v>7830.8098232690409</v>
          </cell>
          <cell r="Q65">
            <v>1113.58</v>
          </cell>
          <cell r="S65">
            <v>-32.28</v>
          </cell>
          <cell r="T65">
            <v>213.14</v>
          </cell>
          <cell r="U65">
            <v>-1.42</v>
          </cell>
          <cell r="W65">
            <v>1293.02</v>
          </cell>
          <cell r="AF65" t="str">
            <v>20160201LGUM_474</v>
          </cell>
          <cell r="AH65" t="str">
            <v>474</v>
          </cell>
        </row>
        <row r="66">
          <cell r="B66" t="str">
            <v>Jan 2018</v>
          </cell>
          <cell r="C66" t="str">
            <v>RLS</v>
          </cell>
          <cell r="E66">
            <v>2</v>
          </cell>
          <cell r="G66">
            <v>289.99431063041106</v>
          </cell>
          <cell r="Q66">
            <v>59.28</v>
          </cell>
          <cell r="S66">
            <v>-1.72</v>
          </cell>
          <cell r="T66">
            <v>11.35</v>
          </cell>
          <cell r="U66">
            <v>-0.08</v>
          </cell>
          <cell r="W66">
            <v>68.83</v>
          </cell>
          <cell r="AF66" t="str">
            <v>20160201LGUM_475</v>
          </cell>
          <cell r="AH66" t="str">
            <v>475</v>
          </cell>
        </row>
        <row r="67">
          <cell r="B67" t="str">
            <v>Jan 2018</v>
          </cell>
          <cell r="C67" t="str">
            <v>LS</v>
          </cell>
          <cell r="E67">
            <v>413</v>
          </cell>
          <cell r="G67">
            <v>201202.09914762055</v>
          </cell>
          <cell r="Q67">
            <v>17507.900000000001</v>
          </cell>
          <cell r="S67">
            <v>-507.53</v>
          </cell>
          <cell r="T67">
            <v>3351.09</v>
          </cell>
          <cell r="U67">
            <v>-22.4</v>
          </cell>
          <cell r="W67">
            <v>20329.060000000001</v>
          </cell>
          <cell r="AF67" t="str">
            <v>20160201LGUM_476</v>
          </cell>
          <cell r="AH67" t="str">
            <v>476</v>
          </cell>
        </row>
        <row r="68">
          <cell r="B68" t="str">
            <v>Jan 2018</v>
          </cell>
          <cell r="C68" t="str">
            <v>RLS</v>
          </cell>
          <cell r="E68">
            <v>57</v>
          </cell>
          <cell r="G68">
            <v>27726.731779510301</v>
          </cell>
          <cell r="Q68">
            <v>2612.0699999999997</v>
          </cell>
          <cell r="S68">
            <v>-75.72</v>
          </cell>
          <cell r="T68">
            <v>499.96</v>
          </cell>
          <cell r="U68">
            <v>-3.34</v>
          </cell>
          <cell r="W68">
            <v>3032.97</v>
          </cell>
          <cell r="AF68" t="str">
            <v>20160201LGUM_477</v>
          </cell>
          <cell r="AH68" t="str">
            <v>477</v>
          </cell>
        </row>
        <row r="69">
          <cell r="B69" t="str">
            <v>Jan 2018</v>
          </cell>
          <cell r="C69" t="str">
            <v>LS</v>
          </cell>
          <cell r="E69">
            <v>0</v>
          </cell>
          <cell r="G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W69">
            <v>0</v>
          </cell>
          <cell r="AF69" t="str">
            <v>20160201LGUM_479</v>
          </cell>
          <cell r="AH69" t="str">
            <v>479</v>
          </cell>
        </row>
        <row r="70">
          <cell r="B70" t="str">
            <v>Jan 2018</v>
          </cell>
          <cell r="C70" t="str">
            <v>LS</v>
          </cell>
          <cell r="E70">
            <v>18</v>
          </cell>
          <cell r="G70">
            <v>1296.7851897293465</v>
          </cell>
          <cell r="Q70">
            <v>447.29999999999995</v>
          </cell>
          <cell r="S70">
            <v>-12.97</v>
          </cell>
          <cell r="T70">
            <v>85.62</v>
          </cell>
          <cell r="U70">
            <v>-0.56999999999999995</v>
          </cell>
          <cell r="W70">
            <v>519.38</v>
          </cell>
          <cell r="AF70" t="str">
            <v>20160201LGUM_480</v>
          </cell>
          <cell r="AH70" t="str">
            <v>480</v>
          </cell>
        </row>
        <row r="71">
          <cell r="B71" t="str">
            <v>Jan 2018</v>
          </cell>
          <cell r="C71" t="str">
            <v>LS</v>
          </cell>
          <cell r="E71">
            <v>4</v>
          </cell>
          <cell r="G71">
            <v>593.47672873200406</v>
          </cell>
          <cell r="Q71">
            <v>86.68</v>
          </cell>
          <cell r="S71">
            <v>-2.5099999999999998</v>
          </cell>
          <cell r="T71">
            <v>16.59</v>
          </cell>
          <cell r="U71">
            <v>-0.11</v>
          </cell>
          <cell r="W71">
            <v>100.65</v>
          </cell>
          <cell r="AF71" t="str">
            <v>20160201LGUM_481</v>
          </cell>
          <cell r="AH71" t="str">
            <v>481</v>
          </cell>
        </row>
        <row r="72">
          <cell r="B72" t="str">
            <v>Jan 2018</v>
          </cell>
          <cell r="C72" t="str">
            <v>LS</v>
          </cell>
          <cell r="E72">
            <v>47</v>
          </cell>
          <cell r="G72">
            <v>7370.2872967529729</v>
          </cell>
          <cell r="Q72">
            <v>1477.21</v>
          </cell>
          <cell r="S72">
            <v>-42.82</v>
          </cell>
          <cell r="T72">
            <v>282.74</v>
          </cell>
          <cell r="U72">
            <v>-1.89</v>
          </cell>
          <cell r="W72">
            <v>1715.24</v>
          </cell>
          <cell r="AF72" t="str">
            <v>20160201LGUM_482</v>
          </cell>
          <cell r="AH72" t="str">
            <v>482</v>
          </cell>
        </row>
        <row r="73">
          <cell r="B73" t="str">
            <v>Jan 2018</v>
          </cell>
          <cell r="C73" t="str">
            <v>LS</v>
          </cell>
          <cell r="E73">
            <v>2</v>
          </cell>
          <cell r="G73">
            <v>912.374126800662</v>
          </cell>
          <cell r="Q73">
            <v>90.03</v>
          </cell>
          <cell r="S73">
            <v>-2.61</v>
          </cell>
          <cell r="T73">
            <v>17.23</v>
          </cell>
          <cell r="U73">
            <v>-0.12</v>
          </cell>
          <cell r="W73">
            <v>104.53</v>
          </cell>
          <cell r="AF73" t="str">
            <v>20160201LGUM_483</v>
          </cell>
          <cell r="AH73" t="str">
            <v>483</v>
          </cell>
        </row>
        <row r="74">
          <cell r="B74" t="str">
            <v>Jan 2018</v>
          </cell>
          <cell r="C74" t="str">
            <v>LS</v>
          </cell>
          <cell r="E74">
            <v>13</v>
          </cell>
          <cell r="G74">
            <v>5954.0360122788725</v>
          </cell>
          <cell r="Q74">
            <v>711.88</v>
          </cell>
          <cell r="S74">
            <v>-20.64</v>
          </cell>
          <cell r="T74">
            <v>136.26</v>
          </cell>
          <cell r="U74">
            <v>-0.91</v>
          </cell>
          <cell r="W74">
            <v>826.59</v>
          </cell>
          <cell r="AF74" t="str">
            <v>20160201LGUM_484</v>
          </cell>
          <cell r="AH74" t="str">
            <v>484</v>
          </cell>
        </row>
        <row r="75">
          <cell r="B75" t="str">
            <v>Jan 2018</v>
          </cell>
          <cell r="C75" t="str">
            <v>ODL</v>
          </cell>
          <cell r="E75">
            <v>0</v>
          </cell>
          <cell r="G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W75">
            <v>0</v>
          </cell>
          <cell r="AF75" t="str">
            <v>20160201ODL</v>
          </cell>
          <cell r="AH75" t="str">
            <v>ODL</v>
          </cell>
        </row>
        <row r="76">
          <cell r="B76" t="str">
            <v>Jan 2018</v>
          </cell>
          <cell r="C76" t="str">
            <v>RLS</v>
          </cell>
          <cell r="E76">
            <v>0</v>
          </cell>
          <cell r="G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W76">
            <v>0</v>
          </cell>
          <cell r="AF76" t="str">
            <v>20160201LGUM_204CU</v>
          </cell>
          <cell r="AH76" t="str">
            <v>4CU</v>
          </cell>
        </row>
        <row r="77">
          <cell r="B77" t="str">
            <v>Jan 2018</v>
          </cell>
          <cell r="C77" t="str">
            <v>RLS</v>
          </cell>
          <cell r="E77">
            <v>0</v>
          </cell>
          <cell r="G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W77">
            <v>0</v>
          </cell>
          <cell r="AF77" t="str">
            <v>20160201LGUM_207CU</v>
          </cell>
          <cell r="AH77" t="str">
            <v>7CU</v>
          </cell>
        </row>
        <row r="78">
          <cell r="B78" t="str">
            <v>Jan 2018</v>
          </cell>
          <cell r="C78" t="str">
            <v>RLS</v>
          </cell>
          <cell r="E78">
            <v>0</v>
          </cell>
          <cell r="G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W78">
            <v>0</v>
          </cell>
          <cell r="AF78" t="str">
            <v>20160201LGUM_209CU</v>
          </cell>
          <cell r="AH78" t="str">
            <v>9CU</v>
          </cell>
        </row>
        <row r="79">
          <cell r="B79" t="str">
            <v>Jan 2018</v>
          </cell>
          <cell r="C79" t="str">
            <v>RLS</v>
          </cell>
          <cell r="E79">
            <v>0</v>
          </cell>
          <cell r="G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W79">
            <v>0</v>
          </cell>
          <cell r="AF79" t="str">
            <v>20160201LGUM_210CU</v>
          </cell>
          <cell r="AH79" t="str">
            <v>0CU</v>
          </cell>
        </row>
        <row r="80">
          <cell r="B80" t="str">
            <v>Jan 2018</v>
          </cell>
          <cell r="C80" t="str">
            <v>RLS</v>
          </cell>
          <cell r="E80">
            <v>0</v>
          </cell>
          <cell r="G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W80">
            <v>0</v>
          </cell>
          <cell r="AF80" t="str">
            <v>20160201LGUM_252CU</v>
          </cell>
          <cell r="AH80" t="str">
            <v>2CU</v>
          </cell>
        </row>
        <row r="81">
          <cell r="B81" t="str">
            <v>Jan 2018</v>
          </cell>
          <cell r="C81" t="str">
            <v>RLS</v>
          </cell>
          <cell r="E81">
            <v>0</v>
          </cell>
          <cell r="G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W81">
            <v>0</v>
          </cell>
          <cell r="AF81" t="str">
            <v>20160201LGUM_267CU</v>
          </cell>
          <cell r="AH81" t="str">
            <v>7CU</v>
          </cell>
        </row>
        <row r="82">
          <cell r="B82" t="str">
            <v>Jan 2018</v>
          </cell>
          <cell r="C82" t="str">
            <v>RLS</v>
          </cell>
          <cell r="E82">
            <v>0</v>
          </cell>
          <cell r="G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W82">
            <v>0</v>
          </cell>
          <cell r="AF82" t="str">
            <v>20160201LGUM_276CU</v>
          </cell>
          <cell r="AH82" t="str">
            <v>6CU</v>
          </cell>
        </row>
        <row r="83">
          <cell r="B83" t="str">
            <v>Jan 2018</v>
          </cell>
          <cell r="C83" t="str">
            <v>RLS</v>
          </cell>
          <cell r="E83">
            <v>0</v>
          </cell>
          <cell r="G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W83">
            <v>0</v>
          </cell>
          <cell r="AF83" t="str">
            <v>20160201LGUM_315CU</v>
          </cell>
          <cell r="AH83" t="str">
            <v>5CU</v>
          </cell>
        </row>
        <row r="84">
          <cell r="B84" t="str">
            <v>Jan 2018</v>
          </cell>
          <cell r="C84" t="str">
            <v>LS</v>
          </cell>
          <cell r="E84">
            <v>0</v>
          </cell>
          <cell r="G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W84">
            <v>0</v>
          </cell>
          <cell r="AF84" t="str">
            <v>20160201LGUM_412CU</v>
          </cell>
          <cell r="AH84" t="str">
            <v>2CU</v>
          </cell>
        </row>
        <row r="85">
          <cell r="B85" t="str">
            <v>Jan 2018</v>
          </cell>
          <cell r="C85" t="str">
            <v>LS</v>
          </cell>
          <cell r="E85">
            <v>0</v>
          </cell>
          <cell r="G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W85">
            <v>0</v>
          </cell>
          <cell r="AF85" t="str">
            <v>20160201LGUM_415CU</v>
          </cell>
          <cell r="AH85" t="str">
            <v>5CU</v>
          </cell>
        </row>
        <row r="86">
          <cell r="B86" t="str">
            <v>Jan 2018</v>
          </cell>
          <cell r="C86" t="str">
            <v>LS</v>
          </cell>
          <cell r="E86">
            <v>477</v>
          </cell>
          <cell r="G86">
            <v>57574.950176987928</v>
          </cell>
          <cell r="Q86">
            <v>14095.350000000002</v>
          </cell>
          <cell r="S86">
            <v>-408.61</v>
          </cell>
          <cell r="T86">
            <v>2697.91</v>
          </cell>
          <cell r="U86">
            <v>-18.03</v>
          </cell>
          <cell r="W86">
            <v>16366.62</v>
          </cell>
          <cell r="AF86" t="str">
            <v>20160201LGUM_424</v>
          </cell>
          <cell r="AH86" t="str">
            <v>424</v>
          </cell>
        </row>
        <row r="87">
          <cell r="B87" t="str">
            <v>Jan 2018</v>
          </cell>
          <cell r="C87" t="str">
            <v>LS</v>
          </cell>
          <cell r="E87">
            <v>3</v>
          </cell>
          <cell r="G87">
            <v>241.62044710775149</v>
          </cell>
          <cell r="Q87">
            <v>65.08</v>
          </cell>
          <cell r="S87">
            <v>-1.89</v>
          </cell>
          <cell r="T87">
            <v>12.45</v>
          </cell>
          <cell r="U87">
            <v>-0.08</v>
          </cell>
          <cell r="W87">
            <v>75.56</v>
          </cell>
          <cell r="AF87" t="str">
            <v>20160201LGUM_444</v>
          </cell>
          <cell r="AH87" t="str">
            <v>444</v>
          </cell>
        </row>
        <row r="88">
          <cell r="B88" t="str">
            <v>Jan 2018</v>
          </cell>
          <cell r="C88" t="str">
            <v>LS</v>
          </cell>
          <cell r="E88">
            <v>11</v>
          </cell>
          <cell r="G88">
            <v>892.05861273958874</v>
          </cell>
          <cell r="Q88">
            <v>259.93</v>
          </cell>
          <cell r="S88">
            <v>-7.54</v>
          </cell>
          <cell r="T88">
            <v>49.75</v>
          </cell>
          <cell r="U88">
            <v>-0.33</v>
          </cell>
          <cell r="W88">
            <v>301.81</v>
          </cell>
          <cell r="AF88" t="str">
            <v>20160201LGUM_445</v>
          </cell>
          <cell r="AH88" t="str">
            <v>445</v>
          </cell>
        </row>
        <row r="89">
          <cell r="B89" t="str">
            <v>Jan 2018</v>
          </cell>
          <cell r="C89" t="str">
            <v>LS</v>
          </cell>
          <cell r="E89">
            <v>0</v>
          </cell>
          <cell r="G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W89">
            <v>0</v>
          </cell>
          <cell r="AF89" t="str">
            <v>20160201LGUM_452CU</v>
          </cell>
          <cell r="AH89" t="str">
            <v>2CU</v>
          </cell>
        </row>
        <row r="90">
          <cell r="B90" t="str">
            <v>Jan 2018</v>
          </cell>
          <cell r="C90" t="str">
            <v>LS</v>
          </cell>
          <cell r="E90">
            <v>0</v>
          </cell>
          <cell r="G90">
            <v>0</v>
          </cell>
          <cell r="Q90">
            <v>0</v>
          </cell>
          <cell r="S90">
            <v>0</v>
          </cell>
          <cell r="T90">
            <v>0</v>
          </cell>
          <cell r="U90">
            <v>0</v>
          </cell>
          <cell r="W90">
            <v>0</v>
          </cell>
          <cell r="AF90" t="str">
            <v>20160201LGUM_453CU</v>
          </cell>
          <cell r="AH90" t="str">
            <v>3CU</v>
          </cell>
        </row>
        <row r="91">
          <cell r="B91" t="str">
            <v>Jan 2018</v>
          </cell>
          <cell r="C91" t="str">
            <v>LS</v>
          </cell>
          <cell r="E91">
            <v>0</v>
          </cell>
          <cell r="G91">
            <v>0</v>
          </cell>
          <cell r="Q91">
            <v>0</v>
          </cell>
          <cell r="S91">
            <v>0</v>
          </cell>
          <cell r="T91">
            <v>0</v>
          </cell>
          <cell r="U91">
            <v>0</v>
          </cell>
          <cell r="W91">
            <v>0</v>
          </cell>
          <cell r="AF91" t="str">
            <v>20160201LGUM_454CU</v>
          </cell>
          <cell r="AH91" t="str">
            <v>4CU</v>
          </cell>
        </row>
        <row r="92">
          <cell r="B92" t="str">
            <v>Jan 2018</v>
          </cell>
          <cell r="C92" t="str">
            <v>LS</v>
          </cell>
          <cell r="E92">
            <v>0</v>
          </cell>
          <cell r="G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W92">
            <v>0</v>
          </cell>
          <cell r="AF92" t="str">
            <v>20160201LGUM_456CU</v>
          </cell>
          <cell r="AH92" t="str">
            <v>6CU</v>
          </cell>
        </row>
        <row r="93">
          <cell r="B93" t="str">
            <v>Jan 2018</v>
          </cell>
          <cell r="C93" t="str">
            <v>LS</v>
          </cell>
          <cell r="E93">
            <v>0</v>
          </cell>
          <cell r="G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AF93" t="str">
            <v>20160201LGUM_490</v>
          </cell>
          <cell r="AH93" t="str">
            <v>490</v>
          </cell>
        </row>
        <row r="94">
          <cell r="B94" t="str">
            <v>Jan 2018</v>
          </cell>
          <cell r="C94" t="str">
            <v>LS</v>
          </cell>
          <cell r="E94">
            <v>0</v>
          </cell>
          <cell r="G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AF94" t="str">
            <v>20160201LGUM_491</v>
          </cell>
          <cell r="AH94" t="str">
            <v>491</v>
          </cell>
        </row>
        <row r="95">
          <cell r="B95" t="str">
            <v>Jan 2018</v>
          </cell>
          <cell r="C95" t="str">
            <v>LS</v>
          </cell>
          <cell r="E95">
            <v>0</v>
          </cell>
          <cell r="G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W95">
            <v>0</v>
          </cell>
          <cell r="AF95" t="str">
            <v>20160201LGUM_492</v>
          </cell>
          <cell r="AH95" t="str">
            <v>492</v>
          </cell>
        </row>
        <row r="96">
          <cell r="B96" t="str">
            <v>Jan 2018</v>
          </cell>
          <cell r="C96" t="str">
            <v>LS</v>
          </cell>
          <cell r="E96">
            <v>0</v>
          </cell>
          <cell r="G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AF96" t="str">
            <v>20160201LGUM_493</v>
          </cell>
          <cell r="AH96" t="str">
            <v>493</v>
          </cell>
        </row>
        <row r="97">
          <cell r="B97" t="str">
            <v>Jan 2018</v>
          </cell>
          <cell r="C97" t="str">
            <v>LS</v>
          </cell>
          <cell r="E97">
            <v>0</v>
          </cell>
          <cell r="G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W97">
            <v>0</v>
          </cell>
          <cell r="AF97" t="str">
            <v>20160201LGUM_496</v>
          </cell>
          <cell r="AH97" t="str">
            <v>496</v>
          </cell>
        </row>
        <row r="98">
          <cell r="B98" t="str">
            <v>Jan 2018</v>
          </cell>
          <cell r="C98" t="str">
            <v>LS</v>
          </cell>
          <cell r="E98">
            <v>0</v>
          </cell>
          <cell r="G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W98">
            <v>0</v>
          </cell>
          <cell r="AF98" t="str">
            <v>20160201LGUM_497</v>
          </cell>
          <cell r="AH98" t="str">
            <v>497</v>
          </cell>
        </row>
        <row r="99">
          <cell r="B99" t="str">
            <v>Jan 2018</v>
          </cell>
          <cell r="C99" t="str">
            <v>LS</v>
          </cell>
          <cell r="E99">
            <v>0</v>
          </cell>
          <cell r="G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W99">
            <v>0</v>
          </cell>
          <cell r="AF99" t="str">
            <v>20160201LGUM_498</v>
          </cell>
          <cell r="AH99" t="str">
            <v>498</v>
          </cell>
        </row>
        <row r="100">
          <cell r="B100" t="str">
            <v>Jan 2018</v>
          </cell>
          <cell r="C100" t="str">
            <v>LS</v>
          </cell>
          <cell r="E100">
            <v>0</v>
          </cell>
          <cell r="G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0</v>
          </cell>
          <cell r="AF100" t="str">
            <v>20160201LGUM_499</v>
          </cell>
          <cell r="AH100" t="str">
            <v>499</v>
          </cell>
        </row>
        <row r="101">
          <cell r="B101" t="str">
            <v>Feb 2018</v>
          </cell>
          <cell r="C101" t="str">
            <v>RLS</v>
          </cell>
          <cell r="E101">
            <v>74</v>
          </cell>
          <cell r="G101">
            <v>3323.7816152243749</v>
          </cell>
          <cell r="Q101">
            <v>683.04</v>
          </cell>
          <cell r="S101">
            <v>-17.22</v>
          </cell>
          <cell r="T101">
            <v>156.12</v>
          </cell>
          <cell r="U101">
            <v>-1.08</v>
          </cell>
          <cell r="W101">
            <v>820.86</v>
          </cell>
          <cell r="AF101" t="str">
            <v>20160201LGUM_201</v>
          </cell>
          <cell r="AH101" t="str">
            <v>201</v>
          </cell>
        </row>
        <row r="102">
          <cell r="B102" t="str">
            <v>Feb 2018</v>
          </cell>
          <cell r="C102" t="str">
            <v>RLS</v>
          </cell>
          <cell r="E102">
            <v>3366</v>
          </cell>
          <cell r="G102">
            <v>372647.60950185009</v>
          </cell>
          <cell r="Q102">
            <v>39806.410000000003</v>
          </cell>
          <cell r="S102">
            <v>-1003.84</v>
          </cell>
          <cell r="T102">
            <v>9098.3700000000008</v>
          </cell>
          <cell r="U102">
            <v>-62.86</v>
          </cell>
          <cell r="W102">
            <v>47838.080000000002</v>
          </cell>
          <cell r="AF102" t="str">
            <v>20160201LGUM_203</v>
          </cell>
          <cell r="AH102" t="str">
            <v>203</v>
          </cell>
        </row>
        <row r="103">
          <cell r="B103" t="str">
            <v>Feb 2018</v>
          </cell>
          <cell r="C103" t="str">
            <v>RLS</v>
          </cell>
          <cell r="E103">
            <v>3383</v>
          </cell>
          <cell r="G103">
            <v>579654.80766636727</v>
          </cell>
          <cell r="Q103">
            <v>49457.649999999994</v>
          </cell>
          <cell r="S103">
            <v>-1247.23</v>
          </cell>
          <cell r="T103">
            <v>11304.31</v>
          </cell>
          <cell r="U103">
            <v>-78.099999999999994</v>
          </cell>
          <cell r="W103">
            <v>59436.63</v>
          </cell>
          <cell r="AF103" t="str">
            <v>20160201LGUM_204</v>
          </cell>
          <cell r="AH103" t="str">
            <v>204</v>
          </cell>
        </row>
        <row r="104">
          <cell r="B104" t="str">
            <v>Feb 2018</v>
          </cell>
          <cell r="C104" t="str">
            <v>RLS</v>
          </cell>
          <cell r="E104">
            <v>73</v>
          </cell>
          <cell r="G104">
            <v>3276.6152963289237</v>
          </cell>
          <cell r="Q104">
            <v>954.84999999999991</v>
          </cell>
          <cell r="S104">
            <v>-24.08</v>
          </cell>
          <cell r="T104">
            <v>218.24</v>
          </cell>
          <cell r="U104">
            <v>-1.51</v>
          </cell>
          <cell r="W104">
            <v>1147.5</v>
          </cell>
          <cell r="AF104" t="str">
            <v>20160201LGUM_206</v>
          </cell>
          <cell r="AH104" t="str">
            <v>206</v>
          </cell>
        </row>
        <row r="105">
          <cell r="B105" t="str">
            <v>Feb 2018</v>
          </cell>
          <cell r="C105" t="str">
            <v>RLS</v>
          </cell>
          <cell r="E105">
            <v>704</v>
          </cell>
          <cell r="G105">
            <v>122417.77424830303</v>
          </cell>
          <cell r="Q105">
            <v>12059.689999999999</v>
          </cell>
          <cell r="S105">
            <v>-304.12</v>
          </cell>
          <cell r="T105">
            <v>2756.43</v>
          </cell>
          <cell r="U105">
            <v>-19.04</v>
          </cell>
          <cell r="W105">
            <v>14492.96</v>
          </cell>
          <cell r="AF105" t="str">
            <v>20160201LGUM_207</v>
          </cell>
          <cell r="AH105" t="str">
            <v>207</v>
          </cell>
        </row>
        <row r="106">
          <cell r="B106" t="str">
            <v>Feb 2018</v>
          </cell>
          <cell r="C106" t="str">
            <v>RLS</v>
          </cell>
          <cell r="E106">
            <v>1345</v>
          </cell>
          <cell r="G106">
            <v>103082.4712349778</v>
          </cell>
          <cell r="Q106">
            <v>20053.95</v>
          </cell>
          <cell r="S106">
            <v>-505.72</v>
          </cell>
          <cell r="T106">
            <v>4583.6400000000003</v>
          </cell>
          <cell r="U106">
            <v>-31.67</v>
          </cell>
          <cell r="W106">
            <v>24100.2</v>
          </cell>
          <cell r="AF106" t="str">
            <v>20160201LGUM_208</v>
          </cell>
          <cell r="AH106" t="str">
            <v>208</v>
          </cell>
        </row>
        <row r="107">
          <cell r="B107" t="str">
            <v>Feb 2018</v>
          </cell>
          <cell r="C107" t="str">
            <v>RLS</v>
          </cell>
          <cell r="E107">
            <v>41</v>
          </cell>
          <cell r="G107">
            <v>16925.970437910633</v>
          </cell>
          <cell r="Q107">
            <v>1244.95</v>
          </cell>
          <cell r="S107">
            <v>-31.4</v>
          </cell>
          <cell r="T107">
            <v>284.55</v>
          </cell>
          <cell r="U107">
            <v>-1.97</v>
          </cell>
          <cell r="W107">
            <v>1496.13</v>
          </cell>
          <cell r="AF107" t="str">
            <v>20160201LGUM_209</v>
          </cell>
          <cell r="AH107" t="str">
            <v>209</v>
          </cell>
        </row>
        <row r="108">
          <cell r="B108" t="str">
            <v>Feb 2018</v>
          </cell>
          <cell r="C108" t="str">
            <v>RLS</v>
          </cell>
          <cell r="E108">
            <v>329</v>
          </cell>
          <cell r="G108">
            <v>135932.36847875488</v>
          </cell>
          <cell r="Q108">
            <v>10262.23</v>
          </cell>
          <cell r="S108">
            <v>-258.79000000000002</v>
          </cell>
          <cell r="T108">
            <v>2345.59</v>
          </cell>
          <cell r="U108">
            <v>-16.2</v>
          </cell>
          <cell r="W108">
            <v>12332.83</v>
          </cell>
          <cell r="AF108" t="str">
            <v>20160201LGUM_210</v>
          </cell>
          <cell r="AH108" t="str">
            <v>210</v>
          </cell>
        </row>
        <row r="109">
          <cell r="B109" t="str">
            <v>Feb 2018</v>
          </cell>
          <cell r="C109" t="str">
            <v>RLS</v>
          </cell>
          <cell r="E109">
            <v>3606</v>
          </cell>
          <cell r="G109">
            <v>285981.90497629938</v>
          </cell>
          <cell r="Q109">
            <v>38375.56</v>
          </cell>
          <cell r="S109">
            <v>-967.76</v>
          </cell>
          <cell r="T109">
            <v>8771.32</v>
          </cell>
          <cell r="U109">
            <v>-60.6</v>
          </cell>
          <cell r="W109">
            <v>46118.52</v>
          </cell>
          <cell r="AF109" t="str">
            <v>20160201LGUM_252</v>
          </cell>
          <cell r="AH109" t="str">
            <v>252</v>
          </cell>
        </row>
        <row r="110">
          <cell r="B110" t="str">
            <v>Feb 2018</v>
          </cell>
          <cell r="C110" t="str">
            <v>RLS</v>
          </cell>
          <cell r="E110">
            <v>1937</v>
          </cell>
          <cell r="G110">
            <v>224609.86089188707</v>
          </cell>
          <cell r="Q110">
            <v>55088.280000000006</v>
          </cell>
          <cell r="S110">
            <v>-1389.22</v>
          </cell>
          <cell r="T110">
            <v>12591.28</v>
          </cell>
          <cell r="U110">
            <v>-86.99</v>
          </cell>
          <cell r="W110">
            <v>66203.350000000006</v>
          </cell>
          <cell r="AF110" t="str">
            <v>20160201LGUM_266</v>
          </cell>
          <cell r="AH110" t="str">
            <v>266</v>
          </cell>
        </row>
        <row r="111">
          <cell r="B111" t="str">
            <v>Feb 2018</v>
          </cell>
          <cell r="C111" t="str">
            <v>RLS</v>
          </cell>
          <cell r="E111">
            <v>2233</v>
          </cell>
          <cell r="G111">
            <v>408134.00771408924</v>
          </cell>
          <cell r="Q111">
            <v>72887.179999999993</v>
          </cell>
          <cell r="S111">
            <v>-1838.08</v>
          </cell>
          <cell r="T111">
            <v>16659.490000000002</v>
          </cell>
          <cell r="U111">
            <v>-115.09</v>
          </cell>
          <cell r="W111">
            <v>87593.5</v>
          </cell>
          <cell r="AF111" t="str">
            <v>20160201LGUM_267</v>
          </cell>
          <cell r="AH111" t="str">
            <v>267</v>
          </cell>
        </row>
        <row r="112">
          <cell r="B112" t="str">
            <v>Feb 2018</v>
          </cell>
          <cell r="C112" t="str">
            <v>RLS</v>
          </cell>
          <cell r="E112">
            <v>16691</v>
          </cell>
          <cell r="G112">
            <v>890887.05707665626</v>
          </cell>
          <cell r="Q112">
            <v>304791.05</v>
          </cell>
          <cell r="S112">
            <v>-7686.26</v>
          </cell>
          <cell r="T112">
            <v>69664.69</v>
          </cell>
          <cell r="U112">
            <v>-481.28</v>
          </cell>
          <cell r="W112">
            <v>366288.2</v>
          </cell>
          <cell r="AF112" t="str">
            <v>20160201LGUM_274</v>
          </cell>
          <cell r="AH112" t="str">
            <v>274</v>
          </cell>
        </row>
        <row r="113">
          <cell r="B113" t="str">
            <v>Feb 2018</v>
          </cell>
          <cell r="C113" t="str">
            <v>RLS</v>
          </cell>
          <cell r="E113">
            <v>476</v>
          </cell>
          <cell r="G113">
            <v>37672.412706352843</v>
          </cell>
          <cell r="Q113">
            <v>12309.37</v>
          </cell>
          <cell r="S113">
            <v>-310.42</v>
          </cell>
          <cell r="T113">
            <v>2813.49</v>
          </cell>
          <cell r="U113">
            <v>-19.440000000000001</v>
          </cell>
          <cell r="W113">
            <v>14793</v>
          </cell>
          <cell r="AF113" t="str">
            <v>20160201LGUM_275</v>
          </cell>
          <cell r="AH113" t="str">
            <v>275</v>
          </cell>
        </row>
        <row r="114">
          <cell r="B114" t="str">
            <v>Feb 2018</v>
          </cell>
          <cell r="C114" t="str">
            <v>RLS</v>
          </cell>
          <cell r="E114">
            <v>1300</v>
          </cell>
          <cell r="G114">
            <v>52555.792762709425</v>
          </cell>
          <cell r="Q114">
            <v>19760</v>
          </cell>
          <cell r="S114">
            <v>-498.31</v>
          </cell>
          <cell r="T114">
            <v>4516.45</v>
          </cell>
          <cell r="U114">
            <v>-31.2</v>
          </cell>
          <cell r="W114">
            <v>23746.94</v>
          </cell>
          <cell r="AF114" t="str">
            <v>20160201LGUM_276</v>
          </cell>
          <cell r="AH114" t="str">
            <v>276</v>
          </cell>
        </row>
        <row r="115">
          <cell r="B115" t="str">
            <v>Feb 2018</v>
          </cell>
          <cell r="C115" t="str">
            <v>RLS</v>
          </cell>
          <cell r="E115">
            <v>2251</v>
          </cell>
          <cell r="G115">
            <v>166087.04749993471</v>
          </cell>
          <cell r="Q115">
            <v>52079.77</v>
          </cell>
          <cell r="S115">
            <v>-1313.35</v>
          </cell>
          <cell r="T115">
            <v>11903.63</v>
          </cell>
          <cell r="U115">
            <v>-82.24</v>
          </cell>
          <cell r="W115">
            <v>62587.81</v>
          </cell>
          <cell r="AF115" t="str">
            <v>20160201LGUM_277</v>
          </cell>
          <cell r="AH115" t="str">
            <v>277</v>
          </cell>
        </row>
        <row r="116">
          <cell r="B116" t="str">
            <v>Feb 2018</v>
          </cell>
          <cell r="C116" t="str">
            <v>RLS</v>
          </cell>
          <cell r="E116">
            <v>17</v>
          </cell>
          <cell r="G116">
            <v>6925.7482541382506</v>
          </cell>
          <cell r="Q116">
            <v>1296.08</v>
          </cell>
          <cell r="S116">
            <v>-32.68</v>
          </cell>
          <cell r="T116">
            <v>296.24</v>
          </cell>
          <cell r="U116">
            <v>-2.0499999999999998</v>
          </cell>
          <cell r="W116">
            <v>1557.59</v>
          </cell>
          <cell r="AF116" t="str">
            <v>20160201LGUM_278</v>
          </cell>
          <cell r="AH116" t="str">
            <v>278</v>
          </cell>
        </row>
        <row r="117">
          <cell r="B117" t="str">
            <v>Feb 2018</v>
          </cell>
          <cell r="C117" t="str">
            <v>RLS</v>
          </cell>
          <cell r="E117">
            <v>11</v>
          </cell>
          <cell r="G117">
            <v>4503.902165547307</v>
          </cell>
          <cell r="Q117">
            <v>496.20000000000005</v>
          </cell>
          <cell r="S117">
            <v>-12.51</v>
          </cell>
          <cell r="T117">
            <v>113.42</v>
          </cell>
          <cell r="U117">
            <v>-0.78</v>
          </cell>
          <cell r="W117">
            <v>596.33000000000004</v>
          </cell>
          <cell r="AF117" t="str">
            <v>20160201LGUM_279</v>
          </cell>
          <cell r="AH117" t="str">
            <v>279</v>
          </cell>
        </row>
        <row r="118">
          <cell r="B118" t="str">
            <v>Feb 2018</v>
          </cell>
          <cell r="C118" t="str">
            <v>RLS</v>
          </cell>
          <cell r="E118">
            <v>46</v>
          </cell>
          <cell r="G118">
            <v>1862.5883074020173</v>
          </cell>
          <cell r="Q118">
            <v>1534.6100000000001</v>
          </cell>
          <cell r="S118">
            <v>-38.700000000000003</v>
          </cell>
          <cell r="T118">
            <v>350.76</v>
          </cell>
          <cell r="U118">
            <v>-2.42</v>
          </cell>
          <cell r="W118">
            <v>1844.25</v>
          </cell>
          <cell r="AF118" t="str">
            <v>20160201LGUM_280</v>
          </cell>
          <cell r="AH118" t="str">
            <v>280</v>
          </cell>
        </row>
        <row r="119">
          <cell r="B119" t="str">
            <v>Feb 2018</v>
          </cell>
          <cell r="C119" t="str">
            <v>RLS</v>
          </cell>
          <cell r="E119">
            <v>238</v>
          </cell>
          <cell r="G119">
            <v>12625.172216994761</v>
          </cell>
          <cell r="Q119">
            <v>8877.1700000000019</v>
          </cell>
          <cell r="S119">
            <v>-223.87</v>
          </cell>
          <cell r="T119">
            <v>2029.01</v>
          </cell>
          <cell r="U119">
            <v>-14.02</v>
          </cell>
          <cell r="W119">
            <v>10668.29</v>
          </cell>
          <cell r="AF119" t="str">
            <v>20160201LGUM_281</v>
          </cell>
          <cell r="AH119" t="str">
            <v>281</v>
          </cell>
        </row>
        <row r="120">
          <cell r="B120" t="str">
            <v>Feb 2018</v>
          </cell>
          <cell r="C120" t="str">
            <v>RLS</v>
          </cell>
          <cell r="E120">
            <v>107</v>
          </cell>
          <cell r="G120">
            <v>4275.7711945631836</v>
          </cell>
          <cell r="Q120">
            <v>3190.19</v>
          </cell>
          <cell r="S120">
            <v>-80.45</v>
          </cell>
          <cell r="T120">
            <v>729.17</v>
          </cell>
          <cell r="U120">
            <v>-5.04</v>
          </cell>
          <cell r="W120">
            <v>3833.87</v>
          </cell>
          <cell r="AF120" t="str">
            <v>20160201LGUM_282</v>
          </cell>
          <cell r="AH120" t="str">
            <v>282</v>
          </cell>
        </row>
        <row r="121">
          <cell r="B121" t="str">
            <v>Feb 2018</v>
          </cell>
          <cell r="C121" t="str">
            <v>RLS</v>
          </cell>
          <cell r="E121">
            <v>81</v>
          </cell>
          <cell r="G121">
            <v>4152.561218673025</v>
          </cell>
          <cell r="Q121">
            <v>3078.3199999999997</v>
          </cell>
          <cell r="S121">
            <v>-77.63</v>
          </cell>
          <cell r="T121">
            <v>703.6</v>
          </cell>
          <cell r="U121">
            <v>-4.8600000000000003</v>
          </cell>
          <cell r="W121">
            <v>3699.43</v>
          </cell>
          <cell r="AF121" t="str">
            <v>20160201LGUM_283</v>
          </cell>
          <cell r="AH121" t="str">
            <v>283</v>
          </cell>
        </row>
        <row r="122">
          <cell r="B122" t="str">
            <v>Feb 2018</v>
          </cell>
          <cell r="C122" t="str">
            <v>RLS</v>
          </cell>
          <cell r="E122">
            <v>456</v>
          </cell>
          <cell r="G122">
            <v>50482.399887182837</v>
          </cell>
          <cell r="Q122">
            <v>9088.08</v>
          </cell>
          <cell r="S122">
            <v>-229.18</v>
          </cell>
          <cell r="T122">
            <v>2077.2199999999998</v>
          </cell>
          <cell r="U122">
            <v>-14.35</v>
          </cell>
          <cell r="W122">
            <v>10921.77</v>
          </cell>
          <cell r="AF122" t="str">
            <v>20160201LGUM_314</v>
          </cell>
          <cell r="AH122" t="str">
            <v>314</v>
          </cell>
        </row>
        <row r="123">
          <cell r="B123" t="str">
            <v>Feb 2018</v>
          </cell>
          <cell r="C123" t="str">
            <v>RLS</v>
          </cell>
          <cell r="E123">
            <v>455</v>
          </cell>
          <cell r="G123">
            <v>77717.580026527896</v>
          </cell>
          <cell r="Q123">
            <v>10851.76</v>
          </cell>
          <cell r="S123">
            <v>-273.66000000000003</v>
          </cell>
          <cell r="T123">
            <v>2480.33</v>
          </cell>
          <cell r="U123">
            <v>-17.14</v>
          </cell>
          <cell r="W123">
            <v>13041.29</v>
          </cell>
          <cell r="AF123" t="str">
            <v>20160201LGUM_315</v>
          </cell>
          <cell r="AH123" t="str">
            <v>315</v>
          </cell>
        </row>
        <row r="124">
          <cell r="B124" t="str">
            <v>Feb 2018</v>
          </cell>
          <cell r="C124" t="str">
            <v>RLS</v>
          </cell>
          <cell r="E124">
            <v>48</v>
          </cell>
          <cell r="G124">
            <v>3736.7275500437372</v>
          </cell>
          <cell r="Q124">
            <v>868.31999999999994</v>
          </cell>
          <cell r="S124">
            <v>-21.9</v>
          </cell>
          <cell r="T124">
            <v>198.47</v>
          </cell>
          <cell r="U124">
            <v>-1.37</v>
          </cell>
          <cell r="W124">
            <v>1043.52</v>
          </cell>
          <cell r="AF124" t="str">
            <v>20160201LGUM_318</v>
          </cell>
          <cell r="AH124" t="str">
            <v>318</v>
          </cell>
        </row>
        <row r="125">
          <cell r="B125" t="str">
            <v>Feb 2018</v>
          </cell>
          <cell r="C125" t="str">
            <v>RLS</v>
          </cell>
          <cell r="E125">
            <v>0</v>
          </cell>
          <cell r="G125">
            <v>0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W125">
            <v>0</v>
          </cell>
          <cell r="AF125" t="str">
            <v>20160201LGUM_347</v>
          </cell>
          <cell r="AH125" t="str">
            <v>347</v>
          </cell>
        </row>
        <row r="126">
          <cell r="B126" t="str">
            <v>Feb 2018</v>
          </cell>
          <cell r="C126" t="str">
            <v>RLS</v>
          </cell>
          <cell r="E126">
            <v>36</v>
          </cell>
          <cell r="G126">
            <v>4031.276398656149</v>
          </cell>
          <cell r="Q126">
            <v>501.47999999999996</v>
          </cell>
          <cell r="S126">
            <v>-12.65</v>
          </cell>
          <cell r="T126">
            <v>114.62</v>
          </cell>
          <cell r="U126">
            <v>-0.79</v>
          </cell>
          <cell r="W126">
            <v>602.66</v>
          </cell>
          <cell r="AF126" t="str">
            <v>20160201LGUM_348</v>
          </cell>
          <cell r="AH126" t="str">
            <v>348</v>
          </cell>
        </row>
        <row r="127">
          <cell r="B127" t="str">
            <v>Feb 2018</v>
          </cell>
          <cell r="C127" t="str">
            <v>RLS</v>
          </cell>
          <cell r="E127">
            <v>16</v>
          </cell>
          <cell r="G127">
            <v>586.20996341489843</v>
          </cell>
          <cell r="Q127">
            <v>153.10999999999999</v>
          </cell>
          <cell r="S127">
            <v>-3.86</v>
          </cell>
          <cell r="T127">
            <v>35</v>
          </cell>
          <cell r="U127">
            <v>-0.24</v>
          </cell>
          <cell r="W127">
            <v>184.01</v>
          </cell>
          <cell r="AF127" t="str">
            <v>20160201LGUM_349</v>
          </cell>
          <cell r="AH127" t="str">
            <v>349</v>
          </cell>
        </row>
        <row r="128">
          <cell r="B128" t="str">
            <v>Feb 2018</v>
          </cell>
          <cell r="C128" t="str">
            <v>LS</v>
          </cell>
          <cell r="E128">
            <v>48</v>
          </cell>
          <cell r="G128">
            <v>875.94592234410106</v>
          </cell>
          <cell r="Q128">
            <v>1276.3700000000001</v>
          </cell>
          <cell r="S128">
            <v>-32.19</v>
          </cell>
          <cell r="T128">
            <v>291.73</v>
          </cell>
          <cell r="U128">
            <v>-2.02</v>
          </cell>
          <cell r="W128">
            <v>1533.89</v>
          </cell>
          <cell r="AF128" t="str">
            <v>20160201LGUM_400</v>
          </cell>
          <cell r="AH128" t="str">
            <v>400</v>
          </cell>
        </row>
        <row r="129">
          <cell r="B129" t="str">
            <v>Feb 2018</v>
          </cell>
          <cell r="C129" t="str">
            <v>LS</v>
          </cell>
          <cell r="E129">
            <v>4</v>
          </cell>
          <cell r="G129">
            <v>142.46153462299668</v>
          </cell>
          <cell r="Q129">
            <v>114.6</v>
          </cell>
          <cell r="S129">
            <v>-2.89</v>
          </cell>
          <cell r="T129">
            <v>26.19</v>
          </cell>
          <cell r="U129">
            <v>-0.18</v>
          </cell>
          <cell r="W129">
            <v>137.72</v>
          </cell>
          <cell r="AF129" t="str">
            <v>20160201LGUM_401</v>
          </cell>
          <cell r="AH129" t="str">
            <v>401</v>
          </cell>
        </row>
        <row r="130">
          <cell r="B130" t="str">
            <v>Feb 2018</v>
          </cell>
          <cell r="C130" t="str">
            <v>LS</v>
          </cell>
          <cell r="E130">
            <v>212</v>
          </cell>
          <cell r="G130">
            <v>6511.8397413822458</v>
          </cell>
          <cell r="Q130">
            <v>4413.84</v>
          </cell>
          <cell r="S130">
            <v>-111.31</v>
          </cell>
          <cell r="T130">
            <v>1008.85</v>
          </cell>
          <cell r="U130">
            <v>-6.97</v>
          </cell>
          <cell r="W130">
            <v>5304.41</v>
          </cell>
          <cell r="AF130" t="str">
            <v>20160201LGUM_412</v>
          </cell>
          <cell r="AH130" t="str">
            <v>412</v>
          </cell>
        </row>
        <row r="131">
          <cell r="B131" t="str">
            <v>Feb 2018</v>
          </cell>
          <cell r="C131" t="str">
            <v>LS</v>
          </cell>
          <cell r="E131">
            <v>2358</v>
          </cell>
          <cell r="G131">
            <v>101205.44425852614</v>
          </cell>
          <cell r="Q131">
            <v>50849.8</v>
          </cell>
          <cell r="S131">
            <v>-1282.3399999999999</v>
          </cell>
          <cell r="T131">
            <v>11622.51</v>
          </cell>
          <cell r="U131">
            <v>-80.290000000000006</v>
          </cell>
          <cell r="W131">
            <v>61109.68</v>
          </cell>
          <cell r="AF131" t="str">
            <v>20160201LGUM_413</v>
          </cell>
          <cell r="AH131" t="str">
            <v>413</v>
          </cell>
        </row>
        <row r="132">
          <cell r="B132" t="str">
            <v>Feb 2018</v>
          </cell>
          <cell r="C132" t="str">
            <v>LS</v>
          </cell>
          <cell r="E132">
            <v>45</v>
          </cell>
          <cell r="G132">
            <v>1387.0748067009338</v>
          </cell>
          <cell r="Q132">
            <v>954.45999999999992</v>
          </cell>
          <cell r="S132">
            <v>-24.07</v>
          </cell>
          <cell r="T132">
            <v>218.15</v>
          </cell>
          <cell r="U132">
            <v>-1.51</v>
          </cell>
          <cell r="W132">
            <v>1147.03</v>
          </cell>
          <cell r="AF132" t="str">
            <v>20160201LGUM_415</v>
          </cell>
          <cell r="AH132" t="str">
            <v>415</v>
          </cell>
        </row>
        <row r="133">
          <cell r="B133" t="str">
            <v>Feb 2018</v>
          </cell>
          <cell r="C133" t="str">
            <v>LS</v>
          </cell>
          <cell r="E133">
            <v>1840</v>
          </cell>
          <cell r="G133">
            <v>80429.162074048043</v>
          </cell>
          <cell r="Q133">
            <v>43498.770000000004</v>
          </cell>
          <cell r="S133">
            <v>-1096.96</v>
          </cell>
          <cell r="T133">
            <v>9942.31</v>
          </cell>
          <cell r="U133">
            <v>-68.69</v>
          </cell>
          <cell r="W133">
            <v>52275.43</v>
          </cell>
          <cell r="AF133" t="str">
            <v>20160201LGUM_416</v>
          </cell>
          <cell r="AH133" t="str">
            <v>416</v>
          </cell>
        </row>
        <row r="134">
          <cell r="B134" t="str">
            <v>Feb 2018</v>
          </cell>
          <cell r="C134" t="str">
            <v>RLS</v>
          </cell>
          <cell r="E134">
            <v>40</v>
          </cell>
          <cell r="G134">
            <v>1692.2120126164066</v>
          </cell>
          <cell r="Q134">
            <v>990</v>
          </cell>
          <cell r="S134">
            <v>-24.97</v>
          </cell>
          <cell r="T134">
            <v>226.28</v>
          </cell>
          <cell r="U134">
            <v>-1.56</v>
          </cell>
          <cell r="W134">
            <v>1189.75</v>
          </cell>
          <cell r="AF134" t="str">
            <v>20160201LGUM_417</v>
          </cell>
          <cell r="AH134" t="str">
            <v>417</v>
          </cell>
        </row>
        <row r="135">
          <cell r="B135" t="str">
            <v>Feb 2018</v>
          </cell>
          <cell r="C135" t="str">
            <v>RLS</v>
          </cell>
          <cell r="E135">
            <v>111</v>
          </cell>
          <cell r="G135">
            <v>7429.1765150019482</v>
          </cell>
          <cell r="Q135">
            <v>2919.3</v>
          </cell>
          <cell r="S135">
            <v>-73.62</v>
          </cell>
          <cell r="T135">
            <v>667.25</v>
          </cell>
          <cell r="U135">
            <v>-4.6100000000000003</v>
          </cell>
          <cell r="W135">
            <v>3508.32</v>
          </cell>
          <cell r="AF135" t="str">
            <v>20160201LGUM_419</v>
          </cell>
          <cell r="AH135" t="str">
            <v>419</v>
          </cell>
        </row>
        <row r="136">
          <cell r="B136" t="str">
            <v>Feb 2018</v>
          </cell>
          <cell r="C136" t="str">
            <v>LS</v>
          </cell>
          <cell r="E136">
            <v>51</v>
          </cell>
          <cell r="G136">
            <v>3608.7046844703686</v>
          </cell>
          <cell r="Q136">
            <v>1573.8600000000001</v>
          </cell>
          <cell r="S136">
            <v>-39.69</v>
          </cell>
          <cell r="T136">
            <v>359.73</v>
          </cell>
          <cell r="U136">
            <v>-2.4900000000000002</v>
          </cell>
          <cell r="W136">
            <v>1891.41</v>
          </cell>
          <cell r="AF136" t="str">
            <v>20160201LGUM_420</v>
          </cell>
          <cell r="AH136" t="str">
            <v>420</v>
          </cell>
        </row>
        <row r="137">
          <cell r="B137" t="str">
            <v>Feb 2018</v>
          </cell>
          <cell r="C137" t="str">
            <v>LS</v>
          </cell>
          <cell r="E137">
            <v>178</v>
          </cell>
          <cell r="G137">
            <v>19537.444380020024</v>
          </cell>
          <cell r="Q137">
            <v>6044.88</v>
          </cell>
          <cell r="S137">
            <v>-152.44</v>
          </cell>
          <cell r="T137">
            <v>1381.65</v>
          </cell>
          <cell r="U137">
            <v>-9.5500000000000007</v>
          </cell>
          <cell r="W137">
            <v>7264.54</v>
          </cell>
          <cell r="AF137" t="str">
            <v>20160201LGUM_421</v>
          </cell>
          <cell r="AH137" t="str">
            <v>421</v>
          </cell>
        </row>
        <row r="138">
          <cell r="B138" t="str">
            <v>Feb 2018</v>
          </cell>
          <cell r="C138" t="str">
            <v>LS</v>
          </cell>
          <cell r="E138">
            <v>420</v>
          </cell>
          <cell r="G138">
            <v>73931.761001715422</v>
          </cell>
          <cell r="Q138">
            <v>16644.600000000002</v>
          </cell>
          <cell r="S138">
            <v>-419.75</v>
          </cell>
          <cell r="T138">
            <v>3804.38</v>
          </cell>
          <cell r="U138">
            <v>-26.28</v>
          </cell>
          <cell r="W138">
            <v>20002.95</v>
          </cell>
          <cell r="AF138" t="str">
            <v>20160201LGUM_422</v>
          </cell>
          <cell r="AH138" t="str">
            <v>422</v>
          </cell>
        </row>
        <row r="139">
          <cell r="B139" t="str">
            <v>Feb 2018</v>
          </cell>
          <cell r="C139" t="str">
            <v>LS</v>
          </cell>
          <cell r="E139">
            <v>22</v>
          </cell>
          <cell r="G139">
            <v>1491.0332238582557</v>
          </cell>
          <cell r="Q139">
            <v>601.04</v>
          </cell>
          <cell r="S139">
            <v>-15.16</v>
          </cell>
          <cell r="T139">
            <v>137.38</v>
          </cell>
          <cell r="U139">
            <v>-0.95</v>
          </cell>
          <cell r="W139">
            <v>722.31</v>
          </cell>
          <cell r="AF139" t="str">
            <v>20160201LGUM_423</v>
          </cell>
          <cell r="AH139" t="str">
            <v>423</v>
          </cell>
        </row>
        <row r="140">
          <cell r="B140" t="str">
            <v>Feb 2018</v>
          </cell>
          <cell r="C140" t="str">
            <v>LS</v>
          </cell>
          <cell r="E140">
            <v>32</v>
          </cell>
          <cell r="G140">
            <v>5657.070533644267</v>
          </cell>
          <cell r="Q140">
            <v>1128.6299999999999</v>
          </cell>
          <cell r="S140">
            <v>-28.46</v>
          </cell>
          <cell r="T140">
            <v>257.97000000000003</v>
          </cell>
          <cell r="U140">
            <v>-1.78</v>
          </cell>
          <cell r="W140">
            <v>1356.36</v>
          </cell>
          <cell r="AF140" t="str">
            <v>20160201LGUM_425</v>
          </cell>
          <cell r="AH140" t="str">
            <v>425</v>
          </cell>
        </row>
        <row r="141">
          <cell r="B141" t="str">
            <v>Feb 2018</v>
          </cell>
          <cell r="C141" t="str">
            <v>RLS</v>
          </cell>
          <cell r="E141">
            <v>39</v>
          </cell>
          <cell r="G141">
            <v>1189.7463296893507</v>
          </cell>
          <cell r="Q141">
            <v>1336.13</v>
          </cell>
          <cell r="S141">
            <v>-33.69</v>
          </cell>
          <cell r="T141">
            <v>305.39999999999998</v>
          </cell>
          <cell r="U141">
            <v>-2.11</v>
          </cell>
          <cell r="W141">
            <v>1605.73</v>
          </cell>
          <cell r="AF141" t="str">
            <v>20160201LGUM_426</v>
          </cell>
          <cell r="AH141" t="str">
            <v>426</v>
          </cell>
        </row>
        <row r="142">
          <cell r="B142" t="str">
            <v>Feb 2018</v>
          </cell>
          <cell r="C142" t="str">
            <v>LS</v>
          </cell>
          <cell r="E142">
            <v>51</v>
          </cell>
          <cell r="G142">
            <v>1577.6652381560239</v>
          </cell>
          <cell r="Q142">
            <v>1899.1000000000001</v>
          </cell>
          <cell r="S142">
            <v>-47.89</v>
          </cell>
          <cell r="T142">
            <v>434.07</v>
          </cell>
          <cell r="U142">
            <v>-3</v>
          </cell>
          <cell r="W142">
            <v>2282.2800000000002</v>
          </cell>
          <cell r="AF142" t="str">
            <v>20160201LGUM_427</v>
          </cell>
          <cell r="AH142" t="str">
            <v>427</v>
          </cell>
        </row>
        <row r="143">
          <cell r="B143" t="str">
            <v>Feb 2018</v>
          </cell>
          <cell r="C143" t="str">
            <v>RLS</v>
          </cell>
          <cell r="E143">
            <v>252</v>
          </cell>
          <cell r="G143">
            <v>10942.585983744772</v>
          </cell>
          <cell r="Q143">
            <v>9150.4699999999993</v>
          </cell>
          <cell r="S143">
            <v>-230.76</v>
          </cell>
          <cell r="T143">
            <v>2091.48</v>
          </cell>
          <cell r="U143">
            <v>-14.45</v>
          </cell>
          <cell r="W143">
            <v>10996.74</v>
          </cell>
          <cell r="AF143" t="str">
            <v>20160201LGUM_428</v>
          </cell>
          <cell r="AH143" t="str">
            <v>428</v>
          </cell>
        </row>
        <row r="144">
          <cell r="B144" t="str">
            <v>Feb 2018</v>
          </cell>
          <cell r="C144" t="str">
            <v>LS</v>
          </cell>
          <cell r="E144">
            <v>211</v>
          </cell>
          <cell r="G144">
            <v>8729.6193074051134</v>
          </cell>
          <cell r="Q144">
            <v>9780.98</v>
          </cell>
          <cell r="S144">
            <v>-246.66</v>
          </cell>
          <cell r="T144">
            <v>2235.59</v>
          </cell>
          <cell r="U144">
            <v>-15.44</v>
          </cell>
          <cell r="W144">
            <v>11754.47</v>
          </cell>
          <cell r="AF144" t="str">
            <v>20160201LGUM_429</v>
          </cell>
          <cell r="AH144" t="str">
            <v>429</v>
          </cell>
        </row>
        <row r="145">
          <cell r="B145" t="str">
            <v>Feb 2018</v>
          </cell>
          <cell r="C145" t="str">
            <v>RLS</v>
          </cell>
          <cell r="E145">
            <v>12</v>
          </cell>
          <cell r="G145">
            <v>372.51766148040343</v>
          </cell>
          <cell r="Q145">
            <v>399.61</v>
          </cell>
          <cell r="S145">
            <v>-10.08</v>
          </cell>
          <cell r="T145">
            <v>91.33</v>
          </cell>
          <cell r="U145">
            <v>-0.63</v>
          </cell>
          <cell r="W145">
            <v>480.23</v>
          </cell>
          <cell r="AF145" t="str">
            <v>20160201LGUM_430</v>
          </cell>
          <cell r="AH145" t="str">
            <v>430</v>
          </cell>
        </row>
        <row r="146">
          <cell r="B146" t="str">
            <v>Feb 2018</v>
          </cell>
          <cell r="C146" t="str">
            <v>LS</v>
          </cell>
          <cell r="E146">
            <v>42</v>
          </cell>
          <cell r="G146">
            <v>1340.8710657421241</v>
          </cell>
          <cell r="Q146">
            <v>1562.9</v>
          </cell>
          <cell r="S146">
            <v>-39.409999999999997</v>
          </cell>
          <cell r="T146">
            <v>357.22</v>
          </cell>
          <cell r="U146">
            <v>-2.4700000000000002</v>
          </cell>
          <cell r="W146">
            <v>1878.24</v>
          </cell>
          <cell r="AF146" t="str">
            <v>20160201LGUM_431</v>
          </cell>
          <cell r="AH146" t="str">
            <v>431</v>
          </cell>
        </row>
        <row r="147">
          <cell r="B147" t="str">
            <v>Feb 2018</v>
          </cell>
          <cell r="C147" t="str">
            <v>RLS</v>
          </cell>
          <cell r="E147">
            <v>9</v>
          </cell>
          <cell r="G147">
            <v>422.57171418578071</v>
          </cell>
          <cell r="Q147">
            <v>322.16000000000003</v>
          </cell>
          <cell r="S147">
            <v>-8.1199999999999992</v>
          </cell>
          <cell r="T147">
            <v>73.63</v>
          </cell>
          <cell r="U147">
            <v>-0.51</v>
          </cell>
          <cell r="W147">
            <v>387.16</v>
          </cell>
          <cell r="AF147" t="str">
            <v>20160201LGUM_432</v>
          </cell>
          <cell r="AH147" t="str">
            <v>432</v>
          </cell>
        </row>
        <row r="148">
          <cell r="B148" t="str">
            <v>Feb 2018</v>
          </cell>
          <cell r="C148" t="str">
            <v>LS</v>
          </cell>
          <cell r="E148">
            <v>220</v>
          </cell>
          <cell r="G148">
            <v>9219.5714771558251</v>
          </cell>
          <cell r="Q148">
            <v>8911.17</v>
          </cell>
          <cell r="S148">
            <v>-224.72</v>
          </cell>
          <cell r="T148">
            <v>2036.79</v>
          </cell>
          <cell r="U148">
            <v>-14.07</v>
          </cell>
          <cell r="W148">
            <v>10709.17</v>
          </cell>
          <cell r="AF148" t="str">
            <v>20160201LGUM_433</v>
          </cell>
          <cell r="AH148" t="str">
            <v>433</v>
          </cell>
        </row>
        <row r="149">
          <cell r="B149" t="str">
            <v>Feb 2018</v>
          </cell>
          <cell r="C149" t="str">
            <v>LS</v>
          </cell>
          <cell r="E149">
            <v>0</v>
          </cell>
          <cell r="G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0</v>
          </cell>
          <cell r="AF149" t="str">
            <v>20160201LGUM_439</v>
          </cell>
          <cell r="AH149" t="str">
            <v>439</v>
          </cell>
        </row>
        <row r="150">
          <cell r="B150" t="str">
            <v>Feb 2018</v>
          </cell>
          <cell r="C150" t="str">
            <v>LS</v>
          </cell>
          <cell r="E150">
            <v>2</v>
          </cell>
          <cell r="G150">
            <v>207.91683431464378</v>
          </cell>
          <cell r="Q150">
            <v>38.75</v>
          </cell>
          <cell r="S150">
            <v>-0.98</v>
          </cell>
          <cell r="T150">
            <v>8.85</v>
          </cell>
          <cell r="U150">
            <v>-0.06</v>
          </cell>
          <cell r="W150">
            <v>46.56</v>
          </cell>
          <cell r="AF150" t="str">
            <v>20160201LGUM_440</v>
          </cell>
          <cell r="AH150" t="str">
            <v>440</v>
          </cell>
        </row>
        <row r="151">
          <cell r="B151" t="str">
            <v>Feb 2018</v>
          </cell>
          <cell r="C151" t="str">
            <v>LS</v>
          </cell>
          <cell r="E151">
            <v>36</v>
          </cell>
          <cell r="G151">
            <v>6303.922907067602</v>
          </cell>
          <cell r="Q151">
            <v>847.8</v>
          </cell>
          <cell r="S151">
            <v>-21.38</v>
          </cell>
          <cell r="T151">
            <v>193.78</v>
          </cell>
          <cell r="U151">
            <v>-1.34</v>
          </cell>
          <cell r="W151">
            <v>1018.86</v>
          </cell>
          <cell r="AF151" t="str">
            <v>20160201LGUM_441</v>
          </cell>
          <cell r="AH151" t="str">
            <v>441</v>
          </cell>
        </row>
        <row r="152">
          <cell r="B152" t="str">
            <v>Feb 2018</v>
          </cell>
          <cell r="C152" t="str">
            <v>LS</v>
          </cell>
          <cell r="E152">
            <v>6369</v>
          </cell>
          <cell r="G152">
            <v>429000.77222461172</v>
          </cell>
          <cell r="Q152">
            <v>88823.09</v>
          </cell>
          <cell r="S152">
            <v>-2239.9499999999998</v>
          </cell>
          <cell r="T152">
            <v>20301.88</v>
          </cell>
          <cell r="U152">
            <v>-140.26</v>
          </cell>
          <cell r="W152">
            <v>106744.76</v>
          </cell>
          <cell r="AF152" t="str">
            <v>20160201LGUM_452</v>
          </cell>
          <cell r="AH152" t="str">
            <v>452</v>
          </cell>
        </row>
        <row r="153">
          <cell r="B153" t="str">
            <v>Feb 2018</v>
          </cell>
          <cell r="C153" t="str">
            <v>LS</v>
          </cell>
          <cell r="E153">
            <v>9083</v>
          </cell>
          <cell r="G153">
            <v>991023.0772475733</v>
          </cell>
          <cell r="Q153">
            <v>148013.85999999999</v>
          </cell>
          <cell r="S153">
            <v>-3732.63</v>
          </cell>
          <cell r="T153">
            <v>33830.85</v>
          </cell>
          <cell r="U153">
            <v>-233.72</v>
          </cell>
          <cell r="W153">
            <v>177878.36</v>
          </cell>
          <cell r="AF153" t="str">
            <v>20160201LGUM_453</v>
          </cell>
          <cell r="AH153" t="str">
            <v>453</v>
          </cell>
        </row>
        <row r="154">
          <cell r="B154" t="str">
            <v>Feb 2018</v>
          </cell>
          <cell r="C154" t="str">
            <v>LS</v>
          </cell>
          <cell r="E154">
            <v>5332</v>
          </cell>
          <cell r="G154">
            <v>929947.50716764666</v>
          </cell>
          <cell r="Q154">
            <v>102083.95000000001</v>
          </cell>
          <cell r="S154">
            <v>-2574.37</v>
          </cell>
          <cell r="T154">
            <v>23332.86</v>
          </cell>
          <cell r="U154">
            <v>-161.19999999999999</v>
          </cell>
          <cell r="W154">
            <v>122681.24</v>
          </cell>
          <cell r="AF154" t="str">
            <v>20160201LGUM_454</v>
          </cell>
          <cell r="AH154" t="str">
            <v>454</v>
          </cell>
        </row>
        <row r="155">
          <cell r="B155" t="str">
            <v>Feb 2018</v>
          </cell>
          <cell r="C155" t="str">
            <v>LS</v>
          </cell>
          <cell r="E155">
            <v>404</v>
          </cell>
          <cell r="G155">
            <v>27235.180139345051</v>
          </cell>
          <cell r="Q155">
            <v>6159.53</v>
          </cell>
          <cell r="S155">
            <v>-155.33000000000001</v>
          </cell>
          <cell r="T155">
            <v>1407.85</v>
          </cell>
          <cell r="U155">
            <v>-9.73</v>
          </cell>
          <cell r="W155">
            <v>7402.32</v>
          </cell>
          <cell r="AF155" t="str">
            <v>20160201LGUM_455</v>
          </cell>
          <cell r="AH155" t="str">
            <v>455</v>
          </cell>
        </row>
        <row r="156">
          <cell r="B156" t="str">
            <v>Feb 2018</v>
          </cell>
          <cell r="C156" t="str">
            <v>LS</v>
          </cell>
          <cell r="E156">
            <v>12770</v>
          </cell>
          <cell r="G156">
            <v>2242024.9790910026</v>
          </cell>
          <cell r="Q156">
            <v>255813.66999999998</v>
          </cell>
          <cell r="S156">
            <v>-6451.14</v>
          </cell>
          <cell r="T156">
            <v>58470.16</v>
          </cell>
          <cell r="U156">
            <v>-403.94</v>
          </cell>
          <cell r="W156">
            <v>307428.75</v>
          </cell>
          <cell r="AF156" t="str">
            <v>20160201LGUM_456</v>
          </cell>
          <cell r="AH156" t="str">
            <v>456</v>
          </cell>
        </row>
        <row r="157">
          <cell r="B157" t="str">
            <v>Feb 2018</v>
          </cell>
          <cell r="C157" t="str">
            <v>LS</v>
          </cell>
          <cell r="E157">
            <v>3342</v>
          </cell>
          <cell r="G157">
            <v>146337.83597385348</v>
          </cell>
          <cell r="Q157">
            <v>41563.93</v>
          </cell>
          <cell r="S157">
            <v>-1048.1600000000001</v>
          </cell>
          <cell r="T157">
            <v>9500.08</v>
          </cell>
          <cell r="U157">
            <v>-65.63</v>
          </cell>
          <cell r="W157">
            <v>49950.22</v>
          </cell>
          <cell r="AF157" t="str">
            <v>20160201LGUM_457</v>
          </cell>
          <cell r="AH157" t="str">
            <v>457</v>
          </cell>
        </row>
        <row r="158">
          <cell r="B158" t="str">
            <v>Feb 2018</v>
          </cell>
          <cell r="C158" t="str">
            <v>RLS</v>
          </cell>
          <cell r="E158">
            <v>0</v>
          </cell>
          <cell r="G158">
            <v>0</v>
          </cell>
          <cell r="Q158">
            <v>0</v>
          </cell>
          <cell r="S158">
            <v>0</v>
          </cell>
          <cell r="T158">
            <v>0</v>
          </cell>
          <cell r="U158">
            <v>0</v>
          </cell>
          <cell r="W158">
            <v>0</v>
          </cell>
          <cell r="AF158" t="str">
            <v>20160201LGUM_458</v>
          </cell>
          <cell r="AH158" t="str">
            <v>458</v>
          </cell>
        </row>
        <row r="159">
          <cell r="B159" t="str">
            <v>Feb 2018</v>
          </cell>
          <cell r="C159" t="str">
            <v>LS</v>
          </cell>
          <cell r="E159">
            <v>28</v>
          </cell>
          <cell r="G159">
            <v>1558.4136794231865</v>
          </cell>
          <cell r="Q159">
            <v>390.81</v>
          </cell>
          <cell r="S159">
            <v>-9.86</v>
          </cell>
          <cell r="T159">
            <v>89.32</v>
          </cell>
          <cell r="U159">
            <v>-0.62</v>
          </cell>
          <cell r="W159">
            <v>469.65</v>
          </cell>
          <cell r="AF159" t="str">
            <v>20160201LGUM_470</v>
          </cell>
          <cell r="AH159" t="str">
            <v>470</v>
          </cell>
        </row>
        <row r="160">
          <cell r="B160" t="str">
            <v>Feb 2018</v>
          </cell>
          <cell r="C160" t="str">
            <v>RLS</v>
          </cell>
          <cell r="E160">
            <v>2</v>
          </cell>
          <cell r="G160">
            <v>108.77130684053124</v>
          </cell>
          <cell r="Q160">
            <v>32.17</v>
          </cell>
          <cell r="S160">
            <v>-0.81</v>
          </cell>
          <cell r="T160">
            <v>7.36</v>
          </cell>
          <cell r="U160">
            <v>-0.05</v>
          </cell>
          <cell r="W160">
            <v>38.67</v>
          </cell>
          <cell r="AF160" t="str">
            <v>20160201LGUM_471</v>
          </cell>
          <cell r="AH160" t="str">
            <v>471</v>
          </cell>
        </row>
        <row r="161">
          <cell r="B161" t="str">
            <v>Feb 2018</v>
          </cell>
          <cell r="C161" t="str">
            <v>LS</v>
          </cell>
          <cell r="E161">
            <v>511</v>
          </cell>
          <cell r="G161">
            <v>68097.576127729044</v>
          </cell>
          <cell r="Q161">
            <v>10287.309999999998</v>
          </cell>
          <cell r="S161">
            <v>-259.43</v>
          </cell>
          <cell r="T161">
            <v>2351.3200000000002</v>
          </cell>
          <cell r="U161">
            <v>-16.239999999999998</v>
          </cell>
          <cell r="W161">
            <v>12362.96</v>
          </cell>
          <cell r="AF161" t="str">
            <v>20160201LGUM_473</v>
          </cell>
          <cell r="AH161" t="str">
            <v>473</v>
          </cell>
        </row>
        <row r="162">
          <cell r="B162" t="str">
            <v>Feb 2018</v>
          </cell>
          <cell r="C162" t="str">
            <v>RLS</v>
          </cell>
          <cell r="E162">
            <v>51</v>
          </cell>
          <cell r="G162">
            <v>6805.4260120580166</v>
          </cell>
          <cell r="Q162">
            <v>1157.9399999999998</v>
          </cell>
          <cell r="S162">
            <v>-29.2</v>
          </cell>
          <cell r="T162">
            <v>264.67</v>
          </cell>
          <cell r="U162">
            <v>-1.83</v>
          </cell>
          <cell r="W162">
            <v>1391.58</v>
          </cell>
          <cell r="AF162" t="str">
            <v>20160201LGUM_474</v>
          </cell>
          <cell r="AH162" t="str">
            <v>474</v>
          </cell>
        </row>
        <row r="163">
          <cell r="B163" t="str">
            <v>Feb 2018</v>
          </cell>
          <cell r="C163" t="str">
            <v>RLS</v>
          </cell>
          <cell r="E163">
            <v>2</v>
          </cell>
          <cell r="G163">
            <v>257.970887020021</v>
          </cell>
          <cell r="Q163">
            <v>59.269999999999996</v>
          </cell>
          <cell r="S163">
            <v>-1.49</v>
          </cell>
          <cell r="T163">
            <v>13.55</v>
          </cell>
          <cell r="U163">
            <v>-0.09</v>
          </cell>
          <cell r="W163">
            <v>71.239999999999995</v>
          </cell>
          <cell r="AF163" t="str">
            <v>20160201LGUM_475</v>
          </cell>
          <cell r="AH163" t="str">
            <v>475</v>
          </cell>
        </row>
        <row r="164">
          <cell r="B164" t="str">
            <v>Feb 2018</v>
          </cell>
          <cell r="C164" t="str">
            <v>LS</v>
          </cell>
          <cell r="E164">
            <v>460</v>
          </cell>
          <cell r="G164">
            <v>190452.78281015035</v>
          </cell>
          <cell r="Q164">
            <v>19488.68</v>
          </cell>
          <cell r="S164">
            <v>-491.47</v>
          </cell>
          <cell r="T164">
            <v>4454.4399999999996</v>
          </cell>
          <cell r="U164">
            <v>-30.77</v>
          </cell>
          <cell r="W164">
            <v>23420.880000000001</v>
          </cell>
          <cell r="AF164" t="str">
            <v>20160201LGUM_476</v>
          </cell>
          <cell r="AH164" t="str">
            <v>476</v>
          </cell>
        </row>
        <row r="165">
          <cell r="B165" t="str">
            <v>Feb 2018</v>
          </cell>
          <cell r="C165" t="str">
            <v>RLS</v>
          </cell>
          <cell r="E165">
            <v>57</v>
          </cell>
          <cell r="G165">
            <v>23665.941150277002</v>
          </cell>
          <cell r="Q165">
            <v>2612.06</v>
          </cell>
          <cell r="S165">
            <v>-65.87</v>
          </cell>
          <cell r="T165">
            <v>597.03</v>
          </cell>
          <cell r="U165">
            <v>-4.12</v>
          </cell>
          <cell r="W165">
            <v>3139.1</v>
          </cell>
          <cell r="AF165" t="str">
            <v>20160201LGUM_477</v>
          </cell>
          <cell r="AH165" t="str">
            <v>477</v>
          </cell>
        </row>
        <row r="166">
          <cell r="B166" t="str">
            <v>Feb 2018</v>
          </cell>
          <cell r="C166" t="str">
            <v>LS</v>
          </cell>
          <cell r="E166">
            <v>0</v>
          </cell>
          <cell r="G166">
            <v>0</v>
          </cell>
          <cell r="Q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0</v>
          </cell>
          <cell r="AF166" t="str">
            <v>20160201LGUM_479</v>
          </cell>
          <cell r="AH166" t="str">
            <v>479</v>
          </cell>
        </row>
        <row r="167">
          <cell r="B167" t="str">
            <v>Feb 2018</v>
          </cell>
          <cell r="C167" t="str">
            <v>LS</v>
          </cell>
          <cell r="E167">
            <v>20</v>
          </cell>
          <cell r="G167">
            <v>1041.5093274465028</v>
          </cell>
          <cell r="Q167">
            <v>496.99</v>
          </cell>
          <cell r="S167">
            <v>-12.53</v>
          </cell>
          <cell r="T167">
            <v>113.6</v>
          </cell>
          <cell r="U167">
            <v>-0.78</v>
          </cell>
          <cell r="W167">
            <v>597.28</v>
          </cell>
          <cell r="AF167" t="str">
            <v>20160201LGUM_480</v>
          </cell>
          <cell r="AH167" t="str">
            <v>480</v>
          </cell>
        </row>
        <row r="168">
          <cell r="B168" t="str">
            <v>Feb 2018</v>
          </cell>
          <cell r="C168" t="str">
            <v>LS</v>
          </cell>
          <cell r="E168">
            <v>4</v>
          </cell>
          <cell r="G168">
            <v>509.2037284835489</v>
          </cell>
          <cell r="Q168">
            <v>86.69</v>
          </cell>
          <cell r="S168">
            <v>-2.19</v>
          </cell>
          <cell r="T168">
            <v>19.809999999999999</v>
          </cell>
          <cell r="U168">
            <v>-0.14000000000000001</v>
          </cell>
          <cell r="W168">
            <v>104.17</v>
          </cell>
          <cell r="AF168" t="str">
            <v>20160201LGUM_481</v>
          </cell>
          <cell r="AH168" t="str">
            <v>481</v>
          </cell>
        </row>
        <row r="169">
          <cell r="B169" t="str">
            <v>Feb 2018</v>
          </cell>
          <cell r="C169" t="str">
            <v>LS</v>
          </cell>
          <cell r="E169">
            <v>52</v>
          </cell>
          <cell r="G169">
            <v>6715.9062639503236</v>
          </cell>
          <cell r="Q169">
            <v>1634.36</v>
          </cell>
          <cell r="S169">
            <v>-41.22</v>
          </cell>
          <cell r="T169">
            <v>373.56</v>
          </cell>
          <cell r="U169">
            <v>-2.58</v>
          </cell>
          <cell r="W169">
            <v>1964.12</v>
          </cell>
          <cell r="AF169" t="str">
            <v>20160201LGUM_482</v>
          </cell>
          <cell r="AH169" t="str">
            <v>482</v>
          </cell>
        </row>
        <row r="170">
          <cell r="B170" t="str">
            <v>Feb 2018</v>
          </cell>
          <cell r="C170" t="str">
            <v>LS</v>
          </cell>
          <cell r="E170">
            <v>2</v>
          </cell>
          <cell r="G170">
            <v>771.98750518677923</v>
          </cell>
          <cell r="Q170">
            <v>90.01</v>
          </cell>
          <cell r="S170">
            <v>-2.27</v>
          </cell>
          <cell r="T170">
            <v>20.58</v>
          </cell>
          <cell r="U170">
            <v>-0.14000000000000001</v>
          </cell>
          <cell r="W170">
            <v>108.18</v>
          </cell>
          <cell r="AF170" t="str">
            <v>20160201LGUM_483</v>
          </cell>
          <cell r="AH170" t="str">
            <v>483</v>
          </cell>
        </row>
        <row r="171">
          <cell r="B171" t="str">
            <v>Feb 2018</v>
          </cell>
          <cell r="C171" t="str">
            <v>LS</v>
          </cell>
          <cell r="E171">
            <v>12</v>
          </cell>
          <cell r="G171">
            <v>5004.4426926010783</v>
          </cell>
          <cell r="Q171">
            <v>657.13</v>
          </cell>
          <cell r="S171">
            <v>-16.57</v>
          </cell>
          <cell r="T171">
            <v>150.19</v>
          </cell>
          <cell r="U171">
            <v>-1.04</v>
          </cell>
          <cell r="W171">
            <v>789.71</v>
          </cell>
          <cell r="AF171" t="str">
            <v>20160201LGUM_484</v>
          </cell>
          <cell r="AH171" t="str">
            <v>484</v>
          </cell>
        </row>
        <row r="172">
          <cell r="B172" t="str">
            <v>Feb 2018</v>
          </cell>
          <cell r="C172" t="str">
            <v>ODL</v>
          </cell>
          <cell r="E172">
            <v>0</v>
          </cell>
          <cell r="G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AF172" t="str">
            <v>20160201ODL</v>
          </cell>
          <cell r="AH172" t="str">
            <v>ODL</v>
          </cell>
        </row>
        <row r="173">
          <cell r="B173" t="str">
            <v>Feb 2018</v>
          </cell>
          <cell r="C173" t="str">
            <v>RLS</v>
          </cell>
          <cell r="E173">
            <v>0</v>
          </cell>
          <cell r="G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W173">
            <v>0</v>
          </cell>
          <cell r="AF173" t="str">
            <v>20160201LGUM_204CU</v>
          </cell>
          <cell r="AH173" t="str">
            <v>4CU</v>
          </cell>
        </row>
        <row r="174">
          <cell r="B174" t="str">
            <v>Feb 2018</v>
          </cell>
          <cell r="C174" t="str">
            <v>RLS</v>
          </cell>
          <cell r="E174">
            <v>0</v>
          </cell>
          <cell r="G174">
            <v>0</v>
          </cell>
          <cell r="Q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AF174" t="str">
            <v>20160201LGUM_207CU</v>
          </cell>
          <cell r="AH174" t="str">
            <v>7CU</v>
          </cell>
        </row>
        <row r="175">
          <cell r="B175" t="str">
            <v>Feb 2018</v>
          </cell>
          <cell r="C175" t="str">
            <v>RLS</v>
          </cell>
          <cell r="E175">
            <v>0</v>
          </cell>
          <cell r="G175">
            <v>0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0</v>
          </cell>
          <cell r="AF175" t="str">
            <v>20160201LGUM_209CU</v>
          </cell>
          <cell r="AH175" t="str">
            <v>9CU</v>
          </cell>
        </row>
        <row r="176">
          <cell r="B176" t="str">
            <v>Feb 2018</v>
          </cell>
          <cell r="C176" t="str">
            <v>RLS</v>
          </cell>
          <cell r="E176">
            <v>0</v>
          </cell>
          <cell r="G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AF176" t="str">
            <v>20160201LGUM_210CU</v>
          </cell>
          <cell r="AH176" t="str">
            <v>0CU</v>
          </cell>
        </row>
        <row r="177">
          <cell r="B177" t="str">
            <v>Feb 2018</v>
          </cell>
          <cell r="C177" t="str">
            <v>RLS</v>
          </cell>
          <cell r="E177">
            <v>0</v>
          </cell>
          <cell r="G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W177">
            <v>0</v>
          </cell>
          <cell r="AF177" t="str">
            <v>20160201LGUM_252CU</v>
          </cell>
          <cell r="AH177" t="str">
            <v>2CU</v>
          </cell>
        </row>
        <row r="178">
          <cell r="B178" t="str">
            <v>Feb 2018</v>
          </cell>
          <cell r="C178" t="str">
            <v>RLS</v>
          </cell>
          <cell r="E178">
            <v>0</v>
          </cell>
          <cell r="G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0</v>
          </cell>
          <cell r="AF178" t="str">
            <v>20160201LGUM_267CU</v>
          </cell>
          <cell r="AH178" t="str">
            <v>7CU</v>
          </cell>
        </row>
        <row r="179">
          <cell r="B179" t="str">
            <v>Feb 2018</v>
          </cell>
          <cell r="C179" t="str">
            <v>RLS</v>
          </cell>
          <cell r="E179">
            <v>0</v>
          </cell>
          <cell r="G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0</v>
          </cell>
          <cell r="AF179" t="str">
            <v>20160201LGUM_276CU</v>
          </cell>
          <cell r="AH179" t="str">
            <v>6CU</v>
          </cell>
        </row>
        <row r="180">
          <cell r="B180" t="str">
            <v>Feb 2018</v>
          </cell>
          <cell r="C180" t="str">
            <v>RLS</v>
          </cell>
          <cell r="E180">
            <v>0</v>
          </cell>
          <cell r="G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0</v>
          </cell>
          <cell r="AF180" t="str">
            <v>20160201LGUM_315CU</v>
          </cell>
          <cell r="AH180" t="str">
            <v>5CU</v>
          </cell>
        </row>
        <row r="181">
          <cell r="B181" t="str">
            <v>Feb 2018</v>
          </cell>
          <cell r="C181" t="str">
            <v>LS</v>
          </cell>
          <cell r="E181">
            <v>0</v>
          </cell>
          <cell r="G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AF181" t="str">
            <v>20160201LGUM_412CU</v>
          </cell>
          <cell r="AH181" t="str">
            <v>2CU</v>
          </cell>
        </row>
        <row r="182">
          <cell r="B182" t="str">
            <v>Feb 2018</v>
          </cell>
          <cell r="C182" t="str">
            <v>LS</v>
          </cell>
          <cell r="E182">
            <v>0</v>
          </cell>
          <cell r="G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AF182" t="str">
            <v>20160201LGUM_415CU</v>
          </cell>
          <cell r="AH182" t="str">
            <v>5CU</v>
          </cell>
        </row>
        <row r="183">
          <cell r="B183" t="str">
            <v>Feb 2018</v>
          </cell>
          <cell r="C183" t="str">
            <v>LS</v>
          </cell>
          <cell r="E183">
            <v>483</v>
          </cell>
          <cell r="G183">
            <v>52636.649309387343</v>
          </cell>
          <cell r="Q183">
            <v>14272.659999999998</v>
          </cell>
          <cell r="S183">
            <v>-359.93</v>
          </cell>
          <cell r="T183">
            <v>3262.23</v>
          </cell>
          <cell r="U183">
            <v>-22.54</v>
          </cell>
          <cell r="W183">
            <v>17152.419999999998</v>
          </cell>
          <cell r="AF183" t="str">
            <v>20160201LGUM_424</v>
          </cell>
          <cell r="AH183" t="str">
            <v>424</v>
          </cell>
        </row>
        <row r="184">
          <cell r="B184" t="str">
            <v>Feb 2018</v>
          </cell>
          <cell r="C184" t="str">
            <v>LS</v>
          </cell>
          <cell r="E184">
            <v>4</v>
          </cell>
          <cell r="G184">
            <v>241.62044710775149</v>
          </cell>
          <cell r="Q184">
            <v>86.77</v>
          </cell>
          <cell r="S184">
            <v>-2.19</v>
          </cell>
          <cell r="T184">
            <v>19.829999999999998</v>
          </cell>
          <cell r="U184">
            <v>-0.14000000000000001</v>
          </cell>
          <cell r="W184">
            <v>104.27</v>
          </cell>
          <cell r="AF184" t="str">
            <v>20160201LGUM_444</v>
          </cell>
          <cell r="AH184" t="str">
            <v>444</v>
          </cell>
        </row>
        <row r="185">
          <cell r="B185" t="str">
            <v>Feb 2018</v>
          </cell>
          <cell r="C185" t="str">
            <v>LS</v>
          </cell>
          <cell r="E185">
            <v>14</v>
          </cell>
          <cell r="G185">
            <v>892.05861273958874</v>
          </cell>
          <cell r="Q185">
            <v>330.82</v>
          </cell>
          <cell r="S185">
            <v>-8.34</v>
          </cell>
          <cell r="T185">
            <v>75.61</v>
          </cell>
          <cell r="U185">
            <v>-0.52</v>
          </cell>
          <cell r="W185">
            <v>397.57</v>
          </cell>
          <cell r="AF185" t="str">
            <v>20160201LGUM_445</v>
          </cell>
          <cell r="AH185" t="str">
            <v>445</v>
          </cell>
        </row>
        <row r="186">
          <cell r="B186" t="str">
            <v>Feb 2018</v>
          </cell>
          <cell r="C186" t="str">
            <v>LS</v>
          </cell>
          <cell r="E186">
            <v>0</v>
          </cell>
          <cell r="G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AF186" t="str">
            <v>20160201LGUM_452CU</v>
          </cell>
          <cell r="AH186" t="str">
            <v>2CU</v>
          </cell>
        </row>
        <row r="187">
          <cell r="B187" t="str">
            <v>Feb 2018</v>
          </cell>
          <cell r="C187" t="str">
            <v>LS</v>
          </cell>
          <cell r="E187">
            <v>0</v>
          </cell>
          <cell r="G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AF187" t="str">
            <v>20160201LGUM_453CU</v>
          </cell>
          <cell r="AH187" t="str">
            <v>3CU</v>
          </cell>
        </row>
        <row r="188">
          <cell r="B188" t="str">
            <v>Feb 2018</v>
          </cell>
          <cell r="C188" t="str">
            <v>LS</v>
          </cell>
          <cell r="E188">
            <v>0</v>
          </cell>
          <cell r="G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  <cell r="AF188" t="str">
            <v>20160201LGUM_454CU</v>
          </cell>
          <cell r="AH188" t="str">
            <v>4CU</v>
          </cell>
        </row>
        <row r="189">
          <cell r="B189" t="str">
            <v>Feb 2018</v>
          </cell>
          <cell r="C189" t="str">
            <v>LS</v>
          </cell>
          <cell r="E189">
            <v>0</v>
          </cell>
          <cell r="G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  <cell r="AF189" t="str">
            <v>20160201LGUM_456CU</v>
          </cell>
          <cell r="AH189" t="str">
            <v>6CU</v>
          </cell>
        </row>
        <row r="190">
          <cell r="B190" t="str">
            <v>Feb 2018</v>
          </cell>
          <cell r="C190" t="str">
            <v>LS</v>
          </cell>
          <cell r="E190">
            <v>0</v>
          </cell>
          <cell r="G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AF190" t="str">
            <v>20160201LGUM_490</v>
          </cell>
          <cell r="AH190" t="str">
            <v>490</v>
          </cell>
        </row>
        <row r="191">
          <cell r="B191" t="str">
            <v>Feb 2018</v>
          </cell>
          <cell r="C191" t="str">
            <v>LS</v>
          </cell>
          <cell r="E191">
            <v>0</v>
          </cell>
          <cell r="G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  <cell r="AF191" t="str">
            <v>20160201LGUM_491</v>
          </cell>
          <cell r="AH191" t="str">
            <v>491</v>
          </cell>
        </row>
        <row r="192">
          <cell r="B192" t="str">
            <v>Feb 2018</v>
          </cell>
          <cell r="C192" t="str">
            <v>LS</v>
          </cell>
          <cell r="E192">
            <v>0</v>
          </cell>
          <cell r="G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  <cell r="AF192" t="str">
            <v>20160201LGUM_492</v>
          </cell>
          <cell r="AH192" t="str">
            <v>492</v>
          </cell>
        </row>
        <row r="193">
          <cell r="B193" t="str">
            <v>Feb 2018</v>
          </cell>
          <cell r="C193" t="str">
            <v>LS</v>
          </cell>
          <cell r="E193">
            <v>0</v>
          </cell>
          <cell r="G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AF193" t="str">
            <v>20160201LGUM_493</v>
          </cell>
          <cell r="AH193" t="str">
            <v>493</v>
          </cell>
        </row>
        <row r="194">
          <cell r="B194" t="str">
            <v>Feb 2018</v>
          </cell>
          <cell r="C194" t="str">
            <v>LS</v>
          </cell>
          <cell r="E194">
            <v>0</v>
          </cell>
          <cell r="G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0</v>
          </cell>
          <cell r="AF194" t="str">
            <v>20160201LGUM_496</v>
          </cell>
          <cell r="AH194" t="str">
            <v>496</v>
          </cell>
        </row>
        <row r="195">
          <cell r="B195" t="str">
            <v>Feb 2018</v>
          </cell>
          <cell r="C195" t="str">
            <v>LS</v>
          </cell>
          <cell r="E195">
            <v>0</v>
          </cell>
          <cell r="G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AF195" t="str">
            <v>20160201LGUM_497</v>
          </cell>
          <cell r="AH195" t="str">
            <v>497</v>
          </cell>
        </row>
        <row r="196">
          <cell r="B196" t="str">
            <v>Feb 2018</v>
          </cell>
          <cell r="C196" t="str">
            <v>LS</v>
          </cell>
          <cell r="E196">
            <v>0</v>
          </cell>
          <cell r="G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AF196" t="str">
            <v>20160201LGUM_498</v>
          </cell>
          <cell r="AH196" t="str">
            <v>498</v>
          </cell>
        </row>
        <row r="197">
          <cell r="B197" t="str">
            <v>Feb 2018</v>
          </cell>
          <cell r="C197" t="str">
            <v>LS</v>
          </cell>
          <cell r="E197">
            <v>0</v>
          </cell>
          <cell r="G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0</v>
          </cell>
          <cell r="AF197" t="str">
            <v>20160201LGUM_499</v>
          </cell>
          <cell r="AH197" t="str">
            <v>499</v>
          </cell>
        </row>
        <row r="198">
          <cell r="B198" t="str">
            <v>Mar 2018</v>
          </cell>
          <cell r="C198" t="str">
            <v>RLS</v>
          </cell>
          <cell r="E198">
            <v>79</v>
          </cell>
          <cell r="G198">
            <v>3208.4203222617684</v>
          </cell>
          <cell r="Q198">
            <v>728.33</v>
          </cell>
          <cell r="S198">
            <v>-14.02</v>
          </cell>
          <cell r="T198">
            <v>179.06</v>
          </cell>
          <cell r="U198">
            <v>-0.27</v>
          </cell>
          <cell r="W198">
            <v>893.1</v>
          </cell>
          <cell r="AF198" t="str">
            <v>20160201LGUM_201</v>
          </cell>
          <cell r="AH198" t="str">
            <v>201</v>
          </cell>
        </row>
        <row r="199">
          <cell r="B199" t="str">
            <v>Mar 2018</v>
          </cell>
          <cell r="C199" t="str">
            <v>RLS</v>
          </cell>
          <cell r="E199">
            <v>3696</v>
          </cell>
          <cell r="G199">
            <v>372609.08351437299</v>
          </cell>
          <cell r="Q199">
            <v>43681.950000000004</v>
          </cell>
          <cell r="S199">
            <v>-840.85</v>
          </cell>
          <cell r="T199">
            <v>10739.51</v>
          </cell>
          <cell r="U199">
            <v>-16.350000000000001</v>
          </cell>
          <cell r="W199">
            <v>53564.26</v>
          </cell>
          <cell r="AF199" t="str">
            <v>20160201LGUM_203</v>
          </cell>
          <cell r="AH199" t="str">
            <v>203</v>
          </cell>
        </row>
        <row r="200">
          <cell r="B200" t="str">
            <v>Mar 2018</v>
          </cell>
          <cell r="C200" t="str">
            <v>RLS</v>
          </cell>
          <cell r="E200">
            <v>3731</v>
          </cell>
          <cell r="G200">
            <v>579108.85986396205</v>
          </cell>
          <cell r="Q200">
            <v>54478.659999999996</v>
          </cell>
          <cell r="S200">
            <v>-1048.68</v>
          </cell>
          <cell r="T200">
            <v>13393.95</v>
          </cell>
          <cell r="U200">
            <v>-20.399999999999999</v>
          </cell>
          <cell r="W200">
            <v>66803.53</v>
          </cell>
          <cell r="AF200" t="str">
            <v>20160201LGUM_204</v>
          </cell>
          <cell r="AH200" t="str">
            <v>204</v>
          </cell>
        </row>
        <row r="201">
          <cell r="B201" t="str">
            <v>Mar 2018</v>
          </cell>
          <cell r="C201" t="str">
            <v>RLS</v>
          </cell>
          <cell r="E201">
            <v>75</v>
          </cell>
          <cell r="G201">
            <v>3147.3742712143676</v>
          </cell>
          <cell r="Q201">
            <v>980.99</v>
          </cell>
          <cell r="S201">
            <v>-18.88</v>
          </cell>
          <cell r="T201">
            <v>241.19</v>
          </cell>
          <cell r="U201">
            <v>-0.37</v>
          </cell>
          <cell r="W201">
            <v>1202.93</v>
          </cell>
          <cell r="AF201" t="str">
            <v>20160201LGUM_206</v>
          </cell>
          <cell r="AH201" t="str">
            <v>206</v>
          </cell>
        </row>
        <row r="202">
          <cell r="B202" t="str">
            <v>Mar 2018</v>
          </cell>
          <cell r="C202" t="str">
            <v>RLS</v>
          </cell>
          <cell r="E202">
            <v>771</v>
          </cell>
          <cell r="G202">
            <v>119356.03810195635</v>
          </cell>
          <cell r="Q202">
            <v>13153.920000000002</v>
          </cell>
          <cell r="S202">
            <v>-253.2</v>
          </cell>
          <cell r="T202">
            <v>3233.99</v>
          </cell>
          <cell r="U202">
            <v>-4.92</v>
          </cell>
          <cell r="W202">
            <v>16129.79</v>
          </cell>
          <cell r="AF202" t="str">
            <v>20160201LGUM_207</v>
          </cell>
          <cell r="AH202" t="str">
            <v>207</v>
          </cell>
        </row>
        <row r="203">
          <cell r="B203" t="str">
            <v>Mar 2018</v>
          </cell>
          <cell r="C203" t="str">
            <v>RLS</v>
          </cell>
          <cell r="E203">
            <v>1443</v>
          </cell>
          <cell r="G203">
            <v>100506.81889740226</v>
          </cell>
          <cell r="Q203">
            <v>21515.13</v>
          </cell>
          <cell r="S203">
            <v>-414.15</v>
          </cell>
          <cell r="T203">
            <v>5289.64</v>
          </cell>
          <cell r="U203">
            <v>-8.06</v>
          </cell>
          <cell r="W203">
            <v>26382.560000000001</v>
          </cell>
          <cell r="AF203" t="str">
            <v>20160201LGUM_208</v>
          </cell>
          <cell r="AH203" t="str">
            <v>208</v>
          </cell>
        </row>
        <row r="204">
          <cell r="B204" t="str">
            <v>Mar 2018</v>
          </cell>
          <cell r="C204" t="str">
            <v>RLS</v>
          </cell>
          <cell r="E204">
            <v>43</v>
          </cell>
          <cell r="G204">
            <v>16159.18993872763</v>
          </cell>
          <cell r="Q204">
            <v>1307.98</v>
          </cell>
          <cell r="S204">
            <v>-25.18</v>
          </cell>
          <cell r="T204">
            <v>321.58</v>
          </cell>
          <cell r="U204">
            <v>-0.49</v>
          </cell>
          <cell r="W204">
            <v>1603.89</v>
          </cell>
          <cell r="AF204" t="str">
            <v>20160201LGUM_209</v>
          </cell>
          <cell r="AH204" t="str">
            <v>209</v>
          </cell>
        </row>
        <row r="205">
          <cell r="B205" t="str">
            <v>Mar 2018</v>
          </cell>
          <cell r="C205" t="str">
            <v>RLS</v>
          </cell>
          <cell r="E205">
            <v>355</v>
          </cell>
          <cell r="G205">
            <v>131339.07769608064</v>
          </cell>
          <cell r="Q205">
            <v>11080</v>
          </cell>
          <cell r="S205">
            <v>-213.28</v>
          </cell>
          <cell r="T205">
            <v>2724.09</v>
          </cell>
          <cell r="U205">
            <v>-4.1500000000000004</v>
          </cell>
          <cell r="W205">
            <v>13586.66</v>
          </cell>
          <cell r="AF205" t="str">
            <v>20160201LGUM_210</v>
          </cell>
          <cell r="AH205" t="str">
            <v>210</v>
          </cell>
        </row>
        <row r="206">
          <cell r="B206" t="str">
            <v>Mar 2018</v>
          </cell>
          <cell r="C206" t="str">
            <v>RLS</v>
          </cell>
          <cell r="E206">
            <v>3978</v>
          </cell>
          <cell r="G206">
            <v>281951.69468924153</v>
          </cell>
          <cell r="Q206">
            <v>42200.93</v>
          </cell>
          <cell r="S206">
            <v>-812.34</v>
          </cell>
          <cell r="T206">
            <v>10375.39</v>
          </cell>
          <cell r="U206">
            <v>-15.8</v>
          </cell>
          <cell r="W206">
            <v>51748.18</v>
          </cell>
          <cell r="AF206" t="str">
            <v>20160201LGUM_252</v>
          </cell>
          <cell r="AH206" t="str">
            <v>252</v>
          </cell>
        </row>
        <row r="207">
          <cell r="B207" t="str">
            <v>Mar 2018</v>
          </cell>
          <cell r="C207" t="str">
            <v>RLS</v>
          </cell>
          <cell r="E207">
            <v>2140</v>
          </cell>
          <cell r="G207">
            <v>224349.24137387503</v>
          </cell>
          <cell r="Q207">
            <v>60861.599999999999</v>
          </cell>
          <cell r="S207">
            <v>-1171.55</v>
          </cell>
          <cell r="T207">
            <v>14963.24</v>
          </cell>
          <cell r="U207">
            <v>-22.79</v>
          </cell>
          <cell r="W207">
            <v>74630.5</v>
          </cell>
          <cell r="AF207" t="str">
            <v>20160201LGUM_266</v>
          </cell>
          <cell r="AH207" t="str">
            <v>266</v>
          </cell>
        </row>
        <row r="208">
          <cell r="B208" t="str">
            <v>Mar 2018</v>
          </cell>
          <cell r="C208" t="str">
            <v>RLS</v>
          </cell>
          <cell r="E208">
            <v>2413</v>
          </cell>
          <cell r="G208">
            <v>400142.8540466213</v>
          </cell>
          <cell r="Q208">
            <v>78762.36</v>
          </cell>
          <cell r="S208">
            <v>-1516.12</v>
          </cell>
          <cell r="T208">
            <v>19364.27</v>
          </cell>
          <cell r="U208">
            <v>-29.49</v>
          </cell>
          <cell r="W208">
            <v>96581.02</v>
          </cell>
          <cell r="AF208" t="str">
            <v>20160201LGUM_267</v>
          </cell>
          <cell r="AH208" t="str">
            <v>267</v>
          </cell>
        </row>
        <row r="209">
          <cell r="B209" t="str">
            <v>Mar 2018</v>
          </cell>
          <cell r="C209" t="str">
            <v>RLS</v>
          </cell>
          <cell r="E209">
            <v>18024</v>
          </cell>
          <cell r="G209">
            <v>866972.01395544945</v>
          </cell>
          <cell r="Q209">
            <v>329131.54000000004</v>
          </cell>
          <cell r="S209">
            <v>-6335.57</v>
          </cell>
          <cell r="T209">
            <v>80919.28</v>
          </cell>
          <cell r="U209">
            <v>-123.23</v>
          </cell>
          <cell r="W209">
            <v>403592.02</v>
          </cell>
          <cell r="AF209" t="str">
            <v>20160201LGUM_274</v>
          </cell>
          <cell r="AH209" t="str">
            <v>274</v>
          </cell>
        </row>
        <row r="210">
          <cell r="B210" t="str">
            <v>Mar 2018</v>
          </cell>
          <cell r="C210" t="str">
            <v>RLS</v>
          </cell>
          <cell r="E210">
            <v>558</v>
          </cell>
          <cell r="G210">
            <v>37711.448223265819</v>
          </cell>
          <cell r="Q210">
            <v>14429.869999999999</v>
          </cell>
          <cell r="S210">
            <v>-277.77</v>
          </cell>
          <cell r="T210">
            <v>3547.69</v>
          </cell>
          <cell r="U210">
            <v>-5.4</v>
          </cell>
          <cell r="W210">
            <v>17694.39</v>
          </cell>
          <cell r="AF210" t="str">
            <v>20160201LGUM_275</v>
          </cell>
          <cell r="AH210" t="str">
            <v>275</v>
          </cell>
        </row>
        <row r="211">
          <cell r="B211" t="str">
            <v>Mar 2018</v>
          </cell>
          <cell r="C211" t="str">
            <v>RLS</v>
          </cell>
          <cell r="E211">
            <v>1391</v>
          </cell>
          <cell r="G211">
            <v>51465.824052699929</v>
          </cell>
          <cell r="Q211">
            <v>21143.200000000001</v>
          </cell>
          <cell r="S211">
            <v>-406.99</v>
          </cell>
          <cell r="T211">
            <v>5198.2</v>
          </cell>
          <cell r="U211">
            <v>-7.92</v>
          </cell>
          <cell r="W211">
            <v>25926.49</v>
          </cell>
          <cell r="AF211" t="str">
            <v>20160201LGUM_276</v>
          </cell>
          <cell r="AH211" t="str">
            <v>276</v>
          </cell>
        </row>
        <row r="212">
          <cell r="B212" t="str">
            <v>Mar 2018</v>
          </cell>
          <cell r="C212" t="str">
            <v>RLS</v>
          </cell>
          <cell r="E212">
            <v>2459</v>
          </cell>
          <cell r="G212">
            <v>163080.02197592356</v>
          </cell>
          <cell r="Q212">
            <v>56886.63</v>
          </cell>
          <cell r="S212">
            <v>-1095.03</v>
          </cell>
          <cell r="T212">
            <v>13985.98</v>
          </cell>
          <cell r="U212">
            <v>-21.3</v>
          </cell>
          <cell r="W212">
            <v>69756.28</v>
          </cell>
          <cell r="AF212" t="str">
            <v>20160201LGUM_277</v>
          </cell>
          <cell r="AH212" t="str">
            <v>277</v>
          </cell>
        </row>
        <row r="213">
          <cell r="B213" t="str">
            <v>Mar 2018</v>
          </cell>
          <cell r="C213" t="str">
            <v>RLS</v>
          </cell>
          <cell r="E213">
            <v>18</v>
          </cell>
          <cell r="G213">
            <v>6671.0323980651747</v>
          </cell>
          <cell r="Q213">
            <v>1372.32</v>
          </cell>
          <cell r="S213">
            <v>-26.42</v>
          </cell>
          <cell r="T213">
            <v>337.39</v>
          </cell>
          <cell r="U213">
            <v>-0.51</v>
          </cell>
          <cell r="W213">
            <v>1682.78</v>
          </cell>
          <cell r="AF213" t="str">
            <v>20160201LGUM_278</v>
          </cell>
          <cell r="AH213" t="str">
            <v>278</v>
          </cell>
        </row>
        <row r="214">
          <cell r="B214" t="str">
            <v>Mar 2018</v>
          </cell>
          <cell r="C214" t="str">
            <v>RLS</v>
          </cell>
          <cell r="E214">
            <v>12</v>
          </cell>
          <cell r="G214">
            <v>4250.2062098084007</v>
          </cell>
          <cell r="Q214">
            <v>541.30999999999995</v>
          </cell>
          <cell r="S214">
            <v>-10.42</v>
          </cell>
          <cell r="T214">
            <v>133.09</v>
          </cell>
          <cell r="U214">
            <v>-0.2</v>
          </cell>
          <cell r="W214">
            <v>663.78</v>
          </cell>
          <cell r="AF214" t="str">
            <v>20160201LGUM_279</v>
          </cell>
          <cell r="AH214" t="str">
            <v>279</v>
          </cell>
        </row>
        <row r="215">
          <cell r="B215" t="str">
            <v>Mar 2018</v>
          </cell>
          <cell r="C215" t="str">
            <v>RLS</v>
          </cell>
          <cell r="E215">
            <v>49</v>
          </cell>
          <cell r="G215">
            <v>1788.3490692082908</v>
          </cell>
          <cell r="Q215">
            <v>1735.6100000000001</v>
          </cell>
          <cell r="S215">
            <v>-33.409999999999997</v>
          </cell>
          <cell r="T215">
            <v>426.71</v>
          </cell>
          <cell r="U215">
            <v>-0.65</v>
          </cell>
          <cell r="W215">
            <v>2128.2600000000002</v>
          </cell>
          <cell r="AF215" t="str">
            <v>20160201LGUM_280</v>
          </cell>
          <cell r="AH215" t="str">
            <v>280</v>
          </cell>
        </row>
        <row r="216">
          <cell r="B216" t="str">
            <v>Mar 2018</v>
          </cell>
          <cell r="C216" t="str">
            <v>RLS</v>
          </cell>
          <cell r="E216">
            <v>261</v>
          </cell>
          <cell r="G216">
            <v>12395.350627428032</v>
          </cell>
          <cell r="Q216">
            <v>8858.4700000000012</v>
          </cell>
          <cell r="S216">
            <v>-170.52</v>
          </cell>
          <cell r="T216">
            <v>2177.91</v>
          </cell>
          <cell r="U216">
            <v>-3.32</v>
          </cell>
          <cell r="W216">
            <v>10862.54</v>
          </cell>
          <cell r="AF216" t="str">
            <v>20160201LGUM_281</v>
          </cell>
          <cell r="AH216" t="str">
            <v>281</v>
          </cell>
        </row>
        <row r="217">
          <cell r="B217" t="str">
            <v>Mar 2018</v>
          </cell>
          <cell r="C217" t="str">
            <v>RLS</v>
          </cell>
          <cell r="E217">
            <v>112</v>
          </cell>
          <cell r="G217">
            <v>4048.0537128973342</v>
          </cell>
          <cell r="Q217">
            <v>3292.99</v>
          </cell>
          <cell r="S217">
            <v>-63.39</v>
          </cell>
          <cell r="T217">
            <v>809.6</v>
          </cell>
          <cell r="U217">
            <v>-1.23</v>
          </cell>
          <cell r="W217">
            <v>4037.97</v>
          </cell>
          <cell r="AF217" t="str">
            <v>20160201LGUM_282</v>
          </cell>
          <cell r="AH217" t="str">
            <v>282</v>
          </cell>
        </row>
        <row r="218">
          <cell r="B218" t="str">
            <v>Mar 2018</v>
          </cell>
          <cell r="C218" t="str">
            <v>RLS</v>
          </cell>
          <cell r="E218">
            <v>79</v>
          </cell>
          <cell r="G218">
            <v>3972.9970927570871</v>
          </cell>
          <cell r="Q218">
            <v>3034.54</v>
          </cell>
          <cell r="S218">
            <v>-58.41</v>
          </cell>
          <cell r="T218">
            <v>746.06</v>
          </cell>
          <cell r="U218">
            <v>-1.1399999999999999</v>
          </cell>
          <cell r="W218">
            <v>3721.05</v>
          </cell>
          <cell r="AF218" t="str">
            <v>20160201LGUM_283</v>
          </cell>
          <cell r="AH218" t="str">
            <v>283</v>
          </cell>
        </row>
        <row r="219">
          <cell r="B219" t="str">
            <v>Mar 2018</v>
          </cell>
          <cell r="C219" t="str">
            <v>RLS</v>
          </cell>
          <cell r="E219">
            <v>502</v>
          </cell>
          <cell r="G219">
            <v>50313.955122280931</v>
          </cell>
          <cell r="Q219">
            <v>10004.870000000001</v>
          </cell>
          <cell r="S219">
            <v>-192.59</v>
          </cell>
          <cell r="T219">
            <v>2459.7600000000002</v>
          </cell>
          <cell r="U219">
            <v>-3.75</v>
          </cell>
          <cell r="W219">
            <v>12268.29</v>
          </cell>
          <cell r="AF219" t="str">
            <v>20160201LGUM_314</v>
          </cell>
          <cell r="AH219" t="str">
            <v>314</v>
          </cell>
        </row>
        <row r="220">
          <cell r="B220" t="str">
            <v>Mar 2018</v>
          </cell>
          <cell r="C220" t="str">
            <v>RLS</v>
          </cell>
          <cell r="E220">
            <v>506</v>
          </cell>
          <cell r="G220">
            <v>78374.122750446171</v>
          </cell>
          <cell r="Q220">
            <v>12068.09</v>
          </cell>
          <cell r="S220">
            <v>-232.3</v>
          </cell>
          <cell r="T220">
            <v>2967.03</v>
          </cell>
          <cell r="U220">
            <v>-4.5199999999999996</v>
          </cell>
          <cell r="W220">
            <v>14798.3</v>
          </cell>
          <cell r="AF220" t="str">
            <v>20160201LGUM_315</v>
          </cell>
          <cell r="AH220" t="str">
            <v>315</v>
          </cell>
        </row>
        <row r="221">
          <cell r="B221" t="str">
            <v>Mar 2018</v>
          </cell>
          <cell r="C221" t="str">
            <v>RLS</v>
          </cell>
          <cell r="E221">
            <v>52</v>
          </cell>
          <cell r="G221">
            <v>3670.7691023256916</v>
          </cell>
          <cell r="Q221">
            <v>940.68</v>
          </cell>
          <cell r="S221">
            <v>-18.11</v>
          </cell>
          <cell r="T221">
            <v>231.27</v>
          </cell>
          <cell r="U221">
            <v>-0.35</v>
          </cell>
          <cell r="W221">
            <v>1153.49</v>
          </cell>
          <cell r="AF221" t="str">
            <v>20160201LGUM_318</v>
          </cell>
          <cell r="AH221" t="str">
            <v>318</v>
          </cell>
        </row>
        <row r="222">
          <cell r="B222" t="str">
            <v>Mar 2018</v>
          </cell>
          <cell r="C222" t="str">
            <v>RLS</v>
          </cell>
          <cell r="E222">
            <v>0</v>
          </cell>
          <cell r="G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</v>
          </cell>
          <cell r="W222">
            <v>0</v>
          </cell>
          <cell r="AF222" t="str">
            <v>20160201LGUM_347</v>
          </cell>
          <cell r="AH222" t="str">
            <v>347</v>
          </cell>
        </row>
        <row r="223">
          <cell r="B223" t="str">
            <v>Mar 2018</v>
          </cell>
          <cell r="C223" t="str">
            <v>RLS</v>
          </cell>
          <cell r="E223">
            <v>40</v>
          </cell>
          <cell r="G223">
            <v>4075.0740961478236</v>
          </cell>
          <cell r="Q223">
            <v>557.21</v>
          </cell>
          <cell r="S223">
            <v>-10.73</v>
          </cell>
          <cell r="T223">
            <v>136.99</v>
          </cell>
          <cell r="U223">
            <v>-0.21</v>
          </cell>
          <cell r="W223">
            <v>683.26</v>
          </cell>
          <cell r="AF223" t="str">
            <v>20160201LGUM_348</v>
          </cell>
          <cell r="AH223" t="str">
            <v>348</v>
          </cell>
        </row>
        <row r="224">
          <cell r="B224" t="str">
            <v>Mar 2018</v>
          </cell>
          <cell r="C224" t="str">
            <v>RLS</v>
          </cell>
          <cell r="E224">
            <v>18</v>
          </cell>
          <cell r="G224">
            <v>592.44692164035155</v>
          </cell>
          <cell r="Q224">
            <v>172.26</v>
          </cell>
          <cell r="S224">
            <v>-3.32</v>
          </cell>
          <cell r="T224">
            <v>42.35</v>
          </cell>
          <cell r="U224">
            <v>-0.06</v>
          </cell>
          <cell r="W224">
            <v>211.23</v>
          </cell>
          <cell r="AF224" t="str">
            <v>20160201LGUM_349</v>
          </cell>
          <cell r="AH224" t="str">
            <v>349</v>
          </cell>
        </row>
        <row r="225">
          <cell r="B225" t="str">
            <v>Mar 2018</v>
          </cell>
          <cell r="C225" t="str">
            <v>LS</v>
          </cell>
          <cell r="E225">
            <v>52</v>
          </cell>
          <cell r="G225">
            <v>903.68170648857676</v>
          </cell>
          <cell r="Q225">
            <v>1377.6899999999998</v>
          </cell>
          <cell r="S225">
            <v>-26.52</v>
          </cell>
          <cell r="T225">
            <v>338.71</v>
          </cell>
          <cell r="U225">
            <v>-0.52</v>
          </cell>
          <cell r="W225">
            <v>1689.36</v>
          </cell>
          <cell r="AF225" t="str">
            <v>20160201LGUM_400</v>
          </cell>
          <cell r="AH225" t="str">
            <v>400</v>
          </cell>
        </row>
        <row r="226">
          <cell r="B226" t="str">
            <v>Mar 2018</v>
          </cell>
          <cell r="C226" t="str">
            <v>LS</v>
          </cell>
          <cell r="E226">
            <v>6</v>
          </cell>
          <cell r="G226">
            <v>199.15023210545598</v>
          </cell>
          <cell r="Q226">
            <v>166.56</v>
          </cell>
          <cell r="S226">
            <v>-3.21</v>
          </cell>
          <cell r="T226">
            <v>40.950000000000003</v>
          </cell>
          <cell r="U226">
            <v>-0.06</v>
          </cell>
          <cell r="W226">
            <v>204.24</v>
          </cell>
          <cell r="AF226" t="str">
            <v>20160201LGUM_401</v>
          </cell>
          <cell r="AH226" t="str">
            <v>401</v>
          </cell>
        </row>
        <row r="227">
          <cell r="B227" t="str">
            <v>Mar 2018</v>
          </cell>
          <cell r="C227" t="str">
            <v>LS</v>
          </cell>
          <cell r="E227">
            <v>232</v>
          </cell>
          <cell r="G227">
            <v>6555.9455805167954</v>
          </cell>
          <cell r="Q227">
            <v>4830.24</v>
          </cell>
          <cell r="S227">
            <v>-92.98</v>
          </cell>
          <cell r="T227">
            <v>1187.55</v>
          </cell>
          <cell r="U227">
            <v>-1.81</v>
          </cell>
          <cell r="W227">
            <v>5923</v>
          </cell>
          <cell r="AF227" t="str">
            <v>20160201LGUM_412</v>
          </cell>
          <cell r="AH227" t="str">
            <v>412</v>
          </cell>
        </row>
        <row r="228">
          <cell r="B228" t="str">
            <v>Mar 2018</v>
          </cell>
          <cell r="C228" t="str">
            <v>LS</v>
          </cell>
          <cell r="E228">
            <v>2460</v>
          </cell>
          <cell r="G228">
            <v>96301.646659678023</v>
          </cell>
          <cell r="Q228">
            <v>53048.91</v>
          </cell>
          <cell r="S228">
            <v>-1021.16</v>
          </cell>
          <cell r="T228">
            <v>13042.44</v>
          </cell>
          <cell r="U228">
            <v>-19.86</v>
          </cell>
          <cell r="W228">
            <v>65050.33</v>
          </cell>
          <cell r="AF228" t="str">
            <v>20160201LGUM_413</v>
          </cell>
          <cell r="AH228" t="str">
            <v>413</v>
          </cell>
        </row>
        <row r="229">
          <cell r="B229" t="str">
            <v>Mar 2018</v>
          </cell>
          <cell r="C229" t="str">
            <v>LS</v>
          </cell>
          <cell r="E229">
            <v>49</v>
          </cell>
          <cell r="G229">
            <v>1350.0184075892469</v>
          </cell>
          <cell r="Q229">
            <v>1039.29</v>
          </cell>
          <cell r="S229">
            <v>-20.010000000000002</v>
          </cell>
          <cell r="T229">
            <v>255.52</v>
          </cell>
          <cell r="U229">
            <v>-0.39</v>
          </cell>
          <cell r="W229">
            <v>1274.4100000000001</v>
          </cell>
          <cell r="AF229" t="str">
            <v>20160201LGUM_415</v>
          </cell>
          <cell r="AH229" t="str">
            <v>415</v>
          </cell>
        </row>
        <row r="230">
          <cell r="B230" t="str">
            <v>Mar 2018</v>
          </cell>
          <cell r="C230" t="str">
            <v>LS</v>
          </cell>
          <cell r="E230">
            <v>2034</v>
          </cell>
          <cell r="G230">
            <v>80080.409914967793</v>
          </cell>
          <cell r="Q230">
            <v>48082.97</v>
          </cell>
          <cell r="S230">
            <v>-925.57</v>
          </cell>
          <cell r="T230">
            <v>11821.53</v>
          </cell>
          <cell r="U230">
            <v>-18</v>
          </cell>
          <cell r="W230">
            <v>58960.93</v>
          </cell>
          <cell r="AF230" t="str">
            <v>20160201LGUM_416</v>
          </cell>
          <cell r="AH230" t="str">
            <v>416</v>
          </cell>
        </row>
        <row r="231">
          <cell r="B231" t="str">
            <v>Mar 2018</v>
          </cell>
          <cell r="C231" t="str">
            <v>RLS</v>
          </cell>
          <cell r="E231">
            <v>43</v>
          </cell>
          <cell r="G231">
            <v>1651.245643085439</v>
          </cell>
          <cell r="Q231">
            <v>1064.26</v>
          </cell>
          <cell r="S231">
            <v>-20.49</v>
          </cell>
          <cell r="T231">
            <v>261.64999999999998</v>
          </cell>
          <cell r="U231">
            <v>-0.4</v>
          </cell>
          <cell r="W231">
            <v>1305.02</v>
          </cell>
          <cell r="AF231" t="str">
            <v>20160201LGUM_417</v>
          </cell>
          <cell r="AH231" t="str">
            <v>417</v>
          </cell>
        </row>
        <row r="232">
          <cell r="B232" t="str">
            <v>Mar 2018</v>
          </cell>
          <cell r="C232" t="str">
            <v>RLS</v>
          </cell>
          <cell r="E232">
            <v>116</v>
          </cell>
          <cell r="G232">
            <v>6915.216602254779</v>
          </cell>
          <cell r="Q232">
            <v>3050.7999999999997</v>
          </cell>
          <cell r="S232">
            <v>-58.73</v>
          </cell>
          <cell r="T232">
            <v>750.06</v>
          </cell>
          <cell r="U232">
            <v>-1.1399999999999999</v>
          </cell>
          <cell r="W232">
            <v>3740.99</v>
          </cell>
          <cell r="AF232" t="str">
            <v>20160201LGUM_419</v>
          </cell>
          <cell r="AH232" t="str">
            <v>419</v>
          </cell>
        </row>
        <row r="233">
          <cell r="B233" t="str">
            <v>Mar 2018</v>
          </cell>
          <cell r="C233" t="str">
            <v>LS</v>
          </cell>
          <cell r="E233">
            <v>67</v>
          </cell>
          <cell r="G233">
            <v>4051.0559777029443</v>
          </cell>
          <cell r="Q233">
            <v>2067.61</v>
          </cell>
          <cell r="S233">
            <v>-39.799999999999997</v>
          </cell>
          <cell r="T233">
            <v>508.34</v>
          </cell>
          <cell r="U233">
            <v>-0.77</v>
          </cell>
          <cell r="W233">
            <v>2535.38</v>
          </cell>
          <cell r="AF233" t="str">
            <v>20160201LGUM_420</v>
          </cell>
          <cell r="AH233" t="str">
            <v>420</v>
          </cell>
        </row>
        <row r="234">
          <cell r="B234" t="str">
            <v>Mar 2018</v>
          </cell>
          <cell r="C234" t="str">
            <v>LS</v>
          </cell>
          <cell r="E234">
            <v>203</v>
          </cell>
          <cell r="G234">
            <v>19670.839006355996</v>
          </cell>
          <cell r="Q234">
            <v>6893.87</v>
          </cell>
          <cell r="S234">
            <v>-132.69999999999999</v>
          </cell>
          <cell r="T234">
            <v>1694.91</v>
          </cell>
          <cell r="U234">
            <v>-2.58</v>
          </cell>
          <cell r="W234">
            <v>8453.5</v>
          </cell>
          <cell r="AF234" t="str">
            <v>20160201LGUM_421</v>
          </cell>
          <cell r="AH234" t="str">
            <v>421</v>
          </cell>
        </row>
        <row r="235">
          <cell r="B235" t="str">
            <v>Mar 2018</v>
          </cell>
          <cell r="C235" t="str">
            <v>LS</v>
          </cell>
          <cell r="E235">
            <v>463</v>
          </cell>
          <cell r="G235">
            <v>73167.194822583406</v>
          </cell>
          <cell r="Q235">
            <v>18348.690000000002</v>
          </cell>
          <cell r="S235">
            <v>-353.2</v>
          </cell>
          <cell r="T235">
            <v>4511.1499999999996</v>
          </cell>
          <cell r="U235">
            <v>-6.87</v>
          </cell>
          <cell r="W235">
            <v>22499.77</v>
          </cell>
          <cell r="AF235" t="str">
            <v>20160201LGUM_422</v>
          </cell>
          <cell r="AH235" t="str">
            <v>422</v>
          </cell>
        </row>
        <row r="236">
          <cell r="B236" t="str">
            <v>Mar 2018</v>
          </cell>
          <cell r="C236" t="str">
            <v>LS</v>
          </cell>
          <cell r="E236">
            <v>24</v>
          </cell>
          <cell r="G236">
            <v>1503.1339126753512</v>
          </cell>
          <cell r="Q236">
            <v>655.69</v>
          </cell>
          <cell r="S236">
            <v>-12.62</v>
          </cell>
          <cell r="T236">
            <v>161.19999999999999</v>
          </cell>
          <cell r="U236">
            <v>-0.25</v>
          </cell>
          <cell r="W236">
            <v>804.02</v>
          </cell>
          <cell r="AF236" t="str">
            <v>20160201LGUM_423</v>
          </cell>
          <cell r="AH236" t="str">
            <v>423</v>
          </cell>
        </row>
        <row r="237">
          <cell r="B237" t="str">
            <v>Mar 2018</v>
          </cell>
          <cell r="C237" t="str">
            <v>LS</v>
          </cell>
          <cell r="E237">
            <v>33</v>
          </cell>
          <cell r="G237">
            <v>5289.9905874846254</v>
          </cell>
          <cell r="Q237">
            <v>1163.9000000000001</v>
          </cell>
          <cell r="S237">
            <v>-22.4</v>
          </cell>
          <cell r="T237">
            <v>286.16000000000003</v>
          </cell>
          <cell r="U237">
            <v>-0.44</v>
          </cell>
          <cell r="W237">
            <v>1427.22</v>
          </cell>
          <cell r="AF237" t="str">
            <v>20160201LGUM_425</v>
          </cell>
          <cell r="AH237" t="str">
            <v>425</v>
          </cell>
        </row>
        <row r="238">
          <cell r="B238" t="str">
            <v>Mar 2018</v>
          </cell>
          <cell r="C238" t="str">
            <v>RLS</v>
          </cell>
          <cell r="E238">
            <v>42</v>
          </cell>
          <cell r="G238">
            <v>1180.8908235398899</v>
          </cell>
          <cell r="Q238">
            <v>1438.92</v>
          </cell>
          <cell r="S238">
            <v>-27.7</v>
          </cell>
          <cell r="T238">
            <v>353.77</v>
          </cell>
          <cell r="U238">
            <v>-0.54</v>
          </cell>
          <cell r="W238">
            <v>1764.45</v>
          </cell>
          <cell r="AF238" t="str">
            <v>20160201LGUM_426</v>
          </cell>
          <cell r="AH238" t="str">
            <v>426</v>
          </cell>
        </row>
        <row r="239">
          <cell r="B239" t="str">
            <v>Mar 2018</v>
          </cell>
          <cell r="C239" t="str">
            <v>LS</v>
          </cell>
          <cell r="E239">
            <v>56</v>
          </cell>
          <cell r="G239">
            <v>1561.1776989171424</v>
          </cell>
          <cell r="Q239">
            <v>2082.5500000000002</v>
          </cell>
          <cell r="S239">
            <v>-40.090000000000003</v>
          </cell>
          <cell r="T239">
            <v>512.01</v>
          </cell>
          <cell r="U239">
            <v>-0.78</v>
          </cell>
          <cell r="W239">
            <v>2553.69</v>
          </cell>
          <cell r="AF239" t="str">
            <v>20160201LGUM_427</v>
          </cell>
          <cell r="AH239" t="str">
            <v>427</v>
          </cell>
        </row>
        <row r="240">
          <cell r="B240" t="str">
            <v>Mar 2018</v>
          </cell>
          <cell r="C240" t="str">
            <v>RLS</v>
          </cell>
          <cell r="E240">
            <v>285</v>
          </cell>
          <cell r="G240">
            <v>11169.425831803992</v>
          </cell>
          <cell r="Q240">
            <v>10311.080000000002</v>
          </cell>
          <cell r="S240">
            <v>-198.48</v>
          </cell>
          <cell r="T240">
            <v>2535.0500000000002</v>
          </cell>
          <cell r="U240">
            <v>-3.86</v>
          </cell>
          <cell r="W240">
            <v>12643.79</v>
          </cell>
          <cell r="AF240" t="str">
            <v>20160201LGUM_428</v>
          </cell>
          <cell r="AH240" t="str">
            <v>428</v>
          </cell>
        </row>
        <row r="241">
          <cell r="B241" t="str">
            <v>Mar 2018</v>
          </cell>
          <cell r="C241" t="str">
            <v>LS</v>
          </cell>
          <cell r="E241">
            <v>214</v>
          </cell>
          <cell r="G241">
            <v>8346.296159595493</v>
          </cell>
          <cell r="Q241">
            <v>8664.2200000000012</v>
          </cell>
          <cell r="S241">
            <v>-166.78</v>
          </cell>
          <cell r="T241">
            <v>2130.16</v>
          </cell>
          <cell r="U241">
            <v>-3.24</v>
          </cell>
          <cell r="W241">
            <v>10624.36</v>
          </cell>
          <cell r="AF241" t="str">
            <v>20160201LGUM_429</v>
          </cell>
          <cell r="AH241" t="str">
            <v>429</v>
          </cell>
        </row>
        <row r="242">
          <cell r="B242" t="str">
            <v>Mar 2018</v>
          </cell>
          <cell r="C242" t="str">
            <v>RLS</v>
          </cell>
          <cell r="E242">
            <v>14</v>
          </cell>
          <cell r="G242">
            <v>379.28612044204937</v>
          </cell>
          <cell r="Q242">
            <v>466.18999999999994</v>
          </cell>
          <cell r="S242">
            <v>-8.9700000000000006</v>
          </cell>
          <cell r="T242">
            <v>114.62</v>
          </cell>
          <cell r="U242">
            <v>-0.17</v>
          </cell>
          <cell r="W242">
            <v>571.66999999999996</v>
          </cell>
          <cell r="AF242" t="str">
            <v>20160201LGUM_430</v>
          </cell>
          <cell r="AH242" t="str">
            <v>430</v>
          </cell>
        </row>
        <row r="243">
          <cell r="B243" t="str">
            <v>Mar 2018</v>
          </cell>
          <cell r="C243" t="str">
            <v>LS</v>
          </cell>
          <cell r="E243">
            <v>49</v>
          </cell>
          <cell r="G243">
            <v>1357.02369213567</v>
          </cell>
          <cell r="Q243">
            <v>1852.88</v>
          </cell>
          <cell r="S243">
            <v>-35.67</v>
          </cell>
          <cell r="T243">
            <v>455.55</v>
          </cell>
          <cell r="U243">
            <v>-0.69</v>
          </cell>
          <cell r="W243">
            <v>2272.0700000000002</v>
          </cell>
          <cell r="AF243" t="str">
            <v>20160201LGUM_431</v>
          </cell>
          <cell r="AH243" t="str">
            <v>431</v>
          </cell>
        </row>
        <row r="244">
          <cell r="B244" t="str">
            <v>Mar 2018</v>
          </cell>
          <cell r="C244" t="str">
            <v>RLS</v>
          </cell>
          <cell r="E244">
            <v>11</v>
          </cell>
          <cell r="G244">
            <v>443.3344362950603</v>
          </cell>
          <cell r="Q244">
            <v>392.98</v>
          </cell>
          <cell r="S244">
            <v>-7.56</v>
          </cell>
          <cell r="T244">
            <v>96.62</v>
          </cell>
          <cell r="U244">
            <v>-0.15</v>
          </cell>
          <cell r="W244">
            <v>481.89</v>
          </cell>
          <cell r="AF244" t="str">
            <v>20160201LGUM_432</v>
          </cell>
          <cell r="AH244" t="str">
            <v>432</v>
          </cell>
        </row>
        <row r="245">
          <cell r="B245" t="str">
            <v>Mar 2018</v>
          </cell>
          <cell r="C245" t="str">
            <v>LS</v>
          </cell>
          <cell r="E245">
            <v>222</v>
          </cell>
          <cell r="G245">
            <v>8900.7143936981192</v>
          </cell>
          <cell r="Q245">
            <v>8983.31</v>
          </cell>
          <cell r="S245">
            <v>-172.92</v>
          </cell>
          <cell r="T245">
            <v>2208.61</v>
          </cell>
          <cell r="U245">
            <v>-3.36</v>
          </cell>
          <cell r="W245">
            <v>11015.64</v>
          </cell>
          <cell r="AF245" t="str">
            <v>20160201LGUM_433</v>
          </cell>
          <cell r="AH245" t="str">
            <v>433</v>
          </cell>
        </row>
        <row r="246">
          <cell r="B246" t="str">
            <v>Mar 2018</v>
          </cell>
          <cell r="C246" t="str">
            <v>LS</v>
          </cell>
          <cell r="E246">
            <v>0</v>
          </cell>
          <cell r="G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W246">
            <v>0</v>
          </cell>
          <cell r="AF246" t="str">
            <v>20160201LGUM_439</v>
          </cell>
          <cell r="AH246" t="str">
            <v>439</v>
          </cell>
        </row>
        <row r="247">
          <cell r="B247" t="str">
            <v>Mar 2018</v>
          </cell>
          <cell r="C247" t="str">
            <v>LS</v>
          </cell>
          <cell r="E247">
            <v>2</v>
          </cell>
          <cell r="G247">
            <v>215.16231106870873</v>
          </cell>
          <cell r="Q247">
            <v>38.74</v>
          </cell>
          <cell r="S247">
            <v>-0.75</v>
          </cell>
          <cell r="T247">
            <v>9.52</v>
          </cell>
          <cell r="U247">
            <v>-0.01</v>
          </cell>
          <cell r="W247">
            <v>47.5</v>
          </cell>
          <cell r="AF247" t="str">
            <v>20160201LGUM_440</v>
          </cell>
          <cell r="AH247" t="str">
            <v>440</v>
          </cell>
        </row>
        <row r="248">
          <cell r="B248" t="str">
            <v>Mar 2018</v>
          </cell>
          <cell r="C248" t="str">
            <v>LS</v>
          </cell>
          <cell r="E248">
            <v>39</v>
          </cell>
          <cell r="G248">
            <v>6155.6436064354766</v>
          </cell>
          <cell r="Q248">
            <v>918.44</v>
          </cell>
          <cell r="S248">
            <v>-17.68</v>
          </cell>
          <cell r="T248">
            <v>225.81</v>
          </cell>
          <cell r="U248">
            <v>-0.34</v>
          </cell>
          <cell r="W248">
            <v>1126.23</v>
          </cell>
          <cell r="AF248" t="str">
            <v>20160201LGUM_441</v>
          </cell>
          <cell r="AH248" t="str">
            <v>441</v>
          </cell>
        </row>
        <row r="249">
          <cell r="B249" t="str">
            <v>Mar 2018</v>
          </cell>
          <cell r="C249" t="str">
            <v>LS</v>
          </cell>
          <cell r="E249">
            <v>7029</v>
          </cell>
          <cell r="G249">
            <v>426982.10065383848</v>
          </cell>
          <cell r="Q249">
            <v>97981.78</v>
          </cell>
          <cell r="S249">
            <v>-1886.08</v>
          </cell>
          <cell r="T249">
            <v>24089.5</v>
          </cell>
          <cell r="U249">
            <v>-36.68</v>
          </cell>
          <cell r="W249">
            <v>120148.52</v>
          </cell>
          <cell r="AF249" t="str">
            <v>20160201LGUM_452</v>
          </cell>
          <cell r="AH249" t="str">
            <v>452</v>
          </cell>
        </row>
        <row r="250">
          <cell r="B250" t="str">
            <v>Mar 2018</v>
          </cell>
          <cell r="C250" t="str">
            <v>LS</v>
          </cell>
          <cell r="E250">
            <v>10095</v>
          </cell>
          <cell r="G250">
            <v>998977.59443837544</v>
          </cell>
          <cell r="Q250">
            <v>164403.20000000001</v>
          </cell>
          <cell r="S250">
            <v>-3164.65</v>
          </cell>
          <cell r="T250">
            <v>40419.67</v>
          </cell>
          <cell r="U250">
            <v>-61.55</v>
          </cell>
          <cell r="W250">
            <v>201596.67</v>
          </cell>
          <cell r="AF250" t="str">
            <v>20160201LGUM_453</v>
          </cell>
          <cell r="AH250" t="str">
            <v>453</v>
          </cell>
        </row>
        <row r="251">
          <cell r="B251" t="str">
            <v>Mar 2018</v>
          </cell>
          <cell r="C251" t="str">
            <v>LS</v>
          </cell>
          <cell r="E251">
            <v>5822</v>
          </cell>
          <cell r="G251">
            <v>917603.20839218982</v>
          </cell>
          <cell r="Q251">
            <v>111255.23</v>
          </cell>
          <cell r="S251">
            <v>-2141.59</v>
          </cell>
          <cell r="T251">
            <v>27352.880000000001</v>
          </cell>
          <cell r="U251">
            <v>-41.65</v>
          </cell>
          <cell r="W251">
            <v>136424.87</v>
          </cell>
          <cell r="AF251" t="str">
            <v>20160201LGUM_454</v>
          </cell>
          <cell r="AH251" t="str">
            <v>454</v>
          </cell>
        </row>
        <row r="252">
          <cell r="B252" t="str">
            <v>Mar 2018</v>
          </cell>
          <cell r="C252" t="str">
            <v>LS</v>
          </cell>
          <cell r="E252">
            <v>436</v>
          </cell>
          <cell r="G252">
            <v>26452.955202228735</v>
          </cell>
          <cell r="Q252">
            <v>6628.2000000000007</v>
          </cell>
          <cell r="S252">
            <v>-127.59</v>
          </cell>
          <cell r="T252">
            <v>1629.59</v>
          </cell>
          <cell r="U252">
            <v>-2.48</v>
          </cell>
          <cell r="W252">
            <v>8127.72</v>
          </cell>
          <cell r="AF252" t="str">
            <v>20160201LGUM_455</v>
          </cell>
          <cell r="AH252" t="str">
            <v>455</v>
          </cell>
        </row>
        <row r="253">
          <cell r="B253" t="str">
            <v>Mar 2018</v>
          </cell>
          <cell r="C253" t="str">
            <v>LS</v>
          </cell>
          <cell r="E253">
            <v>13859</v>
          </cell>
          <cell r="G253">
            <v>2190373.3425330943</v>
          </cell>
          <cell r="Q253">
            <v>277078.01</v>
          </cell>
          <cell r="S253">
            <v>-5333.57</v>
          </cell>
          <cell r="T253">
            <v>68121.55</v>
          </cell>
          <cell r="U253">
            <v>-103.74</v>
          </cell>
          <cell r="W253">
            <v>339762.25</v>
          </cell>
          <cell r="AF253" t="str">
            <v>20160201LGUM_456</v>
          </cell>
          <cell r="AH253" t="str">
            <v>456</v>
          </cell>
        </row>
        <row r="254">
          <cell r="B254" t="str">
            <v>Mar 2018</v>
          </cell>
          <cell r="C254" t="str">
            <v>LS</v>
          </cell>
          <cell r="E254">
            <v>3670</v>
          </cell>
          <cell r="G254">
            <v>144071.6827366722</v>
          </cell>
          <cell r="Q254">
            <v>45496.02</v>
          </cell>
          <cell r="S254">
            <v>-875.77</v>
          </cell>
          <cell r="T254">
            <v>11185.52</v>
          </cell>
          <cell r="U254">
            <v>-17.03</v>
          </cell>
          <cell r="W254">
            <v>55788.74</v>
          </cell>
          <cell r="AF254" t="str">
            <v>20160201LGUM_457</v>
          </cell>
          <cell r="AH254" t="str">
            <v>457</v>
          </cell>
        </row>
        <row r="255">
          <cell r="B255" t="str">
            <v>Mar 2018</v>
          </cell>
          <cell r="C255" t="str">
            <v>RLS</v>
          </cell>
          <cell r="E255">
            <v>0</v>
          </cell>
          <cell r="G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W255">
            <v>0</v>
          </cell>
          <cell r="AF255" t="str">
            <v>20160201LGUM_458</v>
          </cell>
          <cell r="AH255" t="str">
            <v>458</v>
          </cell>
        </row>
        <row r="256">
          <cell r="B256" t="str">
            <v>Mar 2018</v>
          </cell>
          <cell r="C256" t="str">
            <v>LS</v>
          </cell>
          <cell r="E256">
            <v>31</v>
          </cell>
          <cell r="G256">
            <v>1546.166374889093</v>
          </cell>
          <cell r="Q256">
            <v>432.22</v>
          </cell>
          <cell r="S256">
            <v>-8.32</v>
          </cell>
          <cell r="T256">
            <v>106.27</v>
          </cell>
          <cell r="U256">
            <v>-0.16</v>
          </cell>
          <cell r="W256">
            <v>530.01</v>
          </cell>
          <cell r="AF256" t="str">
            <v>20160201LGUM_470</v>
          </cell>
          <cell r="AH256" t="str">
            <v>470</v>
          </cell>
        </row>
        <row r="257">
          <cell r="B257" t="str">
            <v>Mar 2018</v>
          </cell>
          <cell r="C257" t="str">
            <v>RLS</v>
          </cell>
          <cell r="E257">
            <v>2</v>
          </cell>
          <cell r="G257">
            <v>110.08304287236261</v>
          </cell>
          <cell r="Q257">
            <v>32.18</v>
          </cell>
          <cell r="S257">
            <v>-0.62</v>
          </cell>
          <cell r="T257">
            <v>7.91</v>
          </cell>
          <cell r="U257">
            <v>-0.01</v>
          </cell>
          <cell r="W257">
            <v>39.46</v>
          </cell>
          <cell r="AF257" t="str">
            <v>20160201LGUM_471</v>
          </cell>
          <cell r="AH257" t="str">
            <v>471</v>
          </cell>
        </row>
        <row r="258">
          <cell r="B258" t="str">
            <v>Mar 2018</v>
          </cell>
          <cell r="C258" t="str">
            <v>LS</v>
          </cell>
          <cell r="E258">
            <v>585</v>
          </cell>
          <cell r="G258">
            <v>69135.153188649332</v>
          </cell>
          <cell r="Q258">
            <v>11745.789999999999</v>
          </cell>
          <cell r="S258">
            <v>-226.1</v>
          </cell>
          <cell r="T258">
            <v>2887.78</v>
          </cell>
          <cell r="U258">
            <v>-4.4000000000000004</v>
          </cell>
          <cell r="W258">
            <v>14403.07</v>
          </cell>
          <cell r="AF258" t="str">
            <v>20160201LGUM_473</v>
          </cell>
          <cell r="AH258" t="str">
            <v>473</v>
          </cell>
        </row>
        <row r="259">
          <cell r="B259" t="str">
            <v>Mar 2018</v>
          </cell>
          <cell r="C259" t="str">
            <v>RLS</v>
          </cell>
          <cell r="E259">
            <v>58</v>
          </cell>
          <cell r="G259">
            <v>6778.1131761319275</v>
          </cell>
          <cell r="Q259">
            <v>1313.1999999999998</v>
          </cell>
          <cell r="S259">
            <v>-25.28</v>
          </cell>
          <cell r="T259">
            <v>322.86</v>
          </cell>
          <cell r="U259">
            <v>-0.49</v>
          </cell>
          <cell r="W259">
            <v>1610.29</v>
          </cell>
          <cell r="AF259" t="str">
            <v>20160201LGUM_474</v>
          </cell>
          <cell r="AH259" t="str">
            <v>474</v>
          </cell>
        </row>
        <row r="260">
          <cell r="B260" t="str">
            <v>Mar 2018</v>
          </cell>
          <cell r="C260" t="str">
            <v>RLS</v>
          </cell>
          <cell r="E260">
            <v>2</v>
          </cell>
          <cell r="G260">
            <v>233.17589990236809</v>
          </cell>
          <cell r="Q260">
            <v>59.28</v>
          </cell>
          <cell r="S260">
            <v>-1.1399999999999999</v>
          </cell>
          <cell r="T260">
            <v>14.57</v>
          </cell>
          <cell r="U260">
            <v>-0.02</v>
          </cell>
          <cell r="W260">
            <v>72.69</v>
          </cell>
          <cell r="AF260" t="str">
            <v>20160201LGUM_475</v>
          </cell>
          <cell r="AH260" t="str">
            <v>475</v>
          </cell>
        </row>
        <row r="261">
          <cell r="B261" t="str">
            <v>Mar 2018</v>
          </cell>
          <cell r="C261" t="str">
            <v>LS</v>
          </cell>
          <cell r="E261">
            <v>529</v>
          </cell>
          <cell r="G261">
            <v>192769.41863859977</v>
          </cell>
          <cell r="Q261">
            <v>22391.489999999998</v>
          </cell>
          <cell r="S261">
            <v>-431.02</v>
          </cell>
          <cell r="T261">
            <v>5505.1</v>
          </cell>
          <cell r="U261">
            <v>-8.3800000000000008</v>
          </cell>
          <cell r="W261">
            <v>27457.19</v>
          </cell>
          <cell r="AF261" t="str">
            <v>20160201LGUM_476</v>
          </cell>
          <cell r="AH261" t="str">
            <v>476</v>
          </cell>
        </row>
        <row r="262">
          <cell r="B262" t="str">
            <v>Mar 2018</v>
          </cell>
          <cell r="C262" t="str">
            <v>RLS</v>
          </cell>
          <cell r="E262">
            <v>65</v>
          </cell>
          <cell r="G262">
            <v>23462.699455841284</v>
          </cell>
          <cell r="Q262">
            <v>2973.91</v>
          </cell>
          <cell r="S262">
            <v>-57.25</v>
          </cell>
          <cell r="T262">
            <v>731.16</v>
          </cell>
          <cell r="U262">
            <v>-1.1100000000000001</v>
          </cell>
          <cell r="W262">
            <v>3646.71</v>
          </cell>
          <cell r="AF262" t="str">
            <v>20160201LGUM_477</v>
          </cell>
          <cell r="AH262" t="str">
            <v>477</v>
          </cell>
        </row>
        <row r="263">
          <cell r="B263" t="str">
            <v>Mar 2018</v>
          </cell>
          <cell r="C263" t="str">
            <v>LS</v>
          </cell>
          <cell r="E263">
            <v>0</v>
          </cell>
          <cell r="G263">
            <v>0</v>
          </cell>
          <cell r="Q263">
            <v>0</v>
          </cell>
          <cell r="S263">
            <v>0</v>
          </cell>
          <cell r="T263">
            <v>0</v>
          </cell>
          <cell r="U263">
            <v>0</v>
          </cell>
          <cell r="W263">
            <v>0</v>
          </cell>
          <cell r="AF263" t="str">
            <v>20160201LGUM_479</v>
          </cell>
          <cell r="AH263" t="str">
            <v>479</v>
          </cell>
        </row>
        <row r="264">
          <cell r="B264" t="str">
            <v>Mar 2018</v>
          </cell>
          <cell r="C264" t="str">
            <v>LS</v>
          </cell>
          <cell r="E264">
            <v>21</v>
          </cell>
          <cell r="G264">
            <v>988.74587598085691</v>
          </cell>
          <cell r="Q264">
            <v>521.8599999999999</v>
          </cell>
          <cell r="S264">
            <v>-10.050000000000001</v>
          </cell>
          <cell r="T264">
            <v>128.30000000000001</v>
          </cell>
          <cell r="U264">
            <v>-0.2</v>
          </cell>
          <cell r="W264">
            <v>639.91</v>
          </cell>
          <cell r="AF264" t="str">
            <v>20160201LGUM_480</v>
          </cell>
          <cell r="AH264" t="str">
            <v>480</v>
          </cell>
        </row>
        <row r="265">
          <cell r="B265" t="str">
            <v>Mar 2018</v>
          </cell>
          <cell r="C265" t="str">
            <v>LS</v>
          </cell>
          <cell r="E265">
            <v>4</v>
          </cell>
          <cell r="G265">
            <v>522.39407617612073</v>
          </cell>
          <cell r="Q265">
            <v>86.68</v>
          </cell>
          <cell r="S265">
            <v>-1.67</v>
          </cell>
          <cell r="T265">
            <v>21.31</v>
          </cell>
          <cell r="U265">
            <v>-0.03</v>
          </cell>
          <cell r="W265">
            <v>106.29</v>
          </cell>
          <cell r="AF265" t="str">
            <v>20160201LGUM_481</v>
          </cell>
          <cell r="AH265" t="str">
            <v>481</v>
          </cell>
        </row>
        <row r="266">
          <cell r="B266" t="str">
            <v>Mar 2018</v>
          </cell>
          <cell r="C266" t="str">
            <v>LS</v>
          </cell>
          <cell r="E266">
            <v>65</v>
          </cell>
          <cell r="G266">
            <v>7604.7367526098506</v>
          </cell>
          <cell r="Q266">
            <v>2042.95</v>
          </cell>
          <cell r="S266">
            <v>-39.33</v>
          </cell>
          <cell r="T266">
            <v>502.27</v>
          </cell>
          <cell r="U266">
            <v>-0.76</v>
          </cell>
          <cell r="W266">
            <v>2505.13</v>
          </cell>
          <cell r="AF266" t="str">
            <v>20160201LGUM_482</v>
          </cell>
          <cell r="AH266" t="str">
            <v>482</v>
          </cell>
        </row>
        <row r="267">
          <cell r="B267" t="str">
            <v>Mar 2018</v>
          </cell>
          <cell r="C267" t="str">
            <v>LS</v>
          </cell>
          <cell r="E267">
            <v>2</v>
          </cell>
          <cell r="G267">
            <v>766.57828036572505</v>
          </cell>
          <cell r="Q267">
            <v>90.02000000000001</v>
          </cell>
          <cell r="S267">
            <v>-1.73</v>
          </cell>
          <cell r="T267">
            <v>22.13</v>
          </cell>
          <cell r="U267">
            <v>-0.03</v>
          </cell>
          <cell r="W267">
            <v>110.39</v>
          </cell>
          <cell r="AF267" t="str">
            <v>20160201LGUM_483</v>
          </cell>
          <cell r="AH267" t="str">
            <v>483</v>
          </cell>
        </row>
        <row r="268">
          <cell r="B268" t="str">
            <v>Mar 2018</v>
          </cell>
          <cell r="C268" t="str">
            <v>LS</v>
          </cell>
          <cell r="E268">
            <v>14</v>
          </cell>
          <cell r="G268">
            <v>4981.7580674420096</v>
          </cell>
          <cell r="Q268">
            <v>766.65000000000009</v>
          </cell>
          <cell r="S268">
            <v>-14.76</v>
          </cell>
          <cell r="T268">
            <v>188.48</v>
          </cell>
          <cell r="U268">
            <v>-0.28999999999999998</v>
          </cell>
          <cell r="W268">
            <v>940.08</v>
          </cell>
          <cell r="AF268" t="str">
            <v>20160201LGUM_484</v>
          </cell>
          <cell r="AH268" t="str">
            <v>484</v>
          </cell>
        </row>
        <row r="269">
          <cell r="B269" t="str">
            <v>Mar 2018</v>
          </cell>
          <cell r="C269" t="str">
            <v>ODL</v>
          </cell>
          <cell r="E269">
            <v>0</v>
          </cell>
          <cell r="G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W269">
            <v>0</v>
          </cell>
          <cell r="AF269" t="str">
            <v>20160201ODL</v>
          </cell>
          <cell r="AH269" t="str">
            <v>ODL</v>
          </cell>
        </row>
        <row r="270">
          <cell r="B270" t="str">
            <v>Mar 2018</v>
          </cell>
          <cell r="C270" t="str">
            <v>RLS</v>
          </cell>
          <cell r="E270">
            <v>0</v>
          </cell>
          <cell r="G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W270">
            <v>0</v>
          </cell>
          <cell r="AF270" t="str">
            <v>20160201LGUM_204CU</v>
          </cell>
          <cell r="AH270" t="str">
            <v>4CU</v>
          </cell>
        </row>
        <row r="271">
          <cell r="B271" t="str">
            <v>Mar 2018</v>
          </cell>
          <cell r="C271" t="str">
            <v>RLS</v>
          </cell>
          <cell r="E271">
            <v>0</v>
          </cell>
          <cell r="G271">
            <v>0</v>
          </cell>
          <cell r="Q271">
            <v>0</v>
          </cell>
          <cell r="S271">
            <v>0</v>
          </cell>
          <cell r="T271">
            <v>0</v>
          </cell>
          <cell r="U271">
            <v>0</v>
          </cell>
          <cell r="W271">
            <v>0</v>
          </cell>
          <cell r="AF271" t="str">
            <v>20160201LGUM_207CU</v>
          </cell>
          <cell r="AH271" t="str">
            <v>7CU</v>
          </cell>
        </row>
        <row r="272">
          <cell r="B272" t="str">
            <v>Mar 2018</v>
          </cell>
          <cell r="C272" t="str">
            <v>RLS</v>
          </cell>
          <cell r="E272">
            <v>0</v>
          </cell>
          <cell r="G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W272">
            <v>0</v>
          </cell>
          <cell r="AF272" t="str">
            <v>20160201LGUM_209CU</v>
          </cell>
          <cell r="AH272" t="str">
            <v>9CU</v>
          </cell>
        </row>
        <row r="273">
          <cell r="B273" t="str">
            <v>Mar 2018</v>
          </cell>
          <cell r="C273" t="str">
            <v>RLS</v>
          </cell>
          <cell r="E273">
            <v>0</v>
          </cell>
          <cell r="G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W273">
            <v>0</v>
          </cell>
          <cell r="AF273" t="str">
            <v>20160201LGUM_210CU</v>
          </cell>
          <cell r="AH273" t="str">
            <v>0CU</v>
          </cell>
        </row>
        <row r="274">
          <cell r="B274" t="str">
            <v>Mar 2018</v>
          </cell>
          <cell r="C274" t="str">
            <v>RLS</v>
          </cell>
          <cell r="E274">
            <v>0</v>
          </cell>
          <cell r="G274">
            <v>0</v>
          </cell>
          <cell r="Q274">
            <v>0</v>
          </cell>
          <cell r="S274">
            <v>0</v>
          </cell>
          <cell r="T274">
            <v>0</v>
          </cell>
          <cell r="U274">
            <v>0</v>
          </cell>
          <cell r="W274">
            <v>0</v>
          </cell>
          <cell r="AF274" t="str">
            <v>20160201LGUM_252CU</v>
          </cell>
          <cell r="AH274" t="str">
            <v>2CU</v>
          </cell>
        </row>
        <row r="275">
          <cell r="B275" t="str">
            <v>Mar 2018</v>
          </cell>
          <cell r="C275" t="str">
            <v>RLS</v>
          </cell>
          <cell r="E275">
            <v>0</v>
          </cell>
          <cell r="G275">
            <v>0</v>
          </cell>
          <cell r="Q275">
            <v>0</v>
          </cell>
          <cell r="S275">
            <v>0</v>
          </cell>
          <cell r="T275">
            <v>0</v>
          </cell>
          <cell r="U275">
            <v>0</v>
          </cell>
          <cell r="W275">
            <v>0</v>
          </cell>
          <cell r="AF275" t="str">
            <v>20160201LGUM_267CU</v>
          </cell>
          <cell r="AH275" t="str">
            <v>7CU</v>
          </cell>
        </row>
        <row r="276">
          <cell r="B276" t="str">
            <v>Mar 2018</v>
          </cell>
          <cell r="C276" t="str">
            <v>RLS</v>
          </cell>
          <cell r="E276">
            <v>0</v>
          </cell>
          <cell r="G276">
            <v>0</v>
          </cell>
          <cell r="Q276">
            <v>0</v>
          </cell>
          <cell r="S276">
            <v>0</v>
          </cell>
          <cell r="T276">
            <v>0</v>
          </cell>
          <cell r="U276">
            <v>0</v>
          </cell>
          <cell r="W276">
            <v>0</v>
          </cell>
          <cell r="AF276" t="str">
            <v>20160201LGUM_276CU</v>
          </cell>
          <cell r="AH276" t="str">
            <v>6CU</v>
          </cell>
        </row>
        <row r="277">
          <cell r="B277" t="str">
            <v>Mar 2018</v>
          </cell>
          <cell r="C277" t="str">
            <v>RLS</v>
          </cell>
          <cell r="E277">
            <v>0</v>
          </cell>
          <cell r="G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  <cell r="W277">
            <v>0</v>
          </cell>
          <cell r="AF277" t="str">
            <v>20160201LGUM_315CU</v>
          </cell>
          <cell r="AH277" t="str">
            <v>5CU</v>
          </cell>
        </row>
        <row r="278">
          <cell r="B278" t="str">
            <v>Mar 2018</v>
          </cell>
          <cell r="C278" t="str">
            <v>LS</v>
          </cell>
          <cell r="E278">
            <v>0</v>
          </cell>
          <cell r="G278">
            <v>0</v>
          </cell>
          <cell r="Q278">
            <v>0</v>
          </cell>
          <cell r="S278">
            <v>0</v>
          </cell>
          <cell r="T278">
            <v>0</v>
          </cell>
          <cell r="U278">
            <v>0</v>
          </cell>
          <cell r="W278">
            <v>0</v>
          </cell>
          <cell r="AF278" t="str">
            <v>20160201LGUM_412CU</v>
          </cell>
          <cell r="AH278" t="str">
            <v>2CU</v>
          </cell>
        </row>
        <row r="279">
          <cell r="B279" t="str">
            <v>Mar 2018</v>
          </cell>
          <cell r="C279" t="str">
            <v>LS</v>
          </cell>
          <cell r="E279">
            <v>0</v>
          </cell>
          <cell r="G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W279">
            <v>0</v>
          </cell>
          <cell r="AF279" t="str">
            <v>20160201LGUM_415CU</v>
          </cell>
          <cell r="AH279" t="str">
            <v>5CU</v>
          </cell>
        </row>
        <row r="280">
          <cell r="B280" t="str">
            <v>Mar 2018</v>
          </cell>
          <cell r="C280" t="str">
            <v>LS</v>
          </cell>
          <cell r="E280">
            <v>542</v>
          </cell>
          <cell r="G280">
            <v>53530.381484024329</v>
          </cell>
          <cell r="Q280">
            <v>16016.100000000002</v>
          </cell>
          <cell r="S280">
            <v>-308.3</v>
          </cell>
          <cell r="T280">
            <v>3937.67</v>
          </cell>
          <cell r="U280">
            <v>-6</v>
          </cell>
          <cell r="W280">
            <v>19639.47</v>
          </cell>
          <cell r="AF280" t="str">
            <v>20160201LGUM_424</v>
          </cell>
          <cell r="AH280" t="str">
            <v>424</v>
          </cell>
        </row>
        <row r="281">
          <cell r="B281" t="str">
            <v>Mar 2018</v>
          </cell>
          <cell r="C281" t="str">
            <v>LS</v>
          </cell>
          <cell r="E281">
            <v>4</v>
          </cell>
          <cell r="G281">
            <v>241.62044710775149</v>
          </cell>
          <cell r="Q281">
            <v>86.76</v>
          </cell>
          <cell r="S281">
            <v>-1.67</v>
          </cell>
          <cell r="T281">
            <v>21.33</v>
          </cell>
          <cell r="U281">
            <v>-0.03</v>
          </cell>
          <cell r="W281">
            <v>106.39</v>
          </cell>
          <cell r="AF281" t="str">
            <v>20160201LGUM_444</v>
          </cell>
          <cell r="AH281" t="str">
            <v>444</v>
          </cell>
        </row>
        <row r="282">
          <cell r="B282" t="str">
            <v>Mar 2018</v>
          </cell>
          <cell r="C282" t="str">
            <v>LS</v>
          </cell>
          <cell r="E282">
            <v>15</v>
          </cell>
          <cell r="G282">
            <v>892.05861273958874</v>
          </cell>
          <cell r="Q282">
            <v>354.45</v>
          </cell>
          <cell r="S282">
            <v>-6.82</v>
          </cell>
          <cell r="T282">
            <v>87.14</v>
          </cell>
          <cell r="U282">
            <v>-0.13</v>
          </cell>
          <cell r="W282">
            <v>434.64</v>
          </cell>
          <cell r="AF282" t="str">
            <v>20160201LGUM_445</v>
          </cell>
          <cell r="AH282" t="str">
            <v>445</v>
          </cell>
        </row>
        <row r="283">
          <cell r="B283" t="str">
            <v>Mar 2018</v>
          </cell>
          <cell r="C283" t="str">
            <v>LS</v>
          </cell>
          <cell r="E283">
            <v>0</v>
          </cell>
          <cell r="G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W283">
            <v>0</v>
          </cell>
          <cell r="AF283" t="str">
            <v>20160201LGUM_452CU</v>
          </cell>
          <cell r="AH283" t="str">
            <v>2CU</v>
          </cell>
        </row>
        <row r="284">
          <cell r="B284" t="str">
            <v>Mar 2018</v>
          </cell>
          <cell r="C284" t="str">
            <v>LS</v>
          </cell>
          <cell r="E284">
            <v>0</v>
          </cell>
          <cell r="G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W284">
            <v>0</v>
          </cell>
          <cell r="AF284" t="str">
            <v>20160201LGUM_453CU</v>
          </cell>
          <cell r="AH284" t="str">
            <v>3CU</v>
          </cell>
        </row>
        <row r="285">
          <cell r="B285" t="str">
            <v>Mar 2018</v>
          </cell>
          <cell r="C285" t="str">
            <v>LS</v>
          </cell>
          <cell r="E285">
            <v>0</v>
          </cell>
          <cell r="G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W285">
            <v>0</v>
          </cell>
          <cell r="AF285" t="str">
            <v>20160201LGUM_454CU</v>
          </cell>
          <cell r="AH285" t="str">
            <v>4CU</v>
          </cell>
        </row>
        <row r="286">
          <cell r="B286" t="str">
            <v>Mar 2018</v>
          </cell>
          <cell r="C286" t="str">
            <v>LS</v>
          </cell>
          <cell r="E286">
            <v>0</v>
          </cell>
          <cell r="G286">
            <v>0</v>
          </cell>
          <cell r="Q286">
            <v>0</v>
          </cell>
          <cell r="S286">
            <v>0</v>
          </cell>
          <cell r="T286">
            <v>0</v>
          </cell>
          <cell r="U286">
            <v>0</v>
          </cell>
          <cell r="W286">
            <v>0</v>
          </cell>
          <cell r="AF286" t="str">
            <v>20160201LGUM_456CU</v>
          </cell>
          <cell r="AH286" t="str">
            <v>6CU</v>
          </cell>
        </row>
        <row r="287">
          <cell r="B287" t="str">
            <v>Mar 2018</v>
          </cell>
          <cell r="C287" t="str">
            <v>LS</v>
          </cell>
          <cell r="E287">
            <v>0</v>
          </cell>
          <cell r="G287">
            <v>0</v>
          </cell>
          <cell r="Q287">
            <v>0</v>
          </cell>
          <cell r="S287">
            <v>0</v>
          </cell>
          <cell r="T287">
            <v>0</v>
          </cell>
          <cell r="U287">
            <v>0</v>
          </cell>
          <cell r="W287">
            <v>0</v>
          </cell>
          <cell r="AF287" t="str">
            <v>20160201LGUM_490</v>
          </cell>
          <cell r="AH287" t="str">
            <v>490</v>
          </cell>
        </row>
        <row r="288">
          <cell r="B288" t="str">
            <v>Mar 2018</v>
          </cell>
          <cell r="C288" t="str">
            <v>LS</v>
          </cell>
          <cell r="E288">
            <v>0</v>
          </cell>
          <cell r="G288">
            <v>0</v>
          </cell>
          <cell r="Q288">
            <v>0</v>
          </cell>
          <cell r="S288">
            <v>0</v>
          </cell>
          <cell r="T288">
            <v>0</v>
          </cell>
          <cell r="U288">
            <v>0</v>
          </cell>
          <cell r="W288">
            <v>0</v>
          </cell>
          <cell r="AF288" t="str">
            <v>20160201LGUM_491</v>
          </cell>
          <cell r="AH288" t="str">
            <v>491</v>
          </cell>
        </row>
        <row r="289">
          <cell r="B289" t="str">
            <v>Mar 2018</v>
          </cell>
          <cell r="C289" t="str">
            <v>LS</v>
          </cell>
          <cell r="E289">
            <v>0</v>
          </cell>
          <cell r="G289">
            <v>0</v>
          </cell>
          <cell r="Q289">
            <v>0</v>
          </cell>
          <cell r="S289">
            <v>0</v>
          </cell>
          <cell r="T289">
            <v>0</v>
          </cell>
          <cell r="U289">
            <v>0</v>
          </cell>
          <cell r="W289">
            <v>0</v>
          </cell>
          <cell r="AF289" t="str">
            <v>20160201LGUM_492</v>
          </cell>
          <cell r="AH289" t="str">
            <v>492</v>
          </cell>
        </row>
        <row r="290">
          <cell r="B290" t="str">
            <v>Mar 2018</v>
          </cell>
          <cell r="C290" t="str">
            <v>LS</v>
          </cell>
          <cell r="E290">
            <v>0</v>
          </cell>
          <cell r="G290">
            <v>0</v>
          </cell>
          <cell r="Q290">
            <v>0</v>
          </cell>
          <cell r="S290">
            <v>0</v>
          </cell>
          <cell r="T290">
            <v>0</v>
          </cell>
          <cell r="U290">
            <v>0</v>
          </cell>
          <cell r="W290">
            <v>0</v>
          </cell>
          <cell r="AF290" t="str">
            <v>20160201LGUM_493</v>
          </cell>
          <cell r="AH290" t="str">
            <v>493</v>
          </cell>
        </row>
        <row r="291">
          <cell r="B291" t="str">
            <v>Mar 2018</v>
          </cell>
          <cell r="C291" t="str">
            <v>LS</v>
          </cell>
          <cell r="E291">
            <v>0</v>
          </cell>
          <cell r="G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W291">
            <v>0</v>
          </cell>
          <cell r="AF291" t="str">
            <v>20160201LGUM_496</v>
          </cell>
          <cell r="AH291" t="str">
            <v>496</v>
          </cell>
        </row>
        <row r="292">
          <cell r="B292" t="str">
            <v>Mar 2018</v>
          </cell>
          <cell r="C292" t="str">
            <v>LS</v>
          </cell>
          <cell r="E292">
            <v>0</v>
          </cell>
          <cell r="G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W292">
            <v>0</v>
          </cell>
          <cell r="AF292" t="str">
            <v>20160201LGUM_497</v>
          </cell>
          <cell r="AH292" t="str">
            <v>497</v>
          </cell>
        </row>
        <row r="293">
          <cell r="B293" t="str">
            <v>Mar 2018</v>
          </cell>
          <cell r="C293" t="str">
            <v>LS</v>
          </cell>
          <cell r="E293">
            <v>0</v>
          </cell>
          <cell r="G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W293">
            <v>0</v>
          </cell>
          <cell r="AF293" t="str">
            <v>20160201LGUM_498</v>
          </cell>
          <cell r="AH293" t="str">
            <v>498</v>
          </cell>
        </row>
        <row r="294">
          <cell r="B294" t="str">
            <v>Mar 2018</v>
          </cell>
          <cell r="C294" t="str">
            <v>LS</v>
          </cell>
          <cell r="E294">
            <v>0</v>
          </cell>
          <cell r="G294">
            <v>0</v>
          </cell>
          <cell r="Q294">
            <v>0</v>
          </cell>
          <cell r="S294">
            <v>0</v>
          </cell>
          <cell r="T294">
            <v>0</v>
          </cell>
          <cell r="U294">
            <v>0</v>
          </cell>
          <cell r="W294">
            <v>0</v>
          </cell>
          <cell r="AF294" t="str">
            <v>20160201LGUM_499</v>
          </cell>
          <cell r="AH294" t="str">
            <v>499</v>
          </cell>
        </row>
        <row r="295">
          <cell r="B295" t="str">
            <v>Apr 2018</v>
          </cell>
          <cell r="C295" t="str">
            <v>RLS</v>
          </cell>
          <cell r="E295">
            <v>73</v>
          </cell>
          <cell r="G295">
            <v>3024.1882334384845</v>
          </cell>
          <cell r="Q295">
            <v>675.23</v>
          </cell>
          <cell r="S295">
            <v>-12.13</v>
          </cell>
          <cell r="T295">
            <v>209.96</v>
          </cell>
          <cell r="U295">
            <v>-0.18</v>
          </cell>
          <cell r="W295">
            <v>872.88</v>
          </cell>
          <cell r="AF295" t="str">
            <v>20160201LGUM_201</v>
          </cell>
          <cell r="AH295" t="str">
            <v>201</v>
          </cell>
        </row>
        <row r="296">
          <cell r="B296" t="str">
            <v>Apr 2018</v>
          </cell>
          <cell r="C296" t="str">
            <v>RLS</v>
          </cell>
          <cell r="E296">
            <v>3544</v>
          </cell>
          <cell r="G296">
            <v>323144.39571098523</v>
          </cell>
          <cell r="Q296">
            <v>41887.299999999996</v>
          </cell>
          <cell r="S296">
            <v>-752.66</v>
          </cell>
          <cell r="T296">
            <v>13024.53</v>
          </cell>
          <cell r="U296">
            <v>-10.96</v>
          </cell>
          <cell r="W296">
            <v>54148.21</v>
          </cell>
          <cell r="AF296" t="str">
            <v>20160201LGUM_203</v>
          </cell>
          <cell r="AH296" t="str">
            <v>203</v>
          </cell>
        </row>
        <row r="297">
          <cell r="B297" t="str">
            <v>Apr 2018</v>
          </cell>
          <cell r="C297" t="str">
            <v>RLS</v>
          </cell>
          <cell r="E297">
            <v>3605</v>
          </cell>
          <cell r="G297">
            <v>499852.85333419911</v>
          </cell>
          <cell r="Q297">
            <v>52658.450000000004</v>
          </cell>
          <cell r="S297">
            <v>-946.2</v>
          </cell>
          <cell r="T297">
            <v>16373.74</v>
          </cell>
          <cell r="U297">
            <v>-13.77</v>
          </cell>
          <cell r="W297">
            <v>68072.22</v>
          </cell>
          <cell r="AF297" t="str">
            <v>20160201LGUM_204</v>
          </cell>
          <cell r="AH297" t="str">
            <v>204</v>
          </cell>
        </row>
        <row r="298">
          <cell r="B298" t="str">
            <v>Apr 2018</v>
          </cell>
          <cell r="C298" t="str">
            <v>RLS</v>
          </cell>
          <cell r="E298">
            <v>73</v>
          </cell>
          <cell r="G298">
            <v>2941.1713015401738</v>
          </cell>
          <cell r="Q298">
            <v>954.83999999999992</v>
          </cell>
          <cell r="S298">
            <v>-17.16</v>
          </cell>
          <cell r="T298">
            <v>296.89999999999998</v>
          </cell>
          <cell r="U298">
            <v>-0.25</v>
          </cell>
          <cell r="W298">
            <v>1234.33</v>
          </cell>
          <cell r="AF298" t="str">
            <v>20160201LGUM_206</v>
          </cell>
          <cell r="AH298" t="str">
            <v>206</v>
          </cell>
        </row>
        <row r="299">
          <cell r="B299" t="str">
            <v>Apr 2018</v>
          </cell>
          <cell r="C299" t="str">
            <v>RLS</v>
          </cell>
          <cell r="E299">
            <v>713</v>
          </cell>
          <cell r="G299">
            <v>106585.83418296525</v>
          </cell>
          <cell r="Q299">
            <v>12207.66</v>
          </cell>
          <cell r="S299">
            <v>-219.36</v>
          </cell>
          <cell r="T299">
            <v>3795.88</v>
          </cell>
          <cell r="U299">
            <v>-3.19</v>
          </cell>
          <cell r="W299">
            <v>15780.99</v>
          </cell>
          <cell r="AF299" t="str">
            <v>20160201LGUM_207</v>
          </cell>
          <cell r="AH299" t="str">
            <v>207</v>
          </cell>
        </row>
        <row r="300">
          <cell r="B300" t="str">
            <v>Apr 2018</v>
          </cell>
          <cell r="C300" t="str">
            <v>RLS</v>
          </cell>
          <cell r="E300">
            <v>1372</v>
          </cell>
          <cell r="G300">
            <v>91255.37409241042</v>
          </cell>
          <cell r="Q300">
            <v>20456.52</v>
          </cell>
          <cell r="S300">
            <v>-367.58</v>
          </cell>
          <cell r="T300">
            <v>6360.8</v>
          </cell>
          <cell r="U300">
            <v>-5.35</v>
          </cell>
          <cell r="W300">
            <v>26444.39</v>
          </cell>
          <cell r="AF300" t="str">
            <v>20160201LGUM_208</v>
          </cell>
          <cell r="AH300" t="str">
            <v>208</v>
          </cell>
        </row>
        <row r="301">
          <cell r="B301" t="str">
            <v>Apr 2018</v>
          </cell>
          <cell r="C301" t="str">
            <v>RLS</v>
          </cell>
          <cell r="E301">
            <v>40</v>
          </cell>
          <cell r="G301">
            <v>14415.297246056776</v>
          </cell>
          <cell r="Q301">
            <v>1217.5500000000002</v>
          </cell>
          <cell r="S301">
            <v>-21.88</v>
          </cell>
          <cell r="T301">
            <v>378.58</v>
          </cell>
          <cell r="U301">
            <v>-0.32</v>
          </cell>
          <cell r="W301">
            <v>1573.93</v>
          </cell>
          <cell r="AF301" t="str">
            <v>20160201LGUM_209</v>
          </cell>
          <cell r="AH301" t="str">
            <v>209</v>
          </cell>
        </row>
        <row r="302">
          <cell r="B302" t="str">
            <v>Apr 2018</v>
          </cell>
          <cell r="C302" t="str">
            <v>RLS</v>
          </cell>
          <cell r="E302">
            <v>328</v>
          </cell>
          <cell r="G302">
            <v>116999.51765216177</v>
          </cell>
          <cell r="Q302">
            <v>10240.380000000001</v>
          </cell>
          <cell r="S302">
            <v>-184.01</v>
          </cell>
          <cell r="T302">
            <v>3184.16</v>
          </cell>
          <cell r="U302">
            <v>-2.68</v>
          </cell>
          <cell r="W302">
            <v>13237.85</v>
          </cell>
          <cell r="AF302" t="str">
            <v>20160201LGUM_210</v>
          </cell>
          <cell r="AH302" t="str">
            <v>210</v>
          </cell>
        </row>
        <row r="303">
          <cell r="B303" t="str">
            <v>Apr 2018</v>
          </cell>
          <cell r="C303" t="str">
            <v>RLS</v>
          </cell>
          <cell r="E303">
            <v>3806</v>
          </cell>
          <cell r="G303">
            <v>253587.07804509177</v>
          </cell>
          <cell r="Q303">
            <v>40412.51</v>
          </cell>
          <cell r="S303">
            <v>-726.16</v>
          </cell>
          <cell r="T303">
            <v>12565.95</v>
          </cell>
          <cell r="U303">
            <v>-10.57</v>
          </cell>
          <cell r="W303">
            <v>52241.73</v>
          </cell>
          <cell r="AF303" t="str">
            <v>20160201LGUM_252</v>
          </cell>
          <cell r="AH303" t="str">
            <v>252</v>
          </cell>
        </row>
        <row r="304">
          <cell r="B304" t="str">
            <v>Apr 2018</v>
          </cell>
          <cell r="C304" t="str">
            <v>RLS</v>
          </cell>
          <cell r="E304">
            <v>2077</v>
          </cell>
          <cell r="G304">
            <v>199149.71324958242</v>
          </cell>
          <cell r="Q304">
            <v>59069.9</v>
          </cell>
          <cell r="S304">
            <v>-1061.4100000000001</v>
          </cell>
          <cell r="T304">
            <v>18367.32</v>
          </cell>
          <cell r="U304">
            <v>-15.45</v>
          </cell>
          <cell r="W304">
            <v>76360.36</v>
          </cell>
          <cell r="AF304" t="str">
            <v>20160201LGUM_266</v>
          </cell>
          <cell r="AH304" t="str">
            <v>266</v>
          </cell>
        </row>
        <row r="305">
          <cell r="B305" t="str">
            <v>Apr 2018</v>
          </cell>
          <cell r="C305" t="str">
            <v>RLS</v>
          </cell>
          <cell r="E305">
            <v>2281</v>
          </cell>
          <cell r="G305">
            <v>364175.51430172561</v>
          </cell>
          <cell r="Q305">
            <v>74453.919999999998</v>
          </cell>
          <cell r="S305">
            <v>-1337.84</v>
          </cell>
          <cell r="T305">
            <v>23150.86</v>
          </cell>
          <cell r="U305">
            <v>-19.47</v>
          </cell>
          <cell r="W305">
            <v>96247.47</v>
          </cell>
          <cell r="AF305" t="str">
            <v>20160201LGUM_267</v>
          </cell>
          <cell r="AH305" t="str">
            <v>267</v>
          </cell>
        </row>
        <row r="306">
          <cell r="B306" t="str">
            <v>Apr 2018</v>
          </cell>
          <cell r="C306" t="str">
            <v>RLS</v>
          </cell>
          <cell r="E306">
            <v>16828</v>
          </cell>
          <cell r="G306">
            <v>805780.13034755958</v>
          </cell>
          <cell r="Q306">
            <v>307292.73</v>
          </cell>
          <cell r="S306">
            <v>-5521.64</v>
          </cell>
          <cell r="T306">
            <v>95550.27</v>
          </cell>
          <cell r="U306">
            <v>-80.37</v>
          </cell>
          <cell r="W306">
            <v>397240.99</v>
          </cell>
          <cell r="AF306" t="str">
            <v>20160201LGUM_274</v>
          </cell>
          <cell r="AH306" t="str">
            <v>274</v>
          </cell>
        </row>
        <row r="307">
          <cell r="B307" t="str">
            <v>Apr 2018</v>
          </cell>
          <cell r="C307" t="str">
            <v>RLS</v>
          </cell>
          <cell r="E307">
            <v>519</v>
          </cell>
          <cell r="G307">
            <v>33479.542678418991</v>
          </cell>
          <cell r="Q307">
            <v>13421.34</v>
          </cell>
          <cell r="S307">
            <v>-241.16</v>
          </cell>
          <cell r="T307">
            <v>4173.26</v>
          </cell>
          <cell r="U307">
            <v>-3.51</v>
          </cell>
          <cell r="W307">
            <v>17349.93</v>
          </cell>
          <cell r="AF307" t="str">
            <v>20160201LGUM_275</v>
          </cell>
          <cell r="AH307" t="str">
            <v>275</v>
          </cell>
        </row>
        <row r="308">
          <cell r="B308" t="str">
            <v>Apr 2018</v>
          </cell>
          <cell r="C308" t="str">
            <v>RLS</v>
          </cell>
          <cell r="E308">
            <v>1324</v>
          </cell>
          <cell r="G308">
            <v>47483.708452217463</v>
          </cell>
          <cell r="Q308">
            <v>20124.810000000001</v>
          </cell>
          <cell r="S308">
            <v>-361.62</v>
          </cell>
          <cell r="T308">
            <v>6257.65</v>
          </cell>
          <cell r="U308">
            <v>-5.26</v>
          </cell>
          <cell r="W308">
            <v>26015.58</v>
          </cell>
          <cell r="AF308" t="str">
            <v>20160201LGUM_276</v>
          </cell>
          <cell r="AH308" t="str">
            <v>276</v>
          </cell>
        </row>
        <row r="309">
          <cell r="B309" t="str">
            <v>Apr 2018</v>
          </cell>
          <cell r="C309" t="str">
            <v>RLS</v>
          </cell>
          <cell r="E309">
            <v>2293</v>
          </cell>
          <cell r="G309">
            <v>149101.37457979211</v>
          </cell>
          <cell r="Q309">
            <v>53050.399999999994</v>
          </cell>
          <cell r="S309">
            <v>-953.24</v>
          </cell>
          <cell r="T309">
            <v>16495.61</v>
          </cell>
          <cell r="U309">
            <v>-13.88</v>
          </cell>
          <cell r="W309">
            <v>68578.89</v>
          </cell>
          <cell r="AF309" t="str">
            <v>20160201LGUM_277</v>
          </cell>
          <cell r="AH309" t="str">
            <v>277</v>
          </cell>
        </row>
        <row r="310">
          <cell r="B310" t="str">
            <v>Apr 2018</v>
          </cell>
          <cell r="C310" t="str">
            <v>RLS</v>
          </cell>
          <cell r="E310">
            <v>16</v>
          </cell>
          <cell r="G310">
            <v>5962.3946445537185</v>
          </cell>
          <cell r="Q310">
            <v>1219.8400000000001</v>
          </cell>
          <cell r="S310">
            <v>-21.92</v>
          </cell>
          <cell r="T310">
            <v>379.3</v>
          </cell>
          <cell r="U310">
            <v>-0.32</v>
          </cell>
          <cell r="W310">
            <v>1576.9</v>
          </cell>
          <cell r="AF310" t="str">
            <v>20160201LGUM_278</v>
          </cell>
          <cell r="AH310" t="str">
            <v>278</v>
          </cell>
        </row>
        <row r="311">
          <cell r="B311" t="str">
            <v>Apr 2018</v>
          </cell>
          <cell r="C311" t="str">
            <v>RLS</v>
          </cell>
          <cell r="E311">
            <v>11</v>
          </cell>
          <cell r="G311">
            <v>3863.2522236964169</v>
          </cell>
          <cell r="Q311">
            <v>496.22</v>
          </cell>
          <cell r="S311">
            <v>-8.92</v>
          </cell>
          <cell r="T311">
            <v>154.29</v>
          </cell>
          <cell r="U311">
            <v>-0.13</v>
          </cell>
          <cell r="W311">
            <v>641.46</v>
          </cell>
          <cell r="AF311" t="str">
            <v>20160201LGUM_279</v>
          </cell>
          <cell r="AH311" t="str">
            <v>279</v>
          </cell>
        </row>
        <row r="312">
          <cell r="B312" t="str">
            <v>Apr 2018</v>
          </cell>
          <cell r="C312" t="str">
            <v>RLS</v>
          </cell>
          <cell r="E312">
            <v>45</v>
          </cell>
          <cell r="G312">
            <v>1694.9290262571899</v>
          </cell>
          <cell r="Q312">
            <v>1653.9700000000003</v>
          </cell>
          <cell r="S312">
            <v>-29.72</v>
          </cell>
          <cell r="T312">
            <v>514.29</v>
          </cell>
          <cell r="U312">
            <v>-0.43</v>
          </cell>
          <cell r="W312">
            <v>2138.11</v>
          </cell>
          <cell r="AF312" t="str">
            <v>20160201LGUM_280</v>
          </cell>
          <cell r="AH312" t="str">
            <v>280</v>
          </cell>
        </row>
        <row r="313">
          <cell r="B313" t="str">
            <v>Apr 2018</v>
          </cell>
          <cell r="C313" t="str">
            <v>RLS</v>
          </cell>
          <cell r="E313">
            <v>239</v>
          </cell>
          <cell r="G313">
            <v>11441.512149842267</v>
          </cell>
          <cell r="Q313">
            <v>8898.59</v>
          </cell>
          <cell r="S313">
            <v>-159.9</v>
          </cell>
          <cell r="T313">
            <v>2766.94</v>
          </cell>
          <cell r="U313">
            <v>-2.33</v>
          </cell>
          <cell r="W313">
            <v>11503.3</v>
          </cell>
          <cell r="AF313" t="str">
            <v>20160201LGUM_281</v>
          </cell>
          <cell r="AH313" t="str">
            <v>281</v>
          </cell>
        </row>
        <row r="314">
          <cell r="B314" t="str">
            <v>Apr 2018</v>
          </cell>
          <cell r="C314" t="str">
            <v>RLS</v>
          </cell>
          <cell r="E314">
            <v>104</v>
          </cell>
          <cell r="G314">
            <v>3758.4927620152148</v>
          </cell>
          <cell r="Q314">
            <v>3128.51</v>
          </cell>
          <cell r="S314">
            <v>-56.22</v>
          </cell>
          <cell r="T314">
            <v>972.79</v>
          </cell>
          <cell r="U314">
            <v>-0.82</v>
          </cell>
          <cell r="W314">
            <v>4044.26</v>
          </cell>
          <cell r="AF314" t="str">
            <v>20160201LGUM_282</v>
          </cell>
          <cell r="AH314" t="str">
            <v>282</v>
          </cell>
        </row>
        <row r="315">
          <cell r="B315" t="str">
            <v>Apr 2018</v>
          </cell>
          <cell r="C315" t="str">
            <v>RLS</v>
          </cell>
          <cell r="E315">
            <v>84</v>
          </cell>
          <cell r="G315">
            <v>3851.3926619966587</v>
          </cell>
          <cell r="Q315">
            <v>3143.98</v>
          </cell>
          <cell r="S315">
            <v>-56.49</v>
          </cell>
          <cell r="T315">
            <v>977.6</v>
          </cell>
          <cell r="U315">
            <v>-0.82</v>
          </cell>
          <cell r="W315">
            <v>4064.27</v>
          </cell>
          <cell r="AF315" t="str">
            <v>20160201LGUM_283</v>
          </cell>
          <cell r="AH315" t="str">
            <v>283</v>
          </cell>
        </row>
        <row r="316">
          <cell r="B316" t="str">
            <v>Apr 2018</v>
          </cell>
          <cell r="C316" t="str">
            <v>RLS</v>
          </cell>
          <cell r="E316">
            <v>492</v>
          </cell>
          <cell r="G316">
            <v>43354.604387084786</v>
          </cell>
          <cell r="Q316">
            <v>9805.5600000000013</v>
          </cell>
          <cell r="S316">
            <v>-176.19</v>
          </cell>
          <cell r="T316">
            <v>3048.96</v>
          </cell>
          <cell r="U316">
            <v>-2.56</v>
          </cell>
          <cell r="W316">
            <v>12675.77</v>
          </cell>
          <cell r="AF316" t="str">
            <v>20160201LGUM_314</v>
          </cell>
          <cell r="AH316" t="str">
            <v>314</v>
          </cell>
        </row>
        <row r="317">
          <cell r="B317" t="str">
            <v>Apr 2018</v>
          </cell>
          <cell r="C317" t="str">
            <v>RLS</v>
          </cell>
          <cell r="E317">
            <v>496</v>
          </cell>
          <cell r="G317">
            <v>67381.088093987724</v>
          </cell>
          <cell r="Q317">
            <v>11829.6</v>
          </cell>
          <cell r="S317">
            <v>-212.56</v>
          </cell>
          <cell r="T317">
            <v>3678.32</v>
          </cell>
          <cell r="U317">
            <v>-3.09</v>
          </cell>
          <cell r="W317">
            <v>15292.27</v>
          </cell>
          <cell r="AF317" t="str">
            <v>20160201LGUM_315</v>
          </cell>
          <cell r="AH317" t="str">
            <v>315</v>
          </cell>
        </row>
        <row r="318">
          <cell r="B318" t="str">
            <v>Apr 2018</v>
          </cell>
          <cell r="C318" t="str">
            <v>RLS</v>
          </cell>
          <cell r="E318">
            <v>51</v>
          </cell>
          <cell r="G318">
            <v>3134.8774759695666</v>
          </cell>
          <cell r="Q318">
            <v>922.59000000000015</v>
          </cell>
          <cell r="S318">
            <v>-16.579999999999998</v>
          </cell>
          <cell r="T318">
            <v>286.87</v>
          </cell>
          <cell r="U318">
            <v>-0.24</v>
          </cell>
          <cell r="W318">
            <v>1192.6400000000001</v>
          </cell>
          <cell r="AF318" t="str">
            <v>20160201LGUM_318</v>
          </cell>
          <cell r="AH318" t="str">
            <v>318</v>
          </cell>
        </row>
        <row r="319">
          <cell r="B319" t="str">
            <v>Apr 2018</v>
          </cell>
          <cell r="C319" t="str">
            <v>RLS</v>
          </cell>
          <cell r="E319">
            <v>0</v>
          </cell>
          <cell r="G319">
            <v>0</v>
          </cell>
          <cell r="Q319">
            <v>0</v>
          </cell>
          <cell r="S319">
            <v>0</v>
          </cell>
          <cell r="T319">
            <v>0</v>
          </cell>
          <cell r="U319">
            <v>0</v>
          </cell>
          <cell r="W319">
            <v>0</v>
          </cell>
          <cell r="AF319" t="str">
            <v>20160201LGUM_347</v>
          </cell>
          <cell r="AH319" t="str">
            <v>347</v>
          </cell>
        </row>
        <row r="320">
          <cell r="B320" t="str">
            <v>Apr 2018</v>
          </cell>
          <cell r="C320" t="str">
            <v>RLS</v>
          </cell>
          <cell r="E320">
            <v>40</v>
          </cell>
          <cell r="G320">
            <v>3493.6292173872694</v>
          </cell>
          <cell r="Q320">
            <v>557.19999999999993</v>
          </cell>
          <cell r="S320">
            <v>-10.01</v>
          </cell>
          <cell r="T320">
            <v>173.26</v>
          </cell>
          <cell r="U320">
            <v>-0.15</v>
          </cell>
          <cell r="W320">
            <v>720.3</v>
          </cell>
          <cell r="AF320" t="str">
            <v>20160201LGUM_348</v>
          </cell>
          <cell r="AH320" t="str">
            <v>348</v>
          </cell>
        </row>
        <row r="321">
          <cell r="B321" t="str">
            <v>Apr 2018</v>
          </cell>
          <cell r="C321" t="str">
            <v>RLS</v>
          </cell>
          <cell r="E321">
            <v>17</v>
          </cell>
          <cell r="G321">
            <v>507.98455947300033</v>
          </cell>
          <cell r="Q321">
            <v>162.68</v>
          </cell>
          <cell r="S321">
            <v>-2.92</v>
          </cell>
          <cell r="T321">
            <v>50.59</v>
          </cell>
          <cell r="U321">
            <v>-0.04</v>
          </cell>
          <cell r="W321">
            <v>210.31</v>
          </cell>
          <cell r="AF321" t="str">
            <v>20160201LGUM_349</v>
          </cell>
          <cell r="AH321" t="str">
            <v>349</v>
          </cell>
        </row>
        <row r="322">
          <cell r="B322" t="str">
            <v>Apr 2018</v>
          </cell>
          <cell r="C322" t="str">
            <v>LS</v>
          </cell>
          <cell r="E322">
            <v>48</v>
          </cell>
          <cell r="G322">
            <v>791.62574345889743</v>
          </cell>
          <cell r="Q322">
            <v>1276.3600000000001</v>
          </cell>
          <cell r="S322">
            <v>-22.93</v>
          </cell>
          <cell r="T322">
            <v>396.87</v>
          </cell>
          <cell r="U322">
            <v>-0.33</v>
          </cell>
          <cell r="W322">
            <v>1649.97</v>
          </cell>
          <cell r="AF322" t="str">
            <v>20160201LGUM_400</v>
          </cell>
          <cell r="AH322" t="str">
            <v>400</v>
          </cell>
        </row>
        <row r="323">
          <cell r="B323" t="str">
            <v>Apr 2018</v>
          </cell>
          <cell r="C323" t="str">
            <v>LS</v>
          </cell>
          <cell r="E323">
            <v>8</v>
          </cell>
          <cell r="G323">
            <v>251.02738931156051</v>
          </cell>
          <cell r="Q323">
            <v>218.52000000000004</v>
          </cell>
          <cell r="S323">
            <v>-3.93</v>
          </cell>
          <cell r="T323">
            <v>67.95</v>
          </cell>
          <cell r="U323">
            <v>-0.06</v>
          </cell>
          <cell r="W323">
            <v>282.48</v>
          </cell>
          <cell r="AF323" t="str">
            <v>20160201LGUM_401</v>
          </cell>
          <cell r="AH323" t="str">
            <v>401</v>
          </cell>
        </row>
        <row r="324">
          <cell r="B324" t="str">
            <v>Apr 2018</v>
          </cell>
          <cell r="C324" t="str">
            <v>LS</v>
          </cell>
          <cell r="E324">
            <v>215</v>
          </cell>
          <cell r="G324">
            <v>5780.5480318240843</v>
          </cell>
          <cell r="Q324">
            <v>4476.3</v>
          </cell>
          <cell r="S324">
            <v>-80.430000000000007</v>
          </cell>
          <cell r="T324">
            <v>1391.87</v>
          </cell>
          <cell r="U324">
            <v>-1.17</v>
          </cell>
          <cell r="W324">
            <v>5786.57</v>
          </cell>
          <cell r="AF324" t="str">
            <v>20160201LGUM_412</v>
          </cell>
          <cell r="AH324" t="str">
            <v>412</v>
          </cell>
        </row>
        <row r="325">
          <cell r="B325" t="str">
            <v>Apr 2018</v>
          </cell>
          <cell r="C325" t="str">
            <v>LS</v>
          </cell>
          <cell r="E325">
            <v>2466</v>
          </cell>
          <cell r="G325">
            <v>94594.829007700828</v>
          </cell>
          <cell r="Q325">
            <v>53178.290000000008</v>
          </cell>
          <cell r="S325">
            <v>-955.54</v>
          </cell>
          <cell r="T325">
            <v>16535.37</v>
          </cell>
          <cell r="U325">
            <v>-13.91</v>
          </cell>
          <cell r="W325">
            <v>68744.210000000006</v>
          </cell>
          <cell r="AF325" t="str">
            <v>20160201LGUM_413</v>
          </cell>
          <cell r="AH325" t="str">
            <v>413</v>
          </cell>
        </row>
        <row r="326">
          <cell r="B326" t="str">
            <v>Apr 2018</v>
          </cell>
          <cell r="C326" t="str">
            <v>LS</v>
          </cell>
          <cell r="E326">
            <v>45</v>
          </cell>
          <cell r="G326">
            <v>1232.4061199665982</v>
          </cell>
          <cell r="Q326">
            <v>954.44999999999993</v>
          </cell>
          <cell r="S326">
            <v>-17.149999999999999</v>
          </cell>
          <cell r="T326">
            <v>296.77999999999997</v>
          </cell>
          <cell r="U326">
            <v>-0.25</v>
          </cell>
          <cell r="W326">
            <v>1233.83</v>
          </cell>
          <cell r="AF326" t="str">
            <v>20160201LGUM_415</v>
          </cell>
          <cell r="AH326" t="str">
            <v>415</v>
          </cell>
        </row>
        <row r="327">
          <cell r="B327" t="str">
            <v>Apr 2018</v>
          </cell>
          <cell r="C327" t="str">
            <v>LS</v>
          </cell>
          <cell r="E327">
            <v>1883</v>
          </cell>
          <cell r="G327">
            <v>73021.297979031326</v>
          </cell>
          <cell r="Q327">
            <v>44514.85</v>
          </cell>
          <cell r="S327">
            <v>-799.87</v>
          </cell>
          <cell r="T327">
            <v>13841.55</v>
          </cell>
          <cell r="U327">
            <v>-11.64</v>
          </cell>
          <cell r="W327">
            <v>57544.89</v>
          </cell>
          <cell r="AF327" t="str">
            <v>20160201LGUM_416</v>
          </cell>
          <cell r="AH327" t="str">
            <v>416</v>
          </cell>
        </row>
        <row r="328">
          <cell r="B328" t="str">
            <v>Apr 2018</v>
          </cell>
          <cell r="C328" t="str">
            <v>RLS</v>
          </cell>
          <cell r="E328">
            <v>41</v>
          </cell>
          <cell r="G328">
            <v>1554.5908794767113</v>
          </cell>
          <cell r="Q328">
            <v>1014.75</v>
          </cell>
          <cell r="S328">
            <v>-18.23</v>
          </cell>
          <cell r="T328">
            <v>315.52999999999997</v>
          </cell>
          <cell r="U328">
            <v>-0.27</v>
          </cell>
          <cell r="W328">
            <v>1311.78</v>
          </cell>
          <cell r="AF328" t="str">
            <v>20160201LGUM_417</v>
          </cell>
          <cell r="AH328" t="str">
            <v>417</v>
          </cell>
        </row>
        <row r="329">
          <cell r="B329" t="str">
            <v>Apr 2018</v>
          </cell>
          <cell r="C329" t="str">
            <v>RLS</v>
          </cell>
          <cell r="E329">
            <v>106</v>
          </cell>
          <cell r="G329">
            <v>6436.7771125440686</v>
          </cell>
          <cell r="Q329">
            <v>2787.8</v>
          </cell>
          <cell r="S329">
            <v>-50.09</v>
          </cell>
          <cell r="T329">
            <v>866.84</v>
          </cell>
          <cell r="U329">
            <v>-0.73</v>
          </cell>
          <cell r="W329">
            <v>3603.82</v>
          </cell>
          <cell r="AF329" t="str">
            <v>20160201LGUM_419</v>
          </cell>
          <cell r="AH329" t="str">
            <v>419</v>
          </cell>
        </row>
        <row r="330">
          <cell r="B330" t="str">
            <v>Apr 2018</v>
          </cell>
          <cell r="C330" t="str">
            <v>LS</v>
          </cell>
          <cell r="E330">
            <v>57</v>
          </cell>
          <cell r="G330">
            <v>3364.1623354982362</v>
          </cell>
          <cell r="Q330">
            <v>1759.0299999999997</v>
          </cell>
          <cell r="S330">
            <v>-31.61</v>
          </cell>
          <cell r="T330">
            <v>546.95000000000005</v>
          </cell>
          <cell r="U330">
            <v>-0.46</v>
          </cell>
          <cell r="W330">
            <v>2273.91</v>
          </cell>
          <cell r="AF330" t="str">
            <v>20160201LGUM_420</v>
          </cell>
          <cell r="AH330" t="str">
            <v>420</v>
          </cell>
        </row>
        <row r="331">
          <cell r="B331" t="str">
            <v>Apr 2018</v>
          </cell>
          <cell r="C331" t="str">
            <v>LS</v>
          </cell>
          <cell r="E331">
            <v>184</v>
          </cell>
          <cell r="G331">
            <v>17655.922480515859</v>
          </cell>
          <cell r="Q331">
            <v>6248.6299999999992</v>
          </cell>
          <cell r="S331">
            <v>-112.28</v>
          </cell>
          <cell r="T331">
            <v>1942.97</v>
          </cell>
          <cell r="U331">
            <v>-1.63</v>
          </cell>
          <cell r="W331">
            <v>8077.69</v>
          </cell>
          <cell r="AF331" t="str">
            <v>20160201LGUM_421</v>
          </cell>
          <cell r="AH331" t="str">
            <v>421</v>
          </cell>
        </row>
        <row r="332">
          <cell r="B332" t="str">
            <v>Apr 2018</v>
          </cell>
          <cell r="C332" t="str">
            <v>LS</v>
          </cell>
          <cell r="E332">
            <v>429</v>
          </cell>
          <cell r="G332">
            <v>67424.573153553516</v>
          </cell>
          <cell r="Q332">
            <v>17001.28</v>
          </cell>
          <cell r="S332">
            <v>-305.49</v>
          </cell>
          <cell r="T332">
            <v>5286.41</v>
          </cell>
          <cell r="U332">
            <v>-4.45</v>
          </cell>
          <cell r="W332">
            <v>21977.75</v>
          </cell>
          <cell r="AF332" t="str">
            <v>20160201LGUM_422</v>
          </cell>
          <cell r="AH332" t="str">
            <v>422</v>
          </cell>
        </row>
        <row r="333">
          <cell r="B333" t="str">
            <v>Apr 2018</v>
          </cell>
          <cell r="C333" t="str">
            <v>LS</v>
          </cell>
          <cell r="E333">
            <v>23</v>
          </cell>
          <cell r="G333">
            <v>1293.6805220820186</v>
          </cell>
          <cell r="Q333">
            <v>628.3599999999999</v>
          </cell>
          <cell r="S333">
            <v>-11.29</v>
          </cell>
          <cell r="T333">
            <v>195.38</v>
          </cell>
          <cell r="U333">
            <v>-0.16</v>
          </cell>
          <cell r="W333">
            <v>812.29</v>
          </cell>
          <cell r="AF333" t="str">
            <v>20160201LGUM_423</v>
          </cell>
          <cell r="AH333" t="str">
            <v>423</v>
          </cell>
        </row>
        <row r="334">
          <cell r="B334" t="str">
            <v>Apr 2018</v>
          </cell>
          <cell r="C334" t="str">
            <v>LS</v>
          </cell>
          <cell r="E334">
            <v>31</v>
          </cell>
          <cell r="G334">
            <v>4760.6257256448298</v>
          </cell>
          <cell r="Q334">
            <v>1093.3800000000001</v>
          </cell>
          <cell r="S334">
            <v>-19.649999999999999</v>
          </cell>
          <cell r="T334">
            <v>339.97</v>
          </cell>
          <cell r="U334">
            <v>-0.28999999999999998</v>
          </cell>
          <cell r="W334">
            <v>1413.41</v>
          </cell>
          <cell r="AF334" t="str">
            <v>20160201LGUM_425</v>
          </cell>
          <cell r="AH334" t="str">
            <v>425</v>
          </cell>
        </row>
        <row r="335">
          <cell r="B335" t="str">
            <v>Apr 2018</v>
          </cell>
          <cell r="C335" t="str">
            <v>RLS</v>
          </cell>
          <cell r="E335">
            <v>33</v>
          </cell>
          <cell r="G335">
            <v>956.67131044720691</v>
          </cell>
          <cell r="Q335">
            <v>1130.58</v>
          </cell>
          <cell r="S335">
            <v>-20.32</v>
          </cell>
          <cell r="T335">
            <v>351.55</v>
          </cell>
          <cell r="U335">
            <v>-0.3</v>
          </cell>
          <cell r="W335">
            <v>1461.51</v>
          </cell>
          <cell r="AF335" t="str">
            <v>20160201LGUM_426</v>
          </cell>
          <cell r="AH335" t="str">
            <v>426</v>
          </cell>
        </row>
        <row r="336">
          <cell r="B336" t="str">
            <v>Apr 2018</v>
          </cell>
          <cell r="C336" t="str">
            <v>LS</v>
          </cell>
          <cell r="E336">
            <v>52</v>
          </cell>
          <cell r="G336">
            <v>1464.6558699202074</v>
          </cell>
          <cell r="Q336">
            <v>1938.9</v>
          </cell>
          <cell r="S336">
            <v>-34.840000000000003</v>
          </cell>
          <cell r="T336">
            <v>602.89</v>
          </cell>
          <cell r="U336">
            <v>-0.51</v>
          </cell>
          <cell r="W336">
            <v>2506.44</v>
          </cell>
          <cell r="AF336" t="str">
            <v>20160201LGUM_427</v>
          </cell>
          <cell r="AH336" t="str">
            <v>427</v>
          </cell>
        </row>
        <row r="337">
          <cell r="B337" t="str">
            <v>Apr 2018</v>
          </cell>
          <cell r="C337" t="str">
            <v>RLS</v>
          </cell>
          <cell r="E337">
            <v>271</v>
          </cell>
          <cell r="G337">
            <v>10827.779831879752</v>
          </cell>
          <cell r="Q337">
            <v>9818.7000000000007</v>
          </cell>
          <cell r="S337">
            <v>-176.43</v>
          </cell>
          <cell r="T337">
            <v>3053.05</v>
          </cell>
          <cell r="U337">
            <v>-2.57</v>
          </cell>
          <cell r="W337">
            <v>12692.75</v>
          </cell>
          <cell r="AF337" t="str">
            <v>20160201LGUM_428</v>
          </cell>
          <cell r="AH337" t="str">
            <v>428</v>
          </cell>
        </row>
        <row r="338">
          <cell r="B338" t="str">
            <v>Apr 2018</v>
          </cell>
          <cell r="C338" t="str">
            <v>LS</v>
          </cell>
          <cell r="E338">
            <v>202</v>
          </cell>
          <cell r="G338">
            <v>7918.2340282056002</v>
          </cell>
          <cell r="Q338">
            <v>9259.43</v>
          </cell>
          <cell r="S338">
            <v>-166.38</v>
          </cell>
          <cell r="T338">
            <v>2879.15</v>
          </cell>
          <cell r="U338">
            <v>-2.42</v>
          </cell>
          <cell r="W338">
            <v>11969.78</v>
          </cell>
          <cell r="AF338" t="str">
            <v>20160201LGUM_429</v>
          </cell>
          <cell r="AH338" t="str">
            <v>429</v>
          </cell>
        </row>
        <row r="339">
          <cell r="B339" t="str">
            <v>Apr 2018</v>
          </cell>
          <cell r="C339" t="str">
            <v>RLS</v>
          </cell>
          <cell r="E339">
            <v>13</v>
          </cell>
          <cell r="G339">
            <v>324.16135312673953</v>
          </cell>
          <cell r="Q339">
            <v>432.9</v>
          </cell>
          <cell r="S339">
            <v>-7.78</v>
          </cell>
          <cell r="T339">
            <v>134.61000000000001</v>
          </cell>
          <cell r="U339">
            <v>-0.11</v>
          </cell>
          <cell r="W339">
            <v>559.62</v>
          </cell>
          <cell r="AF339" t="str">
            <v>20160201LGUM_430</v>
          </cell>
          <cell r="AH339" t="str">
            <v>430</v>
          </cell>
        </row>
        <row r="340">
          <cell r="B340" t="str">
            <v>Apr 2018</v>
          </cell>
          <cell r="C340" t="str">
            <v>LS</v>
          </cell>
          <cell r="E340">
            <v>47</v>
          </cell>
          <cell r="G340">
            <v>1317.399645481536</v>
          </cell>
          <cell r="Q340">
            <v>1784.9499999999998</v>
          </cell>
          <cell r="S340">
            <v>-32.07</v>
          </cell>
          <cell r="T340">
            <v>555.02</v>
          </cell>
          <cell r="U340">
            <v>-0.47</v>
          </cell>
          <cell r="W340">
            <v>2307.4299999999998</v>
          </cell>
          <cell r="AF340" t="str">
            <v>20160201LGUM_431</v>
          </cell>
          <cell r="AH340" t="str">
            <v>431</v>
          </cell>
        </row>
        <row r="341">
          <cell r="B341" t="str">
            <v>Apr 2018</v>
          </cell>
          <cell r="C341" t="str">
            <v>RLS</v>
          </cell>
          <cell r="E341">
            <v>10</v>
          </cell>
          <cell r="G341">
            <v>378.51767758396721</v>
          </cell>
          <cell r="Q341">
            <v>357.58000000000004</v>
          </cell>
          <cell r="S341">
            <v>-6.43</v>
          </cell>
          <cell r="T341">
            <v>111.18</v>
          </cell>
          <cell r="U341">
            <v>-0.09</v>
          </cell>
          <cell r="W341">
            <v>462.24</v>
          </cell>
          <cell r="AF341" t="str">
            <v>20160201LGUM_432</v>
          </cell>
          <cell r="AH341" t="str">
            <v>432</v>
          </cell>
        </row>
        <row r="342">
          <cell r="B342" t="str">
            <v>Apr 2018</v>
          </cell>
          <cell r="C342" t="str">
            <v>LS</v>
          </cell>
          <cell r="E342">
            <v>229</v>
          </cell>
          <cell r="G342">
            <v>8618.936465299681</v>
          </cell>
          <cell r="Q342">
            <v>9235.82</v>
          </cell>
          <cell r="S342">
            <v>-165.96</v>
          </cell>
          <cell r="T342">
            <v>2871.8</v>
          </cell>
          <cell r="U342">
            <v>-2.42</v>
          </cell>
          <cell r="W342">
            <v>11939.24</v>
          </cell>
          <cell r="AF342" t="str">
            <v>20160201LGUM_433</v>
          </cell>
          <cell r="AH342" t="str">
            <v>433</v>
          </cell>
        </row>
        <row r="343">
          <cell r="B343" t="str">
            <v>Apr 2018</v>
          </cell>
          <cell r="C343" t="str">
            <v>LS</v>
          </cell>
          <cell r="E343">
            <v>0</v>
          </cell>
          <cell r="G343">
            <v>0</v>
          </cell>
          <cell r="Q343">
            <v>0</v>
          </cell>
          <cell r="S343">
            <v>0</v>
          </cell>
          <cell r="T343">
            <v>0</v>
          </cell>
          <cell r="U343">
            <v>0</v>
          </cell>
          <cell r="W343">
            <v>0</v>
          </cell>
          <cell r="AF343" t="str">
            <v>20160201LGUM_439</v>
          </cell>
          <cell r="AH343" t="str">
            <v>439</v>
          </cell>
        </row>
        <row r="344">
          <cell r="B344" t="str">
            <v>Apr 2018</v>
          </cell>
          <cell r="C344" t="str">
            <v>LS</v>
          </cell>
          <cell r="E344">
            <v>10</v>
          </cell>
          <cell r="G344">
            <v>979.40213703841118</v>
          </cell>
          <cell r="Q344">
            <v>193.7</v>
          </cell>
          <cell r="S344">
            <v>-3.48</v>
          </cell>
          <cell r="T344">
            <v>60.23</v>
          </cell>
          <cell r="U344">
            <v>-0.05</v>
          </cell>
          <cell r="W344">
            <v>250.4</v>
          </cell>
          <cell r="AF344" t="str">
            <v>20160201LGUM_440</v>
          </cell>
          <cell r="AH344" t="str">
            <v>440</v>
          </cell>
        </row>
        <row r="345">
          <cell r="B345" t="str">
            <v>Apr 2018</v>
          </cell>
          <cell r="C345" t="str">
            <v>LS</v>
          </cell>
          <cell r="E345">
            <v>39</v>
          </cell>
          <cell r="G345">
            <v>6243.0709381146753</v>
          </cell>
          <cell r="Q345">
            <v>918.45</v>
          </cell>
          <cell r="S345">
            <v>-16.5</v>
          </cell>
          <cell r="T345">
            <v>285.58</v>
          </cell>
          <cell r="U345">
            <v>-0.24</v>
          </cell>
          <cell r="W345">
            <v>1187.29</v>
          </cell>
          <cell r="AF345" t="str">
            <v>20160201LGUM_441</v>
          </cell>
          <cell r="AH345" t="str">
            <v>441</v>
          </cell>
        </row>
        <row r="346">
          <cell r="B346" t="str">
            <v>Apr 2018</v>
          </cell>
          <cell r="C346" t="str">
            <v>LS</v>
          </cell>
          <cell r="E346">
            <v>6724</v>
          </cell>
          <cell r="G346">
            <v>375552.78715902753</v>
          </cell>
          <cell r="Q346">
            <v>93779.39</v>
          </cell>
          <cell r="S346">
            <v>-1685.09</v>
          </cell>
          <cell r="T346">
            <v>29159.97</v>
          </cell>
          <cell r="U346">
            <v>-24.53</v>
          </cell>
          <cell r="W346">
            <v>121229.74</v>
          </cell>
          <cell r="AF346" t="str">
            <v>20160201LGUM_452</v>
          </cell>
          <cell r="AH346" t="str">
            <v>452</v>
          </cell>
        </row>
        <row r="347">
          <cell r="B347" t="str">
            <v>Apr 2018</v>
          </cell>
          <cell r="C347" t="str">
            <v>LS</v>
          </cell>
          <cell r="E347">
            <v>9846</v>
          </cell>
          <cell r="G347">
            <v>867968.70701066963</v>
          </cell>
          <cell r="Q347">
            <v>160362.20000000001</v>
          </cell>
          <cell r="S347">
            <v>-2881.49</v>
          </cell>
          <cell r="T347">
            <v>49863.37</v>
          </cell>
          <cell r="U347">
            <v>-41.94</v>
          </cell>
          <cell r="W347">
            <v>207302.14</v>
          </cell>
          <cell r="AF347" t="str">
            <v>20160201LGUM_453</v>
          </cell>
          <cell r="AH347" t="str">
            <v>453</v>
          </cell>
        </row>
        <row r="348">
          <cell r="B348" t="str">
            <v>Apr 2018</v>
          </cell>
          <cell r="C348" t="str">
            <v>LS</v>
          </cell>
          <cell r="E348">
            <v>5523</v>
          </cell>
          <cell r="G348">
            <v>815222.31805418408</v>
          </cell>
          <cell r="Q348">
            <v>105614.79000000001</v>
          </cell>
          <cell r="S348">
            <v>-1897.76</v>
          </cell>
          <cell r="T348">
            <v>32840.089999999997</v>
          </cell>
          <cell r="U348">
            <v>-27.62</v>
          </cell>
          <cell r="W348">
            <v>136529.5</v>
          </cell>
          <cell r="AF348" t="str">
            <v>20160201LGUM_454</v>
          </cell>
          <cell r="AH348" t="str">
            <v>454</v>
          </cell>
        </row>
        <row r="349">
          <cell r="B349" t="str">
            <v>Apr 2018</v>
          </cell>
          <cell r="C349" t="str">
            <v>LS</v>
          </cell>
          <cell r="E349">
            <v>403</v>
          </cell>
          <cell r="G349">
            <v>23813.011596307282</v>
          </cell>
          <cell r="Q349">
            <v>6140.0599999999995</v>
          </cell>
          <cell r="S349">
            <v>-110.33</v>
          </cell>
          <cell r="T349">
            <v>1909.2</v>
          </cell>
          <cell r="U349">
            <v>-1.61</v>
          </cell>
          <cell r="W349">
            <v>7937.32</v>
          </cell>
          <cell r="AF349" t="str">
            <v>20160201LGUM_455</v>
          </cell>
          <cell r="AH349" t="str">
            <v>455</v>
          </cell>
        </row>
        <row r="350">
          <cell r="B350" t="str">
            <v>Apr 2018</v>
          </cell>
          <cell r="C350" t="str">
            <v>LS</v>
          </cell>
          <cell r="E350">
            <v>12850</v>
          </cell>
          <cell r="G350">
            <v>1977993.0449070323</v>
          </cell>
          <cell r="Q350">
            <v>257298.01999999996</v>
          </cell>
          <cell r="S350">
            <v>-4623.3</v>
          </cell>
          <cell r="T350">
            <v>80004.800000000003</v>
          </cell>
          <cell r="U350">
            <v>-67.3</v>
          </cell>
          <cell r="W350">
            <v>332612.21999999997</v>
          </cell>
          <cell r="AF350" t="str">
            <v>20160201LGUM_456</v>
          </cell>
          <cell r="AH350" t="str">
            <v>456</v>
          </cell>
        </row>
        <row r="351">
          <cell r="B351" t="str">
            <v>Apr 2018</v>
          </cell>
          <cell r="C351" t="str">
            <v>LS</v>
          </cell>
          <cell r="E351">
            <v>3420</v>
          </cell>
          <cell r="G351">
            <v>130972.05792809422</v>
          </cell>
          <cell r="Q351">
            <v>42489.279999999999</v>
          </cell>
          <cell r="S351">
            <v>-763.48</v>
          </cell>
          <cell r="T351">
            <v>13211.71</v>
          </cell>
          <cell r="U351">
            <v>-11.11</v>
          </cell>
          <cell r="W351">
            <v>54926.400000000001</v>
          </cell>
          <cell r="AF351" t="str">
            <v>20160201LGUM_457</v>
          </cell>
          <cell r="AH351" t="str">
            <v>457</v>
          </cell>
        </row>
        <row r="352">
          <cell r="B352" t="str">
            <v>Apr 2018</v>
          </cell>
          <cell r="C352" t="str">
            <v>RLS</v>
          </cell>
          <cell r="E352">
            <v>0</v>
          </cell>
          <cell r="G352">
            <v>0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W352">
            <v>0</v>
          </cell>
          <cell r="AF352" t="str">
            <v>20160201LGUM_458</v>
          </cell>
          <cell r="AH352" t="str">
            <v>458</v>
          </cell>
        </row>
        <row r="353">
          <cell r="B353" t="str">
            <v>Apr 2018</v>
          </cell>
          <cell r="C353" t="str">
            <v>LS</v>
          </cell>
          <cell r="E353">
            <v>29</v>
          </cell>
          <cell r="G353">
            <v>1458.7260890703278</v>
          </cell>
          <cell r="Q353">
            <v>404.60999999999996</v>
          </cell>
          <cell r="S353">
            <v>-7.27</v>
          </cell>
          <cell r="T353">
            <v>125.81</v>
          </cell>
          <cell r="U353">
            <v>-0.11</v>
          </cell>
          <cell r="W353">
            <v>523.04</v>
          </cell>
          <cell r="AF353" t="str">
            <v>20160201LGUM_470</v>
          </cell>
          <cell r="AH353" t="str">
            <v>470</v>
          </cell>
        </row>
        <row r="354">
          <cell r="B354" t="str">
            <v>Apr 2018</v>
          </cell>
          <cell r="C354" t="str">
            <v>RLS</v>
          </cell>
          <cell r="E354">
            <v>8</v>
          </cell>
          <cell r="G354">
            <v>375.5527871590275</v>
          </cell>
          <cell r="Q354">
            <v>128.72</v>
          </cell>
          <cell r="S354">
            <v>-2.31</v>
          </cell>
          <cell r="T354">
            <v>40.020000000000003</v>
          </cell>
          <cell r="U354">
            <v>-0.03</v>
          </cell>
          <cell r="W354">
            <v>166.4</v>
          </cell>
          <cell r="AF354" t="str">
            <v>20160201LGUM_471</v>
          </cell>
          <cell r="AH354" t="str">
            <v>471</v>
          </cell>
        </row>
        <row r="355">
          <cell r="B355" t="str">
            <v>Apr 2018</v>
          </cell>
          <cell r="C355" t="str">
            <v>LS</v>
          </cell>
          <cell r="E355">
            <v>539</v>
          </cell>
          <cell r="G355">
            <v>61558.043299406178</v>
          </cell>
          <cell r="Q355">
            <v>10830.85</v>
          </cell>
          <cell r="S355">
            <v>-194.62</v>
          </cell>
          <cell r="T355">
            <v>3367.77</v>
          </cell>
          <cell r="U355">
            <v>-2.83</v>
          </cell>
          <cell r="W355">
            <v>14001.17</v>
          </cell>
          <cell r="AF355" t="str">
            <v>20160201LGUM_473</v>
          </cell>
          <cell r="AH355" t="str">
            <v>473</v>
          </cell>
        </row>
        <row r="356">
          <cell r="B356" t="str">
            <v>Apr 2018</v>
          </cell>
          <cell r="C356" t="str">
            <v>RLS</v>
          </cell>
          <cell r="E356">
            <v>53</v>
          </cell>
          <cell r="G356">
            <v>6008.84459454444</v>
          </cell>
          <cell r="Q356">
            <v>1202.29</v>
          </cell>
          <cell r="S356">
            <v>-21.6</v>
          </cell>
          <cell r="T356">
            <v>373.85</v>
          </cell>
          <cell r="U356">
            <v>-0.31</v>
          </cell>
          <cell r="W356">
            <v>1554.23</v>
          </cell>
          <cell r="AF356" t="str">
            <v>20160201LGUM_474</v>
          </cell>
          <cell r="AH356" t="str">
            <v>474</v>
          </cell>
        </row>
        <row r="357">
          <cell r="B357" t="str">
            <v>Apr 2018</v>
          </cell>
          <cell r="C357" t="str">
            <v>RLS</v>
          </cell>
          <cell r="E357">
            <v>2</v>
          </cell>
          <cell r="G357">
            <v>216.43700102059745</v>
          </cell>
          <cell r="Q357">
            <v>59.289999999999992</v>
          </cell>
          <cell r="S357">
            <v>-1.07</v>
          </cell>
          <cell r="T357">
            <v>18.43</v>
          </cell>
          <cell r="U357">
            <v>-0.02</v>
          </cell>
          <cell r="W357">
            <v>76.63</v>
          </cell>
          <cell r="AF357" t="str">
            <v>20160201LGUM_475</v>
          </cell>
          <cell r="AH357" t="str">
            <v>475</v>
          </cell>
        </row>
        <row r="358">
          <cell r="B358" t="str">
            <v>Apr 2018</v>
          </cell>
          <cell r="C358" t="str">
            <v>LS</v>
          </cell>
          <cell r="E358">
            <v>497</v>
          </cell>
          <cell r="G358">
            <v>173713.9182940248</v>
          </cell>
          <cell r="Q358">
            <v>21039.629999999997</v>
          </cell>
          <cell r="S358">
            <v>-378.05</v>
          </cell>
          <cell r="T358">
            <v>6542.11</v>
          </cell>
          <cell r="U358">
            <v>-5.5</v>
          </cell>
          <cell r="W358">
            <v>27198.19</v>
          </cell>
          <cell r="AF358" t="str">
            <v>20160201LGUM_476</v>
          </cell>
          <cell r="AH358" t="str">
            <v>476</v>
          </cell>
        </row>
        <row r="359">
          <cell r="B359" t="str">
            <v>Apr 2018</v>
          </cell>
          <cell r="C359" t="str">
            <v>RLS</v>
          </cell>
          <cell r="E359">
            <v>60</v>
          </cell>
          <cell r="G359">
            <v>21043.803939413614</v>
          </cell>
          <cell r="Q359">
            <v>2747.76</v>
          </cell>
          <cell r="S359">
            <v>-49.37</v>
          </cell>
          <cell r="T359">
            <v>854.39</v>
          </cell>
          <cell r="U359">
            <v>-0.72</v>
          </cell>
          <cell r="W359">
            <v>3552.06</v>
          </cell>
          <cell r="AF359" t="str">
            <v>20160201LGUM_477</v>
          </cell>
          <cell r="AH359" t="str">
            <v>477</v>
          </cell>
        </row>
        <row r="360">
          <cell r="B360" t="str">
            <v>Apr 2018</v>
          </cell>
          <cell r="C360" t="str">
            <v>LS</v>
          </cell>
          <cell r="E360">
            <v>0</v>
          </cell>
          <cell r="G360">
            <v>0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W360">
            <v>0</v>
          </cell>
          <cell r="AF360" t="str">
            <v>20160201LGUM_479</v>
          </cell>
          <cell r="AH360" t="str">
            <v>479</v>
          </cell>
        </row>
        <row r="361">
          <cell r="B361" t="str">
            <v>Apr 2018</v>
          </cell>
          <cell r="C361" t="str">
            <v>LS</v>
          </cell>
          <cell r="E361">
            <v>20</v>
          </cell>
          <cell r="G361">
            <v>920.10432853961743</v>
          </cell>
          <cell r="Q361">
            <v>497</v>
          </cell>
          <cell r="S361">
            <v>-8.93</v>
          </cell>
          <cell r="T361">
            <v>154.54</v>
          </cell>
          <cell r="U361">
            <v>-0.13</v>
          </cell>
          <cell r="W361">
            <v>642.48</v>
          </cell>
          <cell r="AF361" t="str">
            <v>20160201LGUM_480</v>
          </cell>
          <cell r="AH361" t="str">
            <v>480</v>
          </cell>
        </row>
        <row r="362">
          <cell r="B362" t="str">
            <v>Apr 2018</v>
          </cell>
          <cell r="C362" t="str">
            <v>LS</v>
          </cell>
          <cell r="E362">
            <v>4</v>
          </cell>
          <cell r="G362">
            <v>469.44098394878438</v>
          </cell>
          <cell r="Q362">
            <v>86.679999999999993</v>
          </cell>
          <cell r="S362">
            <v>-1.56</v>
          </cell>
          <cell r="T362">
            <v>26.95</v>
          </cell>
          <cell r="U362">
            <v>-0.02</v>
          </cell>
          <cell r="W362">
            <v>112.05</v>
          </cell>
          <cell r="AF362" t="str">
            <v>20160201LGUM_481</v>
          </cell>
          <cell r="AH362" t="str">
            <v>481</v>
          </cell>
        </row>
        <row r="363">
          <cell r="B363" t="str">
            <v>Apr 2018</v>
          </cell>
          <cell r="C363" t="str">
            <v>LS</v>
          </cell>
          <cell r="E363">
            <v>62</v>
          </cell>
          <cell r="G363">
            <v>7328.220833642602</v>
          </cell>
          <cell r="Q363">
            <v>1948.6599999999999</v>
          </cell>
          <cell r="S363">
            <v>-35.01</v>
          </cell>
          <cell r="T363">
            <v>605.91999999999996</v>
          </cell>
          <cell r="U363">
            <v>-0.51</v>
          </cell>
          <cell r="W363">
            <v>2519.06</v>
          </cell>
          <cell r="AF363" t="str">
            <v>20160201LGUM_482</v>
          </cell>
          <cell r="AH363" t="str">
            <v>482</v>
          </cell>
        </row>
        <row r="364">
          <cell r="B364" t="str">
            <v>Apr 2018</v>
          </cell>
          <cell r="C364" t="str">
            <v>LS</v>
          </cell>
          <cell r="E364">
            <v>2</v>
          </cell>
          <cell r="G364">
            <v>730.3513413434772</v>
          </cell>
          <cell r="Q364">
            <v>90.02000000000001</v>
          </cell>
          <cell r="S364">
            <v>-1.62</v>
          </cell>
          <cell r="T364">
            <v>27.99</v>
          </cell>
          <cell r="U364">
            <v>-0.02</v>
          </cell>
          <cell r="W364">
            <v>116.37</v>
          </cell>
          <cell r="AF364" t="str">
            <v>20160201LGUM_483</v>
          </cell>
          <cell r="AH364" t="str">
            <v>483</v>
          </cell>
        </row>
        <row r="365">
          <cell r="B365" t="str">
            <v>Apr 2018</v>
          </cell>
          <cell r="C365" t="str">
            <v>LS</v>
          </cell>
          <cell r="E365">
            <v>14</v>
          </cell>
          <cell r="G365">
            <v>4677.6087937465181</v>
          </cell>
          <cell r="Q365">
            <v>766.64</v>
          </cell>
          <cell r="S365">
            <v>-13.78</v>
          </cell>
          <cell r="T365">
            <v>238.38</v>
          </cell>
          <cell r="U365">
            <v>-0.2</v>
          </cell>
          <cell r="W365">
            <v>991.04</v>
          </cell>
          <cell r="AF365" t="str">
            <v>20160201LGUM_484</v>
          </cell>
          <cell r="AH365" t="str">
            <v>484</v>
          </cell>
        </row>
        <row r="366">
          <cell r="B366" t="str">
            <v>Apr 2018</v>
          </cell>
          <cell r="C366" t="str">
            <v>ODL</v>
          </cell>
          <cell r="E366">
            <v>0</v>
          </cell>
          <cell r="G366">
            <v>0</v>
          </cell>
          <cell r="Q366">
            <v>0</v>
          </cell>
          <cell r="S366">
            <v>0</v>
          </cell>
          <cell r="T366">
            <v>0</v>
          </cell>
          <cell r="U366">
            <v>0</v>
          </cell>
          <cell r="W366">
            <v>0</v>
          </cell>
          <cell r="AF366" t="str">
            <v>20160201ODL</v>
          </cell>
          <cell r="AH366" t="str">
            <v>ODL</v>
          </cell>
        </row>
        <row r="367">
          <cell r="B367" t="str">
            <v>Apr 2018</v>
          </cell>
          <cell r="C367" t="str">
            <v>RLS</v>
          </cell>
          <cell r="E367">
            <v>0</v>
          </cell>
          <cell r="G367">
            <v>0</v>
          </cell>
          <cell r="Q367">
            <v>0</v>
          </cell>
          <cell r="S367">
            <v>0</v>
          </cell>
          <cell r="T367">
            <v>0</v>
          </cell>
          <cell r="U367">
            <v>0</v>
          </cell>
          <cell r="W367">
            <v>0</v>
          </cell>
          <cell r="AF367" t="str">
            <v>20160201LGUM_204CU</v>
          </cell>
          <cell r="AH367" t="str">
            <v>4CU</v>
          </cell>
        </row>
        <row r="368">
          <cell r="B368" t="str">
            <v>Apr 2018</v>
          </cell>
          <cell r="C368" t="str">
            <v>RLS</v>
          </cell>
          <cell r="E368">
            <v>0</v>
          </cell>
          <cell r="G368">
            <v>0</v>
          </cell>
          <cell r="Q368">
            <v>0</v>
          </cell>
          <cell r="S368">
            <v>0</v>
          </cell>
          <cell r="T368">
            <v>0</v>
          </cell>
          <cell r="U368">
            <v>0</v>
          </cell>
          <cell r="W368">
            <v>0</v>
          </cell>
          <cell r="AF368" t="str">
            <v>20160201LGUM_207CU</v>
          </cell>
          <cell r="AH368" t="str">
            <v>7CU</v>
          </cell>
        </row>
        <row r="369">
          <cell r="B369" t="str">
            <v>Apr 2018</v>
          </cell>
          <cell r="C369" t="str">
            <v>RLS</v>
          </cell>
          <cell r="E369">
            <v>0</v>
          </cell>
          <cell r="G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W369">
            <v>0</v>
          </cell>
          <cell r="AF369" t="str">
            <v>20160201LGUM_209CU</v>
          </cell>
          <cell r="AH369" t="str">
            <v>9CU</v>
          </cell>
        </row>
        <row r="370">
          <cell r="B370" t="str">
            <v>Apr 2018</v>
          </cell>
          <cell r="C370" t="str">
            <v>RLS</v>
          </cell>
          <cell r="E370">
            <v>0</v>
          </cell>
          <cell r="G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W370">
            <v>0</v>
          </cell>
          <cell r="AF370" t="str">
            <v>20160201LGUM_210CU</v>
          </cell>
          <cell r="AH370" t="str">
            <v>0CU</v>
          </cell>
        </row>
        <row r="371">
          <cell r="B371" t="str">
            <v>Apr 2018</v>
          </cell>
          <cell r="C371" t="str">
            <v>RLS</v>
          </cell>
          <cell r="E371">
            <v>0</v>
          </cell>
          <cell r="G371">
            <v>0</v>
          </cell>
          <cell r="Q371">
            <v>0</v>
          </cell>
          <cell r="S371">
            <v>0</v>
          </cell>
          <cell r="T371">
            <v>0</v>
          </cell>
          <cell r="U371">
            <v>0</v>
          </cell>
          <cell r="W371">
            <v>0</v>
          </cell>
          <cell r="AF371" t="str">
            <v>20160201LGUM_252CU</v>
          </cell>
          <cell r="AH371" t="str">
            <v>2CU</v>
          </cell>
        </row>
        <row r="372">
          <cell r="B372" t="str">
            <v>Apr 2018</v>
          </cell>
          <cell r="C372" t="str">
            <v>RLS</v>
          </cell>
          <cell r="E372">
            <v>0</v>
          </cell>
          <cell r="G372">
            <v>0</v>
          </cell>
          <cell r="Q372">
            <v>0</v>
          </cell>
          <cell r="S372">
            <v>0</v>
          </cell>
          <cell r="T372">
            <v>0</v>
          </cell>
          <cell r="U372">
            <v>0</v>
          </cell>
          <cell r="W372">
            <v>0</v>
          </cell>
          <cell r="AF372" t="str">
            <v>20160201LGUM_267CU</v>
          </cell>
          <cell r="AH372" t="str">
            <v>7CU</v>
          </cell>
        </row>
        <row r="373">
          <cell r="B373" t="str">
            <v>Apr 2018</v>
          </cell>
          <cell r="C373" t="str">
            <v>RLS</v>
          </cell>
          <cell r="E373">
            <v>0</v>
          </cell>
          <cell r="G373">
            <v>0</v>
          </cell>
          <cell r="Q373">
            <v>0</v>
          </cell>
          <cell r="S373">
            <v>0</v>
          </cell>
          <cell r="T373">
            <v>0</v>
          </cell>
          <cell r="U373">
            <v>0</v>
          </cell>
          <cell r="W373">
            <v>0</v>
          </cell>
          <cell r="AF373" t="str">
            <v>20160201LGUM_276CU</v>
          </cell>
          <cell r="AH373" t="str">
            <v>6CU</v>
          </cell>
        </row>
        <row r="374">
          <cell r="B374" t="str">
            <v>Apr 2018</v>
          </cell>
          <cell r="C374" t="str">
            <v>RLS</v>
          </cell>
          <cell r="E374">
            <v>0</v>
          </cell>
          <cell r="G374">
            <v>0</v>
          </cell>
          <cell r="Q374">
            <v>0</v>
          </cell>
          <cell r="S374">
            <v>0</v>
          </cell>
          <cell r="T374">
            <v>0</v>
          </cell>
          <cell r="U374">
            <v>0</v>
          </cell>
          <cell r="W374">
            <v>0</v>
          </cell>
          <cell r="AF374" t="str">
            <v>20160201LGUM_315CU</v>
          </cell>
          <cell r="AH374" t="str">
            <v>5CU</v>
          </cell>
        </row>
        <row r="375">
          <cell r="B375" t="str">
            <v>Apr 2018</v>
          </cell>
          <cell r="C375" t="str">
            <v>LS</v>
          </cell>
          <cell r="E375">
            <v>0</v>
          </cell>
          <cell r="G375">
            <v>0</v>
          </cell>
          <cell r="Q375">
            <v>0</v>
          </cell>
          <cell r="S375">
            <v>0</v>
          </cell>
          <cell r="T375">
            <v>0</v>
          </cell>
          <cell r="U375">
            <v>0</v>
          </cell>
          <cell r="W375">
            <v>0</v>
          </cell>
          <cell r="AF375" t="str">
            <v>20160201LGUM_412CU</v>
          </cell>
          <cell r="AH375" t="str">
            <v>2CU</v>
          </cell>
        </row>
        <row r="376">
          <cell r="B376" t="str">
            <v>Apr 2018</v>
          </cell>
          <cell r="C376" t="str">
            <v>LS</v>
          </cell>
          <cell r="E376">
            <v>0</v>
          </cell>
          <cell r="G376">
            <v>0</v>
          </cell>
          <cell r="Q376">
            <v>0</v>
          </cell>
          <cell r="S376">
            <v>0</v>
          </cell>
          <cell r="T376">
            <v>0</v>
          </cell>
          <cell r="U376">
            <v>0</v>
          </cell>
          <cell r="W376">
            <v>0</v>
          </cell>
          <cell r="AF376" t="str">
            <v>20160201LGUM_415CU</v>
          </cell>
          <cell r="AH376" t="str">
            <v>5CU</v>
          </cell>
        </row>
        <row r="377">
          <cell r="B377" t="str">
            <v>Apr 2018</v>
          </cell>
          <cell r="C377" t="str">
            <v>LS</v>
          </cell>
          <cell r="E377">
            <v>535</v>
          </cell>
          <cell r="G377">
            <v>46275.021455650385</v>
          </cell>
          <cell r="Q377">
            <v>15809.25</v>
          </cell>
          <cell r="S377">
            <v>-284.07</v>
          </cell>
          <cell r="T377">
            <v>4915.76</v>
          </cell>
          <cell r="U377">
            <v>-4.13</v>
          </cell>
          <cell r="W377">
            <v>20436.810000000001</v>
          </cell>
          <cell r="AF377" t="str">
            <v>20160201LGUM_424</v>
          </cell>
          <cell r="AH377" t="str">
            <v>424</v>
          </cell>
        </row>
        <row r="378">
          <cell r="B378" t="str">
            <v>Apr 2018</v>
          </cell>
          <cell r="C378" t="str">
            <v>LS</v>
          </cell>
          <cell r="E378">
            <v>4</v>
          </cell>
          <cell r="G378">
            <v>241.62044710775149</v>
          </cell>
          <cell r="Q378">
            <v>86.759999999999991</v>
          </cell>
          <cell r="S378">
            <v>-1.56</v>
          </cell>
          <cell r="T378">
            <v>26.98</v>
          </cell>
          <cell r="U378">
            <v>-0.02</v>
          </cell>
          <cell r="W378">
            <v>112.16</v>
          </cell>
          <cell r="AF378" t="str">
            <v>20160201LGUM_444</v>
          </cell>
          <cell r="AH378" t="str">
            <v>444</v>
          </cell>
        </row>
        <row r="379">
          <cell r="B379" t="str">
            <v>Apr 2018</v>
          </cell>
          <cell r="C379" t="str">
            <v>LS</v>
          </cell>
          <cell r="E379">
            <v>16</v>
          </cell>
          <cell r="G379">
            <v>892.05861273958874</v>
          </cell>
          <cell r="Q379">
            <v>378.08</v>
          </cell>
          <cell r="S379">
            <v>-6.79</v>
          </cell>
          <cell r="T379">
            <v>117.56</v>
          </cell>
          <cell r="U379">
            <v>-0.1</v>
          </cell>
          <cell r="W379">
            <v>488.75</v>
          </cell>
          <cell r="AF379" t="str">
            <v>20160201LGUM_445</v>
          </cell>
          <cell r="AH379" t="str">
            <v>445</v>
          </cell>
        </row>
        <row r="380">
          <cell r="B380" t="str">
            <v>Apr 2018</v>
          </cell>
          <cell r="C380" t="str">
            <v>LS</v>
          </cell>
          <cell r="E380">
            <v>0</v>
          </cell>
          <cell r="G380">
            <v>0</v>
          </cell>
          <cell r="Q380">
            <v>0</v>
          </cell>
          <cell r="S380">
            <v>0</v>
          </cell>
          <cell r="T380">
            <v>0</v>
          </cell>
          <cell r="U380">
            <v>0</v>
          </cell>
          <cell r="W380">
            <v>0</v>
          </cell>
          <cell r="AF380" t="str">
            <v>20160201LGUM_452CU</v>
          </cell>
          <cell r="AH380" t="str">
            <v>2CU</v>
          </cell>
        </row>
        <row r="381">
          <cell r="B381" t="str">
            <v>Apr 2018</v>
          </cell>
          <cell r="C381" t="str">
            <v>LS</v>
          </cell>
          <cell r="E381">
            <v>0</v>
          </cell>
          <cell r="G381">
            <v>0</v>
          </cell>
          <cell r="Q381">
            <v>0</v>
          </cell>
          <cell r="S381">
            <v>0</v>
          </cell>
          <cell r="T381">
            <v>0</v>
          </cell>
          <cell r="U381">
            <v>0</v>
          </cell>
          <cell r="W381">
            <v>0</v>
          </cell>
          <cell r="AF381" t="str">
            <v>20160201LGUM_453CU</v>
          </cell>
          <cell r="AH381" t="str">
            <v>3CU</v>
          </cell>
        </row>
        <row r="382">
          <cell r="B382" t="str">
            <v>Apr 2018</v>
          </cell>
          <cell r="C382" t="str">
            <v>LS</v>
          </cell>
          <cell r="E382">
            <v>0</v>
          </cell>
          <cell r="G382">
            <v>0</v>
          </cell>
          <cell r="Q382">
            <v>0</v>
          </cell>
          <cell r="S382">
            <v>0</v>
          </cell>
          <cell r="T382">
            <v>0</v>
          </cell>
          <cell r="U382">
            <v>0</v>
          </cell>
          <cell r="W382">
            <v>0</v>
          </cell>
          <cell r="AF382" t="str">
            <v>20160201LGUM_454CU</v>
          </cell>
          <cell r="AH382" t="str">
            <v>4CU</v>
          </cell>
        </row>
        <row r="383">
          <cell r="B383" t="str">
            <v>Apr 2018</v>
          </cell>
          <cell r="C383" t="str">
            <v>LS</v>
          </cell>
          <cell r="E383">
            <v>0</v>
          </cell>
          <cell r="G383">
            <v>0</v>
          </cell>
          <cell r="Q383">
            <v>0</v>
          </cell>
          <cell r="S383">
            <v>0</v>
          </cell>
          <cell r="T383">
            <v>0</v>
          </cell>
          <cell r="U383">
            <v>0</v>
          </cell>
          <cell r="W383">
            <v>0</v>
          </cell>
          <cell r="AF383" t="str">
            <v>20160201LGUM_456CU</v>
          </cell>
          <cell r="AH383" t="str">
            <v>6CU</v>
          </cell>
        </row>
        <row r="384">
          <cell r="B384" t="str">
            <v>Apr 2018</v>
          </cell>
          <cell r="C384" t="str">
            <v>LS</v>
          </cell>
          <cell r="E384">
            <v>0</v>
          </cell>
          <cell r="G384">
            <v>0</v>
          </cell>
          <cell r="Q384">
            <v>0</v>
          </cell>
          <cell r="S384">
            <v>0</v>
          </cell>
          <cell r="T384">
            <v>0</v>
          </cell>
          <cell r="U384">
            <v>0</v>
          </cell>
          <cell r="W384">
            <v>0</v>
          </cell>
          <cell r="AF384" t="str">
            <v>20160201LGUM_490</v>
          </cell>
          <cell r="AH384" t="str">
            <v>490</v>
          </cell>
        </row>
        <row r="385">
          <cell r="B385" t="str">
            <v>Apr 2018</v>
          </cell>
          <cell r="C385" t="str">
            <v>LS</v>
          </cell>
          <cell r="E385">
            <v>0</v>
          </cell>
          <cell r="G385">
            <v>0</v>
          </cell>
          <cell r="Q385">
            <v>0</v>
          </cell>
          <cell r="S385">
            <v>0</v>
          </cell>
          <cell r="T385">
            <v>0</v>
          </cell>
          <cell r="U385">
            <v>0</v>
          </cell>
          <cell r="W385">
            <v>0</v>
          </cell>
          <cell r="AF385" t="str">
            <v>20160201LGUM_491</v>
          </cell>
          <cell r="AH385" t="str">
            <v>491</v>
          </cell>
        </row>
        <row r="386">
          <cell r="B386" t="str">
            <v>Apr 2018</v>
          </cell>
          <cell r="C386" t="str">
            <v>LS</v>
          </cell>
          <cell r="E386">
            <v>0</v>
          </cell>
          <cell r="G386">
            <v>0</v>
          </cell>
          <cell r="Q386">
            <v>0</v>
          </cell>
          <cell r="S386">
            <v>0</v>
          </cell>
          <cell r="T386">
            <v>0</v>
          </cell>
          <cell r="U386">
            <v>0</v>
          </cell>
          <cell r="W386">
            <v>0</v>
          </cell>
          <cell r="AF386" t="str">
            <v>20160201LGUM_492</v>
          </cell>
          <cell r="AH386" t="str">
            <v>492</v>
          </cell>
        </row>
        <row r="387">
          <cell r="B387" t="str">
            <v>Apr 2018</v>
          </cell>
          <cell r="C387" t="str">
            <v>LS</v>
          </cell>
          <cell r="E387">
            <v>0</v>
          </cell>
          <cell r="G387">
            <v>0</v>
          </cell>
          <cell r="Q387">
            <v>0</v>
          </cell>
          <cell r="S387">
            <v>0</v>
          </cell>
          <cell r="T387">
            <v>0</v>
          </cell>
          <cell r="U387">
            <v>0</v>
          </cell>
          <cell r="W387">
            <v>0</v>
          </cell>
          <cell r="AF387" t="str">
            <v>20160201LGUM_493</v>
          </cell>
          <cell r="AH387" t="str">
            <v>493</v>
          </cell>
        </row>
        <row r="388">
          <cell r="B388" t="str">
            <v>Apr 2018</v>
          </cell>
          <cell r="C388" t="str">
            <v>LS</v>
          </cell>
          <cell r="E388">
            <v>0</v>
          </cell>
          <cell r="G388">
            <v>0</v>
          </cell>
          <cell r="Q388">
            <v>0</v>
          </cell>
          <cell r="S388">
            <v>0</v>
          </cell>
          <cell r="T388">
            <v>0</v>
          </cell>
          <cell r="U388">
            <v>0</v>
          </cell>
          <cell r="W388">
            <v>0</v>
          </cell>
          <cell r="AF388" t="str">
            <v>20160201LGUM_496</v>
          </cell>
          <cell r="AH388" t="str">
            <v>496</v>
          </cell>
        </row>
        <row r="389">
          <cell r="B389" t="str">
            <v>Apr 2018</v>
          </cell>
          <cell r="C389" t="str">
            <v>LS</v>
          </cell>
          <cell r="E389">
            <v>0</v>
          </cell>
          <cell r="G389">
            <v>0</v>
          </cell>
          <cell r="Q389">
            <v>0</v>
          </cell>
          <cell r="S389">
            <v>0</v>
          </cell>
          <cell r="T389">
            <v>0</v>
          </cell>
          <cell r="U389">
            <v>0</v>
          </cell>
          <cell r="W389">
            <v>0</v>
          </cell>
          <cell r="AF389" t="str">
            <v>20160201LGUM_497</v>
          </cell>
          <cell r="AH389" t="str">
            <v>497</v>
          </cell>
        </row>
        <row r="390">
          <cell r="B390" t="str">
            <v>Apr 2018</v>
          </cell>
          <cell r="C390" t="str">
            <v>LS</v>
          </cell>
          <cell r="E390">
            <v>0</v>
          </cell>
          <cell r="G390">
            <v>0</v>
          </cell>
          <cell r="Q390">
            <v>0</v>
          </cell>
          <cell r="S390">
            <v>0</v>
          </cell>
          <cell r="T390">
            <v>0</v>
          </cell>
          <cell r="U390">
            <v>0</v>
          </cell>
          <cell r="W390">
            <v>0</v>
          </cell>
          <cell r="AF390" t="str">
            <v>20160201LGUM_498</v>
          </cell>
          <cell r="AH390" t="str">
            <v>498</v>
          </cell>
        </row>
        <row r="391">
          <cell r="B391" t="str">
            <v>Apr 2018</v>
          </cell>
          <cell r="C391" t="str">
            <v>LS</v>
          </cell>
          <cell r="E391">
            <v>0</v>
          </cell>
          <cell r="G391">
            <v>0</v>
          </cell>
          <cell r="Q391">
            <v>0</v>
          </cell>
          <cell r="S391">
            <v>0</v>
          </cell>
          <cell r="T391">
            <v>0</v>
          </cell>
          <cell r="U391">
            <v>0</v>
          </cell>
          <cell r="W391">
            <v>0</v>
          </cell>
          <cell r="AF391" t="str">
            <v>20160201LGUM_499</v>
          </cell>
          <cell r="AH391" t="str">
            <v>499</v>
          </cell>
        </row>
        <row r="392">
          <cell r="B392" t="str">
            <v>May 2018</v>
          </cell>
          <cell r="C392" t="str">
            <v>RLS</v>
          </cell>
          <cell r="E392">
            <v>80</v>
          </cell>
          <cell r="G392">
            <v>2773.5063425772801</v>
          </cell>
          <cell r="Q392">
            <v>736.63</v>
          </cell>
          <cell r="S392">
            <v>-12.39</v>
          </cell>
          <cell r="T392">
            <v>178.47</v>
          </cell>
          <cell r="U392">
            <v>-0.3</v>
          </cell>
          <cell r="W392">
            <v>902.41</v>
          </cell>
          <cell r="AF392" t="str">
            <v>20160201LGUM_201</v>
          </cell>
          <cell r="AH392" t="str">
            <v>201</v>
          </cell>
        </row>
        <row r="393">
          <cell r="B393" t="str">
            <v>May 2018</v>
          </cell>
          <cell r="C393" t="str">
            <v>RLS</v>
          </cell>
          <cell r="E393">
            <v>3883</v>
          </cell>
          <cell r="G393">
            <v>316373.93664290931</v>
          </cell>
          <cell r="Q393">
            <v>45846.14</v>
          </cell>
          <cell r="S393">
            <v>-771.13</v>
          </cell>
          <cell r="T393">
            <v>11107.78</v>
          </cell>
          <cell r="U393">
            <v>-18.37</v>
          </cell>
          <cell r="W393">
            <v>56164.42</v>
          </cell>
          <cell r="AF393" t="str">
            <v>20160201LGUM_203</v>
          </cell>
          <cell r="AH393" t="str">
            <v>203</v>
          </cell>
        </row>
        <row r="394">
          <cell r="B394" t="str">
            <v>May 2018</v>
          </cell>
          <cell r="C394" t="str">
            <v>RLS</v>
          </cell>
          <cell r="E394">
            <v>3944</v>
          </cell>
          <cell r="G394">
            <v>491029.87659439747</v>
          </cell>
          <cell r="Q394">
            <v>57526.53</v>
          </cell>
          <cell r="S394">
            <v>-967.6</v>
          </cell>
          <cell r="T394">
            <v>13937.74</v>
          </cell>
          <cell r="U394">
            <v>-23.05</v>
          </cell>
          <cell r="W394">
            <v>70473.62</v>
          </cell>
          <cell r="AF394" t="str">
            <v>20160201LGUM_204</v>
          </cell>
          <cell r="AH394" t="str">
            <v>204</v>
          </cell>
        </row>
        <row r="395">
          <cell r="B395" t="str">
            <v>May 2018</v>
          </cell>
          <cell r="C395" t="str">
            <v>RLS</v>
          </cell>
          <cell r="E395">
            <v>79</v>
          </cell>
          <cell r="G395">
            <v>2756.4700628317191</v>
          </cell>
          <cell r="Q395">
            <v>1033.3100000000002</v>
          </cell>
          <cell r="S395">
            <v>-17.38</v>
          </cell>
          <cell r="T395">
            <v>250.36</v>
          </cell>
          <cell r="U395">
            <v>-0.41</v>
          </cell>
          <cell r="W395">
            <v>1265.8800000000001</v>
          </cell>
          <cell r="AF395" t="str">
            <v>20160201LGUM_206</v>
          </cell>
          <cell r="AH395" t="str">
            <v>206</v>
          </cell>
        </row>
        <row r="396">
          <cell r="B396" t="str">
            <v>May 2018</v>
          </cell>
          <cell r="C396" t="str">
            <v>RLS</v>
          </cell>
          <cell r="E396">
            <v>768</v>
          </cell>
          <cell r="G396">
            <v>102117.73229885683</v>
          </cell>
          <cell r="Q396">
            <v>13105.69</v>
          </cell>
          <cell r="S396">
            <v>-220.44</v>
          </cell>
          <cell r="T396">
            <v>3175.29</v>
          </cell>
          <cell r="U396">
            <v>-5.25</v>
          </cell>
          <cell r="W396">
            <v>16055.29</v>
          </cell>
          <cell r="AF396" t="str">
            <v>20160201LGUM_207</v>
          </cell>
          <cell r="AH396" t="str">
            <v>207</v>
          </cell>
        </row>
        <row r="397">
          <cell r="B397" t="str">
            <v>May 2018</v>
          </cell>
          <cell r="C397" t="str">
            <v>RLS</v>
          </cell>
          <cell r="E397">
            <v>1515</v>
          </cell>
          <cell r="G397">
            <v>87231.43105718591</v>
          </cell>
          <cell r="Q397">
            <v>22588.65</v>
          </cell>
          <cell r="S397">
            <v>-379.94</v>
          </cell>
          <cell r="T397">
            <v>5472.86</v>
          </cell>
          <cell r="U397">
            <v>-9.0500000000000007</v>
          </cell>
          <cell r="W397">
            <v>27672.52</v>
          </cell>
          <cell r="AF397" t="str">
            <v>20160201LGUM_208</v>
          </cell>
          <cell r="AH397" t="str">
            <v>208</v>
          </cell>
        </row>
        <row r="398">
          <cell r="B398" t="str">
            <v>May 2018</v>
          </cell>
          <cell r="C398" t="str">
            <v>RLS</v>
          </cell>
          <cell r="E398">
            <v>43</v>
          </cell>
          <cell r="G398">
            <v>13867.531712886401</v>
          </cell>
          <cell r="Q398">
            <v>1303.8599999999999</v>
          </cell>
          <cell r="S398">
            <v>-21.93</v>
          </cell>
          <cell r="T398">
            <v>315.89999999999998</v>
          </cell>
          <cell r="U398">
            <v>-0.52</v>
          </cell>
          <cell r="W398">
            <v>1597.31</v>
          </cell>
          <cell r="AF398" t="str">
            <v>20160201LGUM_209</v>
          </cell>
          <cell r="AH398" t="str">
            <v>209</v>
          </cell>
        </row>
        <row r="399">
          <cell r="B399" t="str">
            <v>May 2018</v>
          </cell>
          <cell r="C399" t="str">
            <v>RLS</v>
          </cell>
          <cell r="E399">
            <v>335</v>
          </cell>
          <cell r="G399">
            <v>109049.22665133397</v>
          </cell>
          <cell r="Q399">
            <v>10480.959999999999</v>
          </cell>
          <cell r="S399">
            <v>-176.29</v>
          </cell>
          <cell r="T399">
            <v>2539.36</v>
          </cell>
          <cell r="U399">
            <v>-4.2</v>
          </cell>
          <cell r="W399">
            <v>12839.83</v>
          </cell>
          <cell r="AF399" t="str">
            <v>20160201LGUM_210</v>
          </cell>
          <cell r="AH399" t="str">
            <v>210</v>
          </cell>
        </row>
        <row r="400">
          <cell r="B400" t="str">
            <v>May 2018</v>
          </cell>
          <cell r="C400" t="str">
            <v>RLS</v>
          </cell>
          <cell r="E400">
            <v>4086</v>
          </cell>
          <cell r="G400">
            <v>243265.58149479321</v>
          </cell>
          <cell r="Q400">
            <v>43273.58</v>
          </cell>
          <cell r="S400">
            <v>-727.86</v>
          </cell>
          <cell r="T400">
            <v>10484.49</v>
          </cell>
          <cell r="U400">
            <v>-17.34</v>
          </cell>
          <cell r="W400">
            <v>53012.87</v>
          </cell>
          <cell r="AF400" t="str">
            <v>20160201LGUM_252</v>
          </cell>
          <cell r="AH400" t="str">
            <v>252</v>
          </cell>
        </row>
        <row r="401">
          <cell r="B401" t="str">
            <v>May 2018</v>
          </cell>
          <cell r="C401" t="str">
            <v>RLS</v>
          </cell>
          <cell r="E401">
            <v>2302</v>
          </cell>
          <cell r="G401">
            <v>194633.8173331157</v>
          </cell>
          <cell r="Q401">
            <v>65468.900000000009</v>
          </cell>
          <cell r="S401">
            <v>-1101.19</v>
          </cell>
          <cell r="T401">
            <v>15862.05</v>
          </cell>
          <cell r="U401">
            <v>-26.24</v>
          </cell>
          <cell r="W401">
            <v>80203.520000000004</v>
          </cell>
          <cell r="AF401" t="str">
            <v>20160201LGUM_266</v>
          </cell>
          <cell r="AH401" t="str">
            <v>266</v>
          </cell>
        </row>
        <row r="402">
          <cell r="B402" t="str">
            <v>May 2018</v>
          </cell>
          <cell r="C402" t="str">
            <v>RLS</v>
          </cell>
          <cell r="E402">
            <v>2531</v>
          </cell>
          <cell r="G402">
            <v>349698.03557720908</v>
          </cell>
          <cell r="Q402">
            <v>82613.919999999998</v>
          </cell>
          <cell r="S402">
            <v>-1389.57</v>
          </cell>
          <cell r="T402">
            <v>20016.009999999998</v>
          </cell>
          <cell r="U402">
            <v>-33.11</v>
          </cell>
          <cell r="W402">
            <v>101207.25</v>
          </cell>
          <cell r="AF402" t="str">
            <v>20160201LGUM_267</v>
          </cell>
          <cell r="AH402" t="str">
            <v>267</v>
          </cell>
        </row>
        <row r="403">
          <cell r="B403" t="str">
            <v>May 2018</v>
          </cell>
          <cell r="C403" t="str">
            <v>RLS</v>
          </cell>
          <cell r="E403">
            <v>18714</v>
          </cell>
          <cell r="G403">
            <v>757353.49484881561</v>
          </cell>
          <cell r="Q403">
            <v>341731.08999999997</v>
          </cell>
          <cell r="S403">
            <v>-5747.92</v>
          </cell>
          <cell r="T403">
            <v>82795.89</v>
          </cell>
          <cell r="U403">
            <v>-136.94999999999999</v>
          </cell>
          <cell r="W403">
            <v>418642.11</v>
          </cell>
          <cell r="AF403" t="str">
            <v>20160201LGUM_274</v>
          </cell>
          <cell r="AH403" t="str">
            <v>274</v>
          </cell>
        </row>
        <row r="404">
          <cell r="B404" t="str">
            <v>May 2018</v>
          </cell>
          <cell r="C404" t="str">
            <v>RLS</v>
          </cell>
          <cell r="E404">
            <v>561</v>
          </cell>
          <cell r="G404">
            <v>32140.645367974797</v>
          </cell>
          <cell r="Q404">
            <v>14507.470000000001</v>
          </cell>
          <cell r="S404">
            <v>-244.02</v>
          </cell>
          <cell r="T404">
            <v>3514.92</v>
          </cell>
          <cell r="U404">
            <v>-5.81</v>
          </cell>
          <cell r="W404">
            <v>17772.560000000001</v>
          </cell>
          <cell r="AF404" t="str">
            <v>20160201LGUM_275</v>
          </cell>
          <cell r="AH404" t="str">
            <v>275</v>
          </cell>
        </row>
        <row r="405">
          <cell r="B405" t="str">
            <v>May 2018</v>
          </cell>
          <cell r="C405" t="str">
            <v>RLS</v>
          </cell>
          <cell r="E405">
            <v>1459</v>
          </cell>
          <cell r="G405">
            <v>44809.958738756759</v>
          </cell>
          <cell r="Q405">
            <v>22176.799999999999</v>
          </cell>
          <cell r="S405">
            <v>-373.01</v>
          </cell>
          <cell r="T405">
            <v>5373.08</v>
          </cell>
          <cell r="U405">
            <v>-8.89</v>
          </cell>
          <cell r="W405">
            <v>27167.98</v>
          </cell>
          <cell r="AF405" t="str">
            <v>20160201LGUM_276</v>
          </cell>
          <cell r="AH405" t="str">
            <v>276</v>
          </cell>
        </row>
        <row r="406">
          <cell r="B406" t="str">
            <v>May 2018</v>
          </cell>
          <cell r="C406" t="str">
            <v>RLS</v>
          </cell>
          <cell r="E406">
            <v>2544</v>
          </cell>
          <cell r="G406">
            <v>141273.91766605352</v>
          </cell>
          <cell r="Q406">
            <v>58851.009999999995</v>
          </cell>
          <cell r="S406">
            <v>-989.87</v>
          </cell>
          <cell r="T406">
            <v>14258.64</v>
          </cell>
          <cell r="U406">
            <v>-23.58</v>
          </cell>
          <cell r="W406">
            <v>72096.2</v>
          </cell>
          <cell r="AF406" t="str">
            <v>20160201LGUM_277</v>
          </cell>
          <cell r="AH406" t="str">
            <v>277</v>
          </cell>
        </row>
        <row r="407">
          <cell r="B407" t="str">
            <v>May 2018</v>
          </cell>
          <cell r="C407" t="str">
            <v>RLS</v>
          </cell>
          <cell r="E407">
            <v>18</v>
          </cell>
          <cell r="G407">
            <v>5723.0542425253534</v>
          </cell>
          <cell r="Q407">
            <v>1372.3200000000002</v>
          </cell>
          <cell r="S407">
            <v>-23.08</v>
          </cell>
          <cell r="T407">
            <v>332.49</v>
          </cell>
          <cell r="U407">
            <v>-0.55000000000000004</v>
          </cell>
          <cell r="W407">
            <v>1681.18</v>
          </cell>
          <cell r="AF407" t="str">
            <v>20160201LGUM_278</v>
          </cell>
          <cell r="AH407" t="str">
            <v>278</v>
          </cell>
        </row>
        <row r="408">
          <cell r="B408" t="str">
            <v>May 2018</v>
          </cell>
          <cell r="C408" t="str">
            <v>RLS</v>
          </cell>
          <cell r="E408">
            <v>12</v>
          </cell>
          <cell r="G408">
            <v>3693.4654488375572</v>
          </cell>
          <cell r="Q408">
            <v>541.32999999999993</v>
          </cell>
          <cell r="S408">
            <v>-9.11</v>
          </cell>
          <cell r="T408">
            <v>131.15</v>
          </cell>
          <cell r="U408">
            <v>-0.22</v>
          </cell>
          <cell r="W408">
            <v>663.15</v>
          </cell>
          <cell r="AF408" t="str">
            <v>20160201LGUM_279</v>
          </cell>
          <cell r="AH408" t="str">
            <v>279</v>
          </cell>
        </row>
        <row r="409">
          <cell r="B409" t="str">
            <v>May 2018</v>
          </cell>
          <cell r="C409" t="str">
            <v>RLS</v>
          </cell>
          <cell r="E409">
            <v>49</v>
          </cell>
          <cell r="G409">
            <v>1558.2517207272845</v>
          </cell>
          <cell r="Q409">
            <v>1735.6100000000001</v>
          </cell>
          <cell r="S409">
            <v>-29.19</v>
          </cell>
          <cell r="T409">
            <v>420.51</v>
          </cell>
          <cell r="U409">
            <v>-0.7</v>
          </cell>
          <cell r="W409">
            <v>2126.23</v>
          </cell>
          <cell r="AF409" t="str">
            <v>20160201LGUM_280</v>
          </cell>
          <cell r="AH409" t="str">
            <v>280</v>
          </cell>
        </row>
        <row r="410">
          <cell r="B410" t="str">
            <v>May 2018</v>
          </cell>
          <cell r="C410" t="str">
            <v>RLS</v>
          </cell>
          <cell r="E410">
            <v>264</v>
          </cell>
          <cell r="G410">
            <v>10752.164023414869</v>
          </cell>
          <cell r="Q410">
            <v>9434.08</v>
          </cell>
          <cell r="S410">
            <v>-158.68</v>
          </cell>
          <cell r="T410">
            <v>2285.7199999999998</v>
          </cell>
          <cell r="U410">
            <v>-3.78</v>
          </cell>
          <cell r="W410">
            <v>11557.34</v>
          </cell>
          <cell r="AF410" t="str">
            <v>20160201LGUM_281</v>
          </cell>
          <cell r="AH410" t="str">
            <v>281</v>
          </cell>
        </row>
        <row r="411">
          <cell r="B411" t="str">
            <v>May 2018</v>
          </cell>
          <cell r="C411" t="str">
            <v>RLS</v>
          </cell>
          <cell r="E411">
            <v>113</v>
          </cell>
          <cell r="G411">
            <v>3534.460171212324</v>
          </cell>
          <cell r="Q411">
            <v>3313.55</v>
          </cell>
          <cell r="S411">
            <v>-55.73</v>
          </cell>
          <cell r="T411">
            <v>802.82</v>
          </cell>
          <cell r="U411">
            <v>-1.33</v>
          </cell>
          <cell r="W411">
            <v>4059.31</v>
          </cell>
          <cell r="AF411" t="str">
            <v>20160201LGUM_282</v>
          </cell>
          <cell r="AH411" t="str">
            <v>282</v>
          </cell>
        </row>
        <row r="412">
          <cell r="B412" t="str">
            <v>May 2018</v>
          </cell>
          <cell r="C412" t="str">
            <v>RLS</v>
          </cell>
          <cell r="E412">
            <v>91</v>
          </cell>
          <cell r="G412">
            <v>3578.7544985507816</v>
          </cell>
          <cell r="Q412">
            <v>3297.2200000000003</v>
          </cell>
          <cell r="S412">
            <v>-55.46</v>
          </cell>
          <cell r="T412">
            <v>798.86</v>
          </cell>
          <cell r="U412">
            <v>-1.32</v>
          </cell>
          <cell r="W412">
            <v>4039.3</v>
          </cell>
          <cell r="AF412" t="str">
            <v>20160201LGUM_283</v>
          </cell>
          <cell r="AH412" t="str">
            <v>283</v>
          </cell>
        </row>
        <row r="413">
          <cell r="B413" t="str">
            <v>May 2018</v>
          </cell>
          <cell r="C413" t="str">
            <v>RLS</v>
          </cell>
          <cell r="E413">
            <v>536</v>
          </cell>
          <cell r="G413">
            <v>43155.168099471302</v>
          </cell>
          <cell r="Q413">
            <v>10682.48</v>
          </cell>
          <cell r="S413">
            <v>-179.68</v>
          </cell>
          <cell r="T413">
            <v>2588.19</v>
          </cell>
          <cell r="U413">
            <v>-4.28</v>
          </cell>
          <cell r="W413">
            <v>13086.71</v>
          </cell>
          <cell r="AF413" t="str">
            <v>20160201LGUM_314</v>
          </cell>
          <cell r="AH413" t="str">
            <v>314</v>
          </cell>
        </row>
        <row r="414">
          <cell r="B414" t="str">
            <v>May 2018</v>
          </cell>
          <cell r="C414" t="str">
            <v>RLS</v>
          </cell>
          <cell r="E414">
            <v>548</v>
          </cell>
          <cell r="G414">
            <v>67153.607501051127</v>
          </cell>
          <cell r="Q414">
            <v>13069.8</v>
          </cell>
          <cell r="S414">
            <v>-219.83</v>
          </cell>
          <cell r="T414">
            <v>3166.6</v>
          </cell>
          <cell r="U414">
            <v>-5.24</v>
          </cell>
          <cell r="W414">
            <v>16011.33</v>
          </cell>
          <cell r="AF414" t="str">
            <v>20160201LGUM_315</v>
          </cell>
          <cell r="AH414" t="str">
            <v>315</v>
          </cell>
        </row>
        <row r="415">
          <cell r="B415" t="str">
            <v>May 2018</v>
          </cell>
          <cell r="C415" t="str">
            <v>RLS</v>
          </cell>
          <cell r="E415">
            <v>57</v>
          </cell>
          <cell r="G415">
            <v>3143.7614890474656</v>
          </cell>
          <cell r="Q415">
            <v>1031.1200000000001</v>
          </cell>
          <cell r="S415">
            <v>-17.34</v>
          </cell>
          <cell r="T415">
            <v>249.83</v>
          </cell>
          <cell r="U415">
            <v>-0.41</v>
          </cell>
          <cell r="W415">
            <v>1263.2</v>
          </cell>
          <cell r="AF415" t="str">
            <v>20160201LGUM_318</v>
          </cell>
          <cell r="AH415" t="str">
            <v>318</v>
          </cell>
        </row>
        <row r="416">
          <cell r="B416" t="str">
            <v>May 2018</v>
          </cell>
          <cell r="C416" t="str">
            <v>RLS</v>
          </cell>
          <cell r="E416">
            <v>0</v>
          </cell>
          <cell r="G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W416">
            <v>0</v>
          </cell>
          <cell r="AF416" t="str">
            <v>20160201LGUM_347</v>
          </cell>
          <cell r="AH416" t="str">
            <v>347</v>
          </cell>
        </row>
        <row r="417">
          <cell r="B417" t="str">
            <v>May 2018</v>
          </cell>
          <cell r="C417" t="str">
            <v>RLS</v>
          </cell>
          <cell r="E417">
            <v>44</v>
          </cell>
          <cell r="G417">
            <v>3506.0663716363897</v>
          </cell>
          <cell r="Q417">
            <v>612.93000000000006</v>
          </cell>
          <cell r="S417">
            <v>-10.31</v>
          </cell>
          <cell r="T417">
            <v>148.5</v>
          </cell>
          <cell r="U417">
            <v>-0.25</v>
          </cell>
          <cell r="W417">
            <v>750.87</v>
          </cell>
          <cell r="AF417" t="str">
            <v>20160201LGUM_348</v>
          </cell>
          <cell r="AH417" t="str">
            <v>348</v>
          </cell>
        </row>
        <row r="418">
          <cell r="B418" t="str">
            <v>May 2018</v>
          </cell>
          <cell r="C418" t="str">
            <v>RLS</v>
          </cell>
          <cell r="E418">
            <v>19</v>
          </cell>
          <cell r="G418">
            <v>509.95264038378326</v>
          </cell>
          <cell r="Q418">
            <v>181.83</v>
          </cell>
          <cell r="S418">
            <v>-3.06</v>
          </cell>
          <cell r="T418">
            <v>44.05</v>
          </cell>
          <cell r="U418">
            <v>-7.0000000000000007E-2</v>
          </cell>
          <cell r="W418">
            <v>222.75</v>
          </cell>
          <cell r="AF418" t="str">
            <v>20160201LGUM_349</v>
          </cell>
          <cell r="AH418" t="str">
            <v>349</v>
          </cell>
        </row>
        <row r="419">
          <cell r="B419" t="str">
            <v>May 2018</v>
          </cell>
          <cell r="C419" t="str">
            <v>LS</v>
          </cell>
          <cell r="E419">
            <v>53</v>
          </cell>
          <cell r="G419">
            <v>748.46055682163296</v>
          </cell>
          <cell r="Q419">
            <v>1429.71</v>
          </cell>
          <cell r="S419">
            <v>-24.05</v>
          </cell>
          <cell r="T419">
            <v>346.4</v>
          </cell>
          <cell r="U419">
            <v>-0.56999999999999995</v>
          </cell>
          <cell r="W419">
            <v>1751.49</v>
          </cell>
          <cell r="AF419" t="str">
            <v>20160201LGUM_400</v>
          </cell>
          <cell r="AH419" t="str">
            <v>400</v>
          </cell>
        </row>
        <row r="420">
          <cell r="B420" t="str">
            <v>May 2018</v>
          </cell>
          <cell r="C420" t="str">
            <v>LS</v>
          </cell>
          <cell r="E420">
            <v>8</v>
          </cell>
          <cell r="G420">
            <v>243.05092436999914</v>
          </cell>
          <cell r="Q420">
            <v>245.22000000000003</v>
          </cell>
          <cell r="S420">
            <v>-4.12</v>
          </cell>
          <cell r="T420">
            <v>59.41</v>
          </cell>
          <cell r="U420">
            <v>-0.1</v>
          </cell>
          <cell r="W420">
            <v>300.41000000000003</v>
          </cell>
          <cell r="AF420" t="str">
            <v>20160201LGUM_401</v>
          </cell>
          <cell r="AH420" t="str">
            <v>401</v>
          </cell>
        </row>
        <row r="421">
          <cell r="B421" t="str">
            <v>May 2018</v>
          </cell>
          <cell r="C421" t="str">
            <v>LS</v>
          </cell>
          <cell r="E421">
            <v>235</v>
          </cell>
          <cell r="G421">
            <v>5481.1390701383916</v>
          </cell>
          <cell r="Q421">
            <v>4892.71</v>
          </cell>
          <cell r="S421">
            <v>-82.3</v>
          </cell>
          <cell r="T421">
            <v>1185.42</v>
          </cell>
          <cell r="U421">
            <v>-1.96</v>
          </cell>
          <cell r="W421">
            <v>5993.87</v>
          </cell>
          <cell r="AF421" t="str">
            <v>20160201LGUM_412</v>
          </cell>
          <cell r="AH421" t="str">
            <v>412</v>
          </cell>
        </row>
        <row r="422">
          <cell r="B422" t="str">
            <v>May 2018</v>
          </cell>
          <cell r="C422" t="str">
            <v>LS</v>
          </cell>
          <cell r="E422">
            <v>2622</v>
          </cell>
          <cell r="G422">
            <v>85628.885009120175</v>
          </cell>
          <cell r="Q422">
            <v>56541.65</v>
          </cell>
          <cell r="S422">
            <v>-951.03</v>
          </cell>
          <cell r="T422">
            <v>13699.12</v>
          </cell>
          <cell r="U422">
            <v>-22.66</v>
          </cell>
          <cell r="W422">
            <v>69267.08</v>
          </cell>
          <cell r="AF422" t="str">
            <v>20160201LGUM_413</v>
          </cell>
          <cell r="AH422" t="str">
            <v>413</v>
          </cell>
        </row>
        <row r="423">
          <cell r="B423" t="str">
            <v>May 2018</v>
          </cell>
          <cell r="C423" t="str">
            <v>LS</v>
          </cell>
          <cell r="E423">
            <v>50</v>
          </cell>
          <cell r="G423">
            <v>1158.4670226981268</v>
          </cell>
          <cell r="Q423">
            <v>1060.5</v>
          </cell>
          <cell r="S423">
            <v>-17.84</v>
          </cell>
          <cell r="T423">
            <v>256.94</v>
          </cell>
          <cell r="U423">
            <v>-0.42</v>
          </cell>
          <cell r="W423">
            <v>1299.18</v>
          </cell>
          <cell r="AF423" t="str">
            <v>20160201LGUM_415</v>
          </cell>
          <cell r="AH423" t="str">
            <v>415</v>
          </cell>
        </row>
        <row r="424">
          <cell r="B424" t="str">
            <v>May 2018</v>
          </cell>
          <cell r="C424" t="str">
            <v>LS</v>
          </cell>
          <cell r="E424">
            <v>2108</v>
          </cell>
          <cell r="G424">
            <v>69486.442074209903</v>
          </cell>
          <cell r="Q424">
            <v>49831.61</v>
          </cell>
          <cell r="S424">
            <v>-838.17</v>
          </cell>
          <cell r="T424">
            <v>12073.39</v>
          </cell>
          <cell r="U424">
            <v>-19.97</v>
          </cell>
          <cell r="W424">
            <v>61046.86</v>
          </cell>
          <cell r="AF424" t="str">
            <v>20160201LGUM_416</v>
          </cell>
          <cell r="AH424" t="str">
            <v>416</v>
          </cell>
        </row>
        <row r="425">
          <cell r="B425" t="str">
            <v>May 2018</v>
          </cell>
          <cell r="C425" t="str">
            <v>RLS</v>
          </cell>
          <cell r="E425">
            <v>45</v>
          </cell>
          <cell r="G425">
            <v>1441.2692664744343</v>
          </cell>
          <cell r="Q425">
            <v>1113.75</v>
          </cell>
          <cell r="S425">
            <v>-18.73</v>
          </cell>
          <cell r="T425">
            <v>269.83999999999997</v>
          </cell>
          <cell r="U425">
            <v>-0.45</v>
          </cell>
          <cell r="W425">
            <v>1364.41</v>
          </cell>
          <cell r="AF425" t="str">
            <v>20160201LGUM_417</v>
          </cell>
          <cell r="AH425" t="str">
            <v>417</v>
          </cell>
        </row>
        <row r="426">
          <cell r="B426" t="str">
            <v>May 2018</v>
          </cell>
          <cell r="C426" t="str">
            <v>RLS</v>
          </cell>
          <cell r="E426">
            <v>126</v>
          </cell>
          <cell r="G426">
            <v>6611.2122932605853</v>
          </cell>
          <cell r="Q426">
            <v>3313.8</v>
          </cell>
          <cell r="S426">
            <v>-55.74</v>
          </cell>
          <cell r="T426">
            <v>802.88</v>
          </cell>
          <cell r="U426">
            <v>-1.33</v>
          </cell>
          <cell r="W426">
            <v>4059.61</v>
          </cell>
          <cell r="AF426" t="str">
            <v>20160201LGUM_419</v>
          </cell>
          <cell r="AH426" t="str">
            <v>419</v>
          </cell>
        </row>
        <row r="427">
          <cell r="B427" t="str">
            <v>May 2018</v>
          </cell>
          <cell r="C427" t="str">
            <v>LS</v>
          </cell>
          <cell r="E427">
            <v>62</v>
          </cell>
          <cell r="G427">
            <v>3230.0786397583065</v>
          </cell>
          <cell r="Q427">
            <v>1913.3200000000002</v>
          </cell>
          <cell r="S427">
            <v>-32.18</v>
          </cell>
          <cell r="T427">
            <v>463.57</v>
          </cell>
          <cell r="U427">
            <v>-0.77</v>
          </cell>
          <cell r="W427">
            <v>2343.94</v>
          </cell>
          <cell r="AF427" t="str">
            <v>20160201LGUM_420</v>
          </cell>
          <cell r="AH427" t="str">
            <v>420</v>
          </cell>
        </row>
        <row r="428">
          <cell r="B428" t="str">
            <v>May 2018</v>
          </cell>
          <cell r="C428" t="str">
            <v>LS</v>
          </cell>
          <cell r="E428">
            <v>207</v>
          </cell>
          <cell r="G428">
            <v>16800.043333088914</v>
          </cell>
          <cell r="Q428">
            <v>7029.72</v>
          </cell>
          <cell r="S428">
            <v>-118.24</v>
          </cell>
          <cell r="T428">
            <v>1703.19</v>
          </cell>
          <cell r="U428">
            <v>-2.82</v>
          </cell>
          <cell r="W428">
            <v>8611.85</v>
          </cell>
          <cell r="AF428" t="str">
            <v>20160201LGUM_421</v>
          </cell>
          <cell r="AH428" t="str">
            <v>421</v>
          </cell>
        </row>
        <row r="429">
          <cell r="B429" t="str">
            <v>May 2018</v>
          </cell>
          <cell r="C429" t="str">
            <v>LS</v>
          </cell>
          <cell r="E429">
            <v>476</v>
          </cell>
          <cell r="G429">
            <v>63478.314083942161</v>
          </cell>
          <cell r="Q429">
            <v>18863.89</v>
          </cell>
          <cell r="S429">
            <v>-317.29000000000002</v>
          </cell>
          <cell r="T429">
            <v>4570.41</v>
          </cell>
          <cell r="U429">
            <v>-7.56</v>
          </cell>
          <cell r="W429">
            <v>23109.45</v>
          </cell>
          <cell r="AF429" t="str">
            <v>20160201LGUM_422</v>
          </cell>
          <cell r="AH429" t="str">
            <v>422</v>
          </cell>
        </row>
        <row r="430">
          <cell r="B430" t="str">
            <v>May 2018</v>
          </cell>
          <cell r="C430" t="str">
            <v>LS</v>
          </cell>
          <cell r="E430">
            <v>25</v>
          </cell>
          <cell r="G430">
            <v>1277.7209809170517</v>
          </cell>
          <cell r="Q430">
            <v>683</v>
          </cell>
          <cell r="S430">
            <v>-11.49</v>
          </cell>
          <cell r="T430">
            <v>165.48</v>
          </cell>
          <cell r="U430">
            <v>-0.27</v>
          </cell>
          <cell r="W430">
            <v>836.72</v>
          </cell>
          <cell r="AF430" t="str">
            <v>20160201LGUM_423</v>
          </cell>
          <cell r="AH430" t="str">
            <v>423</v>
          </cell>
        </row>
        <row r="431">
          <cell r="B431" t="str">
            <v>May 2018</v>
          </cell>
          <cell r="C431" t="str">
            <v>LS</v>
          </cell>
          <cell r="E431">
            <v>34</v>
          </cell>
          <cell r="G431">
            <v>4567.9944757763387</v>
          </cell>
          <cell r="Q431">
            <v>1199.1799999999998</v>
          </cell>
          <cell r="S431">
            <v>-20.170000000000002</v>
          </cell>
          <cell r="T431">
            <v>290.54000000000002</v>
          </cell>
          <cell r="U431">
            <v>-0.48</v>
          </cell>
          <cell r="W431">
            <v>1469.07</v>
          </cell>
          <cell r="AF431" t="str">
            <v>20160201LGUM_425</v>
          </cell>
          <cell r="AH431" t="str">
            <v>425</v>
          </cell>
        </row>
        <row r="432">
          <cell r="B432" t="str">
            <v>May 2018</v>
          </cell>
          <cell r="C432" t="str">
            <v>RLS</v>
          </cell>
          <cell r="E432">
            <v>37</v>
          </cell>
          <cell r="G432">
            <v>866.5787630575204</v>
          </cell>
          <cell r="Q432">
            <v>1267.6200000000001</v>
          </cell>
          <cell r="S432">
            <v>-21.32</v>
          </cell>
          <cell r="T432">
            <v>307.12</v>
          </cell>
          <cell r="U432">
            <v>-0.51</v>
          </cell>
          <cell r="W432">
            <v>1552.91</v>
          </cell>
          <cell r="AF432" t="str">
            <v>20160201LGUM_426</v>
          </cell>
          <cell r="AH432" t="str">
            <v>426</v>
          </cell>
        </row>
        <row r="433">
          <cell r="B433" t="str">
            <v>May 2018</v>
          </cell>
          <cell r="C433" t="str">
            <v>LS</v>
          </cell>
          <cell r="E433">
            <v>58</v>
          </cell>
          <cell r="G433">
            <v>1342.4588439501822</v>
          </cell>
          <cell r="Q433">
            <v>2156.33</v>
          </cell>
          <cell r="S433">
            <v>-36.270000000000003</v>
          </cell>
          <cell r="T433">
            <v>522.45000000000005</v>
          </cell>
          <cell r="U433">
            <v>-0.86</v>
          </cell>
          <cell r="W433">
            <v>2641.65</v>
          </cell>
          <cell r="AF433" t="str">
            <v>20160201LGUM_427</v>
          </cell>
          <cell r="AH433" t="str">
            <v>427</v>
          </cell>
        </row>
        <row r="434">
          <cell r="B434" t="str">
            <v>May 2018</v>
          </cell>
          <cell r="C434" t="str">
            <v>RLS</v>
          </cell>
          <cell r="E434">
            <v>300</v>
          </cell>
          <cell r="G434">
            <v>9867.4132286287513</v>
          </cell>
          <cell r="Q434">
            <v>10838.64</v>
          </cell>
          <cell r="S434">
            <v>-182.31</v>
          </cell>
          <cell r="T434">
            <v>2626.02</v>
          </cell>
          <cell r="U434">
            <v>-4.34</v>
          </cell>
          <cell r="W434">
            <v>13278.01</v>
          </cell>
          <cell r="AF434" t="str">
            <v>20160201LGUM_428</v>
          </cell>
          <cell r="AH434" t="str">
            <v>428</v>
          </cell>
        </row>
        <row r="435">
          <cell r="B435" t="str">
            <v>May 2018</v>
          </cell>
          <cell r="C435" t="str">
            <v>LS</v>
          </cell>
          <cell r="E435">
            <v>232</v>
          </cell>
          <cell r="G435">
            <v>7514.1351197753002</v>
          </cell>
          <cell r="Q435">
            <v>9380.4700000000012</v>
          </cell>
          <cell r="S435">
            <v>-157.78</v>
          </cell>
          <cell r="T435">
            <v>2272.73</v>
          </cell>
          <cell r="U435">
            <v>-3.76</v>
          </cell>
          <cell r="W435">
            <v>11491.66</v>
          </cell>
          <cell r="AF435" t="str">
            <v>20160201LGUM_429</v>
          </cell>
          <cell r="AH435" t="str">
            <v>429</v>
          </cell>
        </row>
        <row r="436">
          <cell r="B436" t="str">
            <v>May 2018</v>
          </cell>
          <cell r="C436" t="str">
            <v>RLS</v>
          </cell>
          <cell r="E436">
            <v>15</v>
          </cell>
          <cell r="G436">
            <v>324.82506714869044</v>
          </cell>
          <cell r="Q436">
            <v>499.5</v>
          </cell>
          <cell r="S436">
            <v>-8.4</v>
          </cell>
          <cell r="T436">
            <v>121.02</v>
          </cell>
          <cell r="U436">
            <v>-0.2</v>
          </cell>
          <cell r="W436">
            <v>611.91999999999996</v>
          </cell>
          <cell r="AF436" t="str">
            <v>20160201LGUM_430</v>
          </cell>
          <cell r="AH436" t="str">
            <v>430</v>
          </cell>
        </row>
        <row r="437">
          <cell r="B437" t="str">
            <v>May 2018</v>
          </cell>
          <cell r="C437" t="str">
            <v>LS</v>
          </cell>
          <cell r="E437">
            <v>56</v>
          </cell>
          <cell r="G437">
            <v>1307.2505324760234</v>
          </cell>
          <cell r="Q437">
            <v>2090.6899999999996</v>
          </cell>
          <cell r="S437">
            <v>-35.17</v>
          </cell>
          <cell r="T437">
            <v>506.54</v>
          </cell>
          <cell r="U437">
            <v>-0.84</v>
          </cell>
          <cell r="W437">
            <v>2561.2199999999998</v>
          </cell>
          <cell r="AF437" t="str">
            <v>20160201LGUM_431</v>
          </cell>
          <cell r="AH437" t="str">
            <v>431</v>
          </cell>
        </row>
        <row r="438">
          <cell r="B438" t="str">
            <v>May 2018</v>
          </cell>
          <cell r="C438" t="str">
            <v>RLS</v>
          </cell>
          <cell r="E438">
            <v>11</v>
          </cell>
          <cell r="G438">
            <v>363.44063457196137</v>
          </cell>
          <cell r="Q438">
            <v>392.99</v>
          </cell>
          <cell r="S438">
            <v>-6.61</v>
          </cell>
          <cell r="T438">
            <v>95.21</v>
          </cell>
          <cell r="U438">
            <v>-0.16</v>
          </cell>
          <cell r="W438">
            <v>481.43</v>
          </cell>
          <cell r="AF438" t="str">
            <v>20160201LGUM_432</v>
          </cell>
          <cell r="AH438" t="str">
            <v>432</v>
          </cell>
        </row>
        <row r="439">
          <cell r="B439" t="str">
            <v>May 2018</v>
          </cell>
          <cell r="C439" t="str">
            <v>LS</v>
          </cell>
          <cell r="E439">
            <v>250</v>
          </cell>
          <cell r="G439">
            <v>7976.3861768715151</v>
          </cell>
          <cell r="Q439">
            <v>9993.2799999999988</v>
          </cell>
          <cell r="S439">
            <v>-168.09</v>
          </cell>
          <cell r="T439">
            <v>2421.21</v>
          </cell>
          <cell r="U439">
            <v>-4</v>
          </cell>
          <cell r="W439">
            <v>12242.4</v>
          </cell>
          <cell r="AF439" t="str">
            <v>20160201LGUM_433</v>
          </cell>
          <cell r="AH439" t="str">
            <v>433</v>
          </cell>
        </row>
        <row r="440">
          <cell r="B440" t="str">
            <v>May 2018</v>
          </cell>
          <cell r="C440" t="str">
            <v>LS</v>
          </cell>
          <cell r="E440">
            <v>0</v>
          </cell>
          <cell r="G440">
            <v>0</v>
          </cell>
          <cell r="Q440">
            <v>0</v>
          </cell>
          <cell r="S440">
            <v>0</v>
          </cell>
          <cell r="T440">
            <v>0</v>
          </cell>
          <cell r="U440">
            <v>0</v>
          </cell>
          <cell r="W440">
            <v>0</v>
          </cell>
          <cell r="AF440" t="str">
            <v>20160201LGUM_439</v>
          </cell>
          <cell r="AH440" t="str">
            <v>439</v>
          </cell>
        </row>
        <row r="441">
          <cell r="B441" t="str">
            <v>May 2018</v>
          </cell>
          <cell r="C441" t="str">
            <v>LS</v>
          </cell>
          <cell r="E441">
            <v>10</v>
          </cell>
          <cell r="G441">
            <v>898.37981858256705</v>
          </cell>
          <cell r="Q441">
            <v>193.7</v>
          </cell>
          <cell r="S441">
            <v>-3.26</v>
          </cell>
          <cell r="T441">
            <v>46.93</v>
          </cell>
          <cell r="U441">
            <v>-0.08</v>
          </cell>
          <cell r="W441">
            <v>237.29</v>
          </cell>
          <cell r="AF441" t="str">
            <v>20160201LGUM_440</v>
          </cell>
          <cell r="AH441" t="str">
            <v>440</v>
          </cell>
        </row>
        <row r="442">
          <cell r="B442" t="str">
            <v>May 2018</v>
          </cell>
          <cell r="C442" t="str">
            <v>LS</v>
          </cell>
          <cell r="E442">
            <v>44</v>
          </cell>
          <cell r="G442">
            <v>5821.8646650496057</v>
          </cell>
          <cell r="Q442">
            <v>1036.21</v>
          </cell>
          <cell r="S442">
            <v>-17.43</v>
          </cell>
          <cell r="T442">
            <v>251.05</v>
          </cell>
          <cell r="U442">
            <v>-0.42</v>
          </cell>
          <cell r="W442">
            <v>1269.4100000000001</v>
          </cell>
          <cell r="AF442" t="str">
            <v>20160201LGUM_441</v>
          </cell>
          <cell r="AH442" t="str">
            <v>441</v>
          </cell>
        </row>
        <row r="443">
          <cell r="B443" t="str">
            <v>May 2018</v>
          </cell>
          <cell r="C443" t="str">
            <v>LS</v>
          </cell>
          <cell r="E443">
            <v>7439</v>
          </cell>
          <cell r="G443">
            <v>369546.43723277026</v>
          </cell>
          <cell r="Q443">
            <v>103614.53</v>
          </cell>
          <cell r="S443">
            <v>-1742.8</v>
          </cell>
          <cell r="T443">
            <v>25104.12</v>
          </cell>
          <cell r="U443">
            <v>-41.52</v>
          </cell>
          <cell r="W443">
            <v>126934.33</v>
          </cell>
          <cell r="AF443" t="str">
            <v>20160201LGUM_452</v>
          </cell>
          <cell r="AH443" t="str">
            <v>452</v>
          </cell>
        </row>
        <row r="444">
          <cell r="B444" t="str">
            <v>May 2018</v>
          </cell>
          <cell r="C444" t="str">
            <v>LS</v>
          </cell>
          <cell r="E444">
            <v>10925</v>
          </cell>
          <cell r="G444">
            <v>864651.39194230596</v>
          </cell>
          <cell r="Q444">
            <v>177804.23</v>
          </cell>
          <cell r="S444">
            <v>-2990.67</v>
          </cell>
          <cell r="T444">
            <v>43079.08</v>
          </cell>
          <cell r="U444">
            <v>-71.25</v>
          </cell>
          <cell r="W444">
            <v>217821.39</v>
          </cell>
          <cell r="AF444" t="str">
            <v>20160201LGUM_453</v>
          </cell>
          <cell r="AH444" t="str">
            <v>453</v>
          </cell>
        </row>
        <row r="445">
          <cell r="B445" t="str">
            <v>May 2018</v>
          </cell>
          <cell r="C445" t="str">
            <v>LS</v>
          </cell>
          <cell r="E445">
            <v>6056</v>
          </cell>
          <cell r="G445">
            <v>789349.89971494465</v>
          </cell>
          <cell r="Q445">
            <v>115548.78</v>
          </cell>
          <cell r="S445">
            <v>-1943.53</v>
          </cell>
          <cell r="T445">
            <v>27995.59</v>
          </cell>
          <cell r="U445">
            <v>-46.31</v>
          </cell>
          <cell r="W445">
            <v>141554.53</v>
          </cell>
          <cell r="AF445" t="str">
            <v>20160201LGUM_454</v>
          </cell>
          <cell r="AH445" t="str">
            <v>454</v>
          </cell>
        </row>
        <row r="446">
          <cell r="B446" t="str">
            <v>May 2018</v>
          </cell>
          <cell r="C446" t="str">
            <v>LS</v>
          </cell>
          <cell r="E446">
            <v>442</v>
          </cell>
          <cell r="G446">
            <v>22833.157866983474</v>
          </cell>
          <cell r="Q446">
            <v>6722.7599999999993</v>
          </cell>
          <cell r="S446">
            <v>-113.08</v>
          </cell>
          <cell r="T446">
            <v>1628.82</v>
          </cell>
          <cell r="U446">
            <v>-2.69</v>
          </cell>
          <cell r="W446">
            <v>8235.81</v>
          </cell>
          <cell r="AF446" t="str">
            <v>20160201LGUM_455</v>
          </cell>
          <cell r="AH446" t="str">
            <v>455</v>
          </cell>
        </row>
        <row r="447">
          <cell r="B447" t="str">
            <v>May 2018</v>
          </cell>
          <cell r="C447" t="str">
            <v>LS</v>
          </cell>
          <cell r="E447">
            <v>14069</v>
          </cell>
          <cell r="G447">
            <v>1891840.2501770912</v>
          </cell>
          <cell r="Q447">
            <v>280935.01</v>
          </cell>
          <cell r="S447">
            <v>-4725.33</v>
          </cell>
          <cell r="T447">
            <v>68065.98</v>
          </cell>
          <cell r="U447">
            <v>-112.58</v>
          </cell>
          <cell r="W447">
            <v>344163.08</v>
          </cell>
          <cell r="AF447" t="str">
            <v>20160201LGUM_456</v>
          </cell>
          <cell r="AH447" t="str">
            <v>456</v>
          </cell>
        </row>
        <row r="448">
          <cell r="B448" t="str">
            <v>May 2018</v>
          </cell>
          <cell r="C448" t="str">
            <v>LS</v>
          </cell>
          <cell r="E448">
            <v>3747</v>
          </cell>
          <cell r="G448">
            <v>124903.18858255274</v>
          </cell>
          <cell r="Q448">
            <v>46378.979999999996</v>
          </cell>
          <cell r="S448">
            <v>-780.09</v>
          </cell>
          <cell r="T448">
            <v>11236.87</v>
          </cell>
          <cell r="U448">
            <v>-18.59</v>
          </cell>
          <cell r="W448">
            <v>56817.17</v>
          </cell>
          <cell r="AF448" t="str">
            <v>20160201LGUM_457</v>
          </cell>
          <cell r="AH448" t="str">
            <v>457</v>
          </cell>
        </row>
        <row r="449">
          <cell r="B449" t="str">
            <v>May 2018</v>
          </cell>
          <cell r="C449" t="str">
            <v>RLS</v>
          </cell>
          <cell r="E449">
            <v>0</v>
          </cell>
          <cell r="G449">
            <v>0</v>
          </cell>
          <cell r="Q449">
            <v>0</v>
          </cell>
          <cell r="S449">
            <v>0</v>
          </cell>
          <cell r="T449">
            <v>0</v>
          </cell>
          <cell r="U449">
            <v>0</v>
          </cell>
          <cell r="W449">
            <v>0</v>
          </cell>
          <cell r="AF449" t="str">
            <v>20160201LGUM_458</v>
          </cell>
          <cell r="AH449" t="str">
            <v>458</v>
          </cell>
        </row>
        <row r="450">
          <cell r="B450" t="str">
            <v>May 2018</v>
          </cell>
          <cell r="C450" t="str">
            <v>LS</v>
          </cell>
          <cell r="E450">
            <v>33</v>
          </cell>
          <cell r="G450">
            <v>1401.517947068126</v>
          </cell>
          <cell r="Q450">
            <v>459.85</v>
          </cell>
          <cell r="S450">
            <v>-7.73</v>
          </cell>
          <cell r="T450">
            <v>111.41</v>
          </cell>
          <cell r="U450">
            <v>-0.18</v>
          </cell>
          <cell r="W450">
            <v>563.35</v>
          </cell>
          <cell r="AF450" t="str">
            <v>20160201LGUM_470</v>
          </cell>
          <cell r="AH450" t="str">
            <v>470</v>
          </cell>
        </row>
        <row r="451">
          <cell r="B451" t="str">
            <v>May 2018</v>
          </cell>
          <cell r="C451" t="str">
            <v>RLS</v>
          </cell>
          <cell r="E451">
            <v>9</v>
          </cell>
          <cell r="G451">
            <v>360.03337862284923</v>
          </cell>
          <cell r="Q451">
            <v>144.81</v>
          </cell>
          <cell r="S451">
            <v>-2.44</v>
          </cell>
          <cell r="T451">
            <v>35.090000000000003</v>
          </cell>
          <cell r="U451">
            <v>-0.06</v>
          </cell>
          <cell r="W451">
            <v>177.4</v>
          </cell>
          <cell r="AF451" t="str">
            <v>20160201LGUM_471</v>
          </cell>
          <cell r="AH451" t="str">
            <v>471</v>
          </cell>
        </row>
        <row r="452">
          <cell r="B452" t="str">
            <v>May 2018</v>
          </cell>
          <cell r="C452" t="str">
            <v>LS</v>
          </cell>
          <cell r="E452">
            <v>601</v>
          </cell>
          <cell r="G452">
            <v>60287.986763590168</v>
          </cell>
          <cell r="Q452">
            <v>12071.86</v>
          </cell>
          <cell r="S452">
            <v>-203.05</v>
          </cell>
          <cell r="T452">
            <v>2924.82</v>
          </cell>
          <cell r="U452">
            <v>-4.84</v>
          </cell>
          <cell r="W452">
            <v>14788.79</v>
          </cell>
          <cell r="AF452" t="str">
            <v>20160201LGUM_473</v>
          </cell>
          <cell r="AH452" t="str">
            <v>473</v>
          </cell>
        </row>
        <row r="453">
          <cell r="B453" t="str">
            <v>May 2018</v>
          </cell>
          <cell r="C453" t="str">
            <v>RLS</v>
          </cell>
          <cell r="E453">
            <v>57</v>
          </cell>
          <cell r="G453">
            <v>5779.8418416772229</v>
          </cell>
          <cell r="Q453">
            <v>1291.02</v>
          </cell>
          <cell r="S453">
            <v>-21.71</v>
          </cell>
          <cell r="T453">
            <v>312.79000000000002</v>
          </cell>
          <cell r="U453">
            <v>-0.52</v>
          </cell>
          <cell r="W453">
            <v>1581.58</v>
          </cell>
          <cell r="AF453" t="str">
            <v>20160201LGUM_474</v>
          </cell>
          <cell r="AH453" t="str">
            <v>474</v>
          </cell>
        </row>
        <row r="454">
          <cell r="B454" t="str">
            <v>May 2018</v>
          </cell>
          <cell r="C454" t="str">
            <v>RLS</v>
          </cell>
          <cell r="E454">
            <v>2</v>
          </cell>
          <cell r="G454">
            <v>208.97836487887778</v>
          </cell>
          <cell r="Q454">
            <v>59.28</v>
          </cell>
          <cell r="S454">
            <v>-1</v>
          </cell>
          <cell r="T454">
            <v>14.36</v>
          </cell>
          <cell r="U454">
            <v>-0.02</v>
          </cell>
          <cell r="W454">
            <v>72.62</v>
          </cell>
          <cell r="AF454" t="str">
            <v>20160201LGUM_475</v>
          </cell>
          <cell r="AH454" t="str">
            <v>475</v>
          </cell>
        </row>
        <row r="455">
          <cell r="B455" t="str">
            <v>May 2018</v>
          </cell>
          <cell r="C455" t="str">
            <v>LS</v>
          </cell>
          <cell r="E455">
            <v>537</v>
          </cell>
          <cell r="G455">
            <v>167877.77211672111</v>
          </cell>
          <cell r="Q455">
            <v>22720.89</v>
          </cell>
          <cell r="S455">
            <v>-382.17</v>
          </cell>
          <cell r="T455">
            <v>5504.9</v>
          </cell>
          <cell r="U455">
            <v>-9.11</v>
          </cell>
          <cell r="W455">
            <v>27834.51</v>
          </cell>
          <cell r="AF455" t="str">
            <v>20160201LGUM_476</v>
          </cell>
          <cell r="AH455" t="str">
            <v>476</v>
          </cell>
        </row>
        <row r="456">
          <cell r="B456" t="str">
            <v>May 2018</v>
          </cell>
          <cell r="C456" t="str">
            <v>RLS</v>
          </cell>
          <cell r="E456">
            <v>65</v>
          </cell>
          <cell r="G456">
            <v>20065.330284321379</v>
          </cell>
          <cell r="Q456">
            <v>2973.91</v>
          </cell>
          <cell r="S456">
            <v>-50.02</v>
          </cell>
          <cell r="T456">
            <v>720.53</v>
          </cell>
          <cell r="U456">
            <v>-1.19</v>
          </cell>
          <cell r="W456">
            <v>3643.23</v>
          </cell>
          <cell r="AF456" t="str">
            <v>20160201LGUM_477</v>
          </cell>
          <cell r="AH456" t="str">
            <v>477</v>
          </cell>
        </row>
        <row r="457">
          <cell r="B457" t="str">
            <v>May 2018</v>
          </cell>
          <cell r="C457" t="str">
            <v>LS</v>
          </cell>
          <cell r="E457">
            <v>0</v>
          </cell>
          <cell r="G457">
            <v>0</v>
          </cell>
          <cell r="Q457">
            <v>0</v>
          </cell>
          <cell r="S457">
            <v>0</v>
          </cell>
          <cell r="T457">
            <v>0</v>
          </cell>
          <cell r="U457">
            <v>0</v>
          </cell>
          <cell r="W457">
            <v>0</v>
          </cell>
          <cell r="AF457" t="str">
            <v>20160201LGUM_479</v>
          </cell>
          <cell r="AH457" t="str">
            <v>479</v>
          </cell>
        </row>
        <row r="458">
          <cell r="B458" t="str">
            <v>May 2018</v>
          </cell>
          <cell r="C458" t="str">
            <v>LS</v>
          </cell>
          <cell r="E458">
            <v>20</v>
          </cell>
          <cell r="G458">
            <v>885.88654676915576</v>
          </cell>
          <cell r="Q458">
            <v>497</v>
          </cell>
          <cell r="S458">
            <v>-8.36</v>
          </cell>
          <cell r="T458">
            <v>120.42</v>
          </cell>
          <cell r="U458">
            <v>-0.2</v>
          </cell>
          <cell r="W458">
            <v>608.86</v>
          </cell>
          <cell r="AF458" t="str">
            <v>20160201LGUM_480</v>
          </cell>
          <cell r="AH458" t="str">
            <v>480</v>
          </cell>
        </row>
        <row r="459">
          <cell r="B459" t="str">
            <v>May 2018</v>
          </cell>
          <cell r="C459" t="str">
            <v>LS</v>
          </cell>
          <cell r="E459">
            <v>5</v>
          </cell>
          <cell r="G459">
            <v>533.80343202756831</v>
          </cell>
          <cell r="Q459">
            <v>108.35000000000001</v>
          </cell>
          <cell r="S459">
            <v>-1.82</v>
          </cell>
          <cell r="T459">
            <v>26.25</v>
          </cell>
          <cell r="U459">
            <v>-0.04</v>
          </cell>
          <cell r="W459">
            <v>132.74</v>
          </cell>
          <cell r="AF459" t="str">
            <v>20160201LGUM_481</v>
          </cell>
          <cell r="AH459" t="str">
            <v>481</v>
          </cell>
        </row>
        <row r="460">
          <cell r="B460" t="str">
            <v>May 2018</v>
          </cell>
          <cell r="C460" t="str">
            <v>LS</v>
          </cell>
          <cell r="E460">
            <v>71</v>
          </cell>
          <cell r="G460">
            <v>7021.2187591370785</v>
          </cell>
          <cell r="Q460">
            <v>2231.5299999999997</v>
          </cell>
          <cell r="S460">
            <v>-37.53</v>
          </cell>
          <cell r="T460">
            <v>540.66</v>
          </cell>
          <cell r="U460">
            <v>-0.89</v>
          </cell>
          <cell r="W460">
            <v>2733.77</v>
          </cell>
          <cell r="AF460" t="str">
            <v>20160201LGUM_482</v>
          </cell>
          <cell r="AH460" t="str">
            <v>482</v>
          </cell>
        </row>
        <row r="461">
          <cell r="B461" t="str">
            <v>May 2018</v>
          </cell>
          <cell r="C461" t="str">
            <v>LS</v>
          </cell>
          <cell r="E461">
            <v>2</v>
          </cell>
          <cell r="G461">
            <v>661.00765412775479</v>
          </cell>
          <cell r="Q461">
            <v>90.02000000000001</v>
          </cell>
          <cell r="S461">
            <v>-1.51</v>
          </cell>
          <cell r="T461">
            <v>21.81</v>
          </cell>
          <cell r="U461">
            <v>-0.04</v>
          </cell>
          <cell r="W461">
            <v>110.28</v>
          </cell>
          <cell r="AF461" t="str">
            <v>20160201LGUM_483</v>
          </cell>
          <cell r="AH461" t="str">
            <v>483</v>
          </cell>
        </row>
        <row r="462">
          <cell r="B462" t="str">
            <v>May 2018</v>
          </cell>
          <cell r="C462" t="str">
            <v>LS</v>
          </cell>
          <cell r="E462">
            <v>14</v>
          </cell>
          <cell r="G462">
            <v>4274.9704641526951</v>
          </cell>
          <cell r="Q462">
            <v>766.63999999999987</v>
          </cell>
          <cell r="S462">
            <v>-12.89</v>
          </cell>
          <cell r="T462">
            <v>185.74</v>
          </cell>
          <cell r="U462">
            <v>-0.31</v>
          </cell>
          <cell r="W462">
            <v>939.18</v>
          </cell>
          <cell r="AF462" t="str">
            <v>20160201LGUM_484</v>
          </cell>
          <cell r="AH462" t="str">
            <v>484</v>
          </cell>
        </row>
        <row r="463">
          <cell r="B463" t="str">
            <v>May 2018</v>
          </cell>
          <cell r="C463" t="str">
            <v>ODL</v>
          </cell>
          <cell r="E463">
            <v>0</v>
          </cell>
          <cell r="G463">
            <v>0</v>
          </cell>
          <cell r="Q463">
            <v>0</v>
          </cell>
          <cell r="S463">
            <v>0</v>
          </cell>
          <cell r="T463">
            <v>0</v>
          </cell>
          <cell r="U463">
            <v>0</v>
          </cell>
          <cell r="W463">
            <v>0</v>
          </cell>
          <cell r="AF463" t="str">
            <v>20160201ODL</v>
          </cell>
          <cell r="AH463" t="str">
            <v>ODL</v>
          </cell>
        </row>
        <row r="464">
          <cell r="B464" t="str">
            <v>May 2018</v>
          </cell>
          <cell r="C464" t="str">
            <v>RLS</v>
          </cell>
          <cell r="E464">
            <v>0</v>
          </cell>
          <cell r="G464">
            <v>0</v>
          </cell>
          <cell r="Q464">
            <v>0</v>
          </cell>
          <cell r="S464">
            <v>0</v>
          </cell>
          <cell r="T464">
            <v>0</v>
          </cell>
          <cell r="U464">
            <v>0</v>
          </cell>
          <cell r="W464">
            <v>0</v>
          </cell>
          <cell r="AF464" t="str">
            <v>20160201LGUM_204CU</v>
          </cell>
          <cell r="AH464" t="str">
            <v>4CU</v>
          </cell>
        </row>
        <row r="465">
          <cell r="B465" t="str">
            <v>May 2018</v>
          </cell>
          <cell r="C465" t="str">
            <v>RLS</v>
          </cell>
          <cell r="E465">
            <v>0</v>
          </cell>
          <cell r="G465">
            <v>0</v>
          </cell>
          <cell r="Q465">
            <v>0</v>
          </cell>
          <cell r="S465">
            <v>0</v>
          </cell>
          <cell r="T465">
            <v>0</v>
          </cell>
          <cell r="U465">
            <v>0</v>
          </cell>
          <cell r="W465">
            <v>0</v>
          </cell>
          <cell r="AF465" t="str">
            <v>20160201LGUM_207CU</v>
          </cell>
          <cell r="AH465" t="str">
            <v>7CU</v>
          </cell>
        </row>
        <row r="466">
          <cell r="B466" t="str">
            <v>May 2018</v>
          </cell>
          <cell r="C466" t="str">
            <v>RLS</v>
          </cell>
          <cell r="E466">
            <v>0</v>
          </cell>
          <cell r="G466">
            <v>0</v>
          </cell>
          <cell r="Q466">
            <v>0</v>
          </cell>
          <cell r="S466">
            <v>0</v>
          </cell>
          <cell r="T466">
            <v>0</v>
          </cell>
          <cell r="U466">
            <v>0</v>
          </cell>
          <cell r="W466">
            <v>0</v>
          </cell>
          <cell r="AF466" t="str">
            <v>20160201LGUM_209CU</v>
          </cell>
          <cell r="AH466" t="str">
            <v>9CU</v>
          </cell>
        </row>
        <row r="467">
          <cell r="B467" t="str">
            <v>May 2018</v>
          </cell>
          <cell r="C467" t="str">
            <v>RLS</v>
          </cell>
          <cell r="E467">
            <v>0</v>
          </cell>
          <cell r="G467">
            <v>0</v>
          </cell>
          <cell r="Q467">
            <v>0</v>
          </cell>
          <cell r="S467">
            <v>0</v>
          </cell>
          <cell r="T467">
            <v>0</v>
          </cell>
          <cell r="U467">
            <v>0</v>
          </cell>
          <cell r="W467">
            <v>0</v>
          </cell>
          <cell r="AF467" t="str">
            <v>20160201LGUM_210CU</v>
          </cell>
          <cell r="AH467" t="str">
            <v>0CU</v>
          </cell>
        </row>
        <row r="468">
          <cell r="B468" t="str">
            <v>May 2018</v>
          </cell>
          <cell r="C468" t="str">
            <v>RLS</v>
          </cell>
          <cell r="E468">
            <v>0</v>
          </cell>
          <cell r="G468">
            <v>0</v>
          </cell>
          <cell r="Q468">
            <v>0</v>
          </cell>
          <cell r="S468">
            <v>0</v>
          </cell>
          <cell r="T468">
            <v>0</v>
          </cell>
          <cell r="U468">
            <v>0</v>
          </cell>
          <cell r="W468">
            <v>0</v>
          </cell>
          <cell r="AF468" t="str">
            <v>20160201LGUM_252CU</v>
          </cell>
          <cell r="AH468" t="str">
            <v>2CU</v>
          </cell>
        </row>
        <row r="469">
          <cell r="B469" t="str">
            <v>May 2018</v>
          </cell>
          <cell r="C469" t="str">
            <v>RLS</v>
          </cell>
          <cell r="E469">
            <v>0</v>
          </cell>
          <cell r="G469">
            <v>0</v>
          </cell>
          <cell r="Q469">
            <v>0</v>
          </cell>
          <cell r="S469">
            <v>0</v>
          </cell>
          <cell r="T469">
            <v>0</v>
          </cell>
          <cell r="U469">
            <v>0</v>
          </cell>
          <cell r="W469">
            <v>0</v>
          </cell>
          <cell r="AF469" t="str">
            <v>20160201LGUM_267CU</v>
          </cell>
          <cell r="AH469" t="str">
            <v>7CU</v>
          </cell>
        </row>
        <row r="470">
          <cell r="B470" t="str">
            <v>May 2018</v>
          </cell>
          <cell r="C470" t="str">
            <v>RLS</v>
          </cell>
          <cell r="E470">
            <v>0</v>
          </cell>
          <cell r="G470">
            <v>0</v>
          </cell>
          <cell r="Q470">
            <v>0</v>
          </cell>
          <cell r="S470">
            <v>0</v>
          </cell>
          <cell r="T470">
            <v>0</v>
          </cell>
          <cell r="U470">
            <v>0</v>
          </cell>
          <cell r="W470">
            <v>0</v>
          </cell>
          <cell r="AF470" t="str">
            <v>20160201LGUM_276CU</v>
          </cell>
          <cell r="AH470" t="str">
            <v>6CU</v>
          </cell>
        </row>
        <row r="471">
          <cell r="B471" t="str">
            <v>May 2018</v>
          </cell>
          <cell r="C471" t="str">
            <v>RLS</v>
          </cell>
          <cell r="E471">
            <v>0</v>
          </cell>
          <cell r="G471">
            <v>0</v>
          </cell>
          <cell r="Q471">
            <v>0</v>
          </cell>
          <cell r="S471">
            <v>0</v>
          </cell>
          <cell r="T471">
            <v>0</v>
          </cell>
          <cell r="U471">
            <v>0</v>
          </cell>
          <cell r="W471">
            <v>0</v>
          </cell>
          <cell r="AF471" t="str">
            <v>20160201LGUM_315CU</v>
          </cell>
          <cell r="AH471" t="str">
            <v>5CU</v>
          </cell>
        </row>
        <row r="472">
          <cell r="B472" t="str">
            <v>May 2018</v>
          </cell>
          <cell r="C472" t="str">
            <v>LS</v>
          </cell>
          <cell r="E472">
            <v>0</v>
          </cell>
          <cell r="G472">
            <v>0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W472">
            <v>0</v>
          </cell>
          <cell r="AF472" t="str">
            <v>20160201LGUM_412CU</v>
          </cell>
          <cell r="AH472" t="str">
            <v>2CU</v>
          </cell>
        </row>
        <row r="473">
          <cell r="B473" t="str">
            <v>May 2018</v>
          </cell>
          <cell r="C473" t="str">
            <v>LS</v>
          </cell>
          <cell r="E473">
            <v>0</v>
          </cell>
          <cell r="G473">
            <v>0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W473">
            <v>0</v>
          </cell>
          <cell r="AF473" t="str">
            <v>20160201LGUM_415CU</v>
          </cell>
          <cell r="AH473" t="str">
            <v>5CU</v>
          </cell>
        </row>
        <row r="474">
          <cell r="B474" t="str">
            <v>May 2018</v>
          </cell>
          <cell r="C474" t="str">
            <v>LS</v>
          </cell>
          <cell r="E474">
            <v>596</v>
          </cell>
          <cell r="G474">
            <v>46643.062439379093</v>
          </cell>
          <cell r="Q474">
            <v>17611.809999999998</v>
          </cell>
          <cell r="S474">
            <v>-296.23</v>
          </cell>
          <cell r="T474">
            <v>4267.05</v>
          </cell>
          <cell r="U474">
            <v>-7.06</v>
          </cell>
          <cell r="W474">
            <v>21575.57</v>
          </cell>
          <cell r="AF474" t="str">
            <v>20160201LGUM_424</v>
          </cell>
          <cell r="AH474" t="str">
            <v>424</v>
          </cell>
        </row>
        <row r="475">
          <cell r="B475" t="str">
            <v>May 2018</v>
          </cell>
          <cell r="C475" t="str">
            <v>LS</v>
          </cell>
          <cell r="E475">
            <v>5</v>
          </cell>
          <cell r="G475">
            <v>241.62044710775149</v>
          </cell>
          <cell r="Q475">
            <v>108.44000000000001</v>
          </cell>
          <cell r="S475">
            <v>-1.82</v>
          </cell>
          <cell r="T475">
            <v>26.28</v>
          </cell>
          <cell r="U475">
            <v>-0.04</v>
          </cell>
          <cell r="W475">
            <v>132.86000000000001</v>
          </cell>
          <cell r="AF475" t="str">
            <v>20160201LGUM_444</v>
          </cell>
          <cell r="AH475" t="str">
            <v>444</v>
          </cell>
        </row>
        <row r="476">
          <cell r="B476" t="str">
            <v>May 2018</v>
          </cell>
          <cell r="C476" t="str">
            <v>LS</v>
          </cell>
          <cell r="E476">
            <v>17</v>
          </cell>
          <cell r="G476">
            <v>892.05861273958874</v>
          </cell>
          <cell r="Q476">
            <v>401.71000000000004</v>
          </cell>
          <cell r="S476">
            <v>-6.76</v>
          </cell>
          <cell r="T476">
            <v>97.33</v>
          </cell>
          <cell r="U476">
            <v>-0.16</v>
          </cell>
          <cell r="W476">
            <v>492.12</v>
          </cell>
          <cell r="AF476" t="str">
            <v>20160201LGUM_445</v>
          </cell>
          <cell r="AH476" t="str">
            <v>445</v>
          </cell>
        </row>
        <row r="477">
          <cell r="B477" t="str">
            <v>May 2018</v>
          </cell>
          <cell r="C477" t="str">
            <v>LS</v>
          </cell>
          <cell r="E477">
            <v>0</v>
          </cell>
          <cell r="G477">
            <v>0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W477">
            <v>0</v>
          </cell>
          <cell r="AF477" t="str">
            <v>20160201LGUM_452CU</v>
          </cell>
          <cell r="AH477" t="str">
            <v>2CU</v>
          </cell>
        </row>
        <row r="478">
          <cell r="B478" t="str">
            <v>May 2018</v>
          </cell>
          <cell r="C478" t="str">
            <v>LS</v>
          </cell>
          <cell r="E478">
            <v>0</v>
          </cell>
          <cell r="G478">
            <v>0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W478">
            <v>0</v>
          </cell>
          <cell r="AF478" t="str">
            <v>20160201LGUM_453CU</v>
          </cell>
          <cell r="AH478" t="str">
            <v>3CU</v>
          </cell>
        </row>
        <row r="479">
          <cell r="B479" t="str">
            <v>May 2018</v>
          </cell>
          <cell r="C479" t="str">
            <v>LS</v>
          </cell>
          <cell r="E479">
            <v>0</v>
          </cell>
          <cell r="G479">
            <v>0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W479">
            <v>0</v>
          </cell>
          <cell r="AF479" t="str">
            <v>20160201LGUM_454CU</v>
          </cell>
          <cell r="AH479" t="str">
            <v>4CU</v>
          </cell>
        </row>
        <row r="480">
          <cell r="B480" t="str">
            <v>May 2018</v>
          </cell>
          <cell r="C480" t="str">
            <v>LS</v>
          </cell>
          <cell r="E480">
            <v>0</v>
          </cell>
          <cell r="G480">
            <v>0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W480">
            <v>0</v>
          </cell>
          <cell r="AF480" t="str">
            <v>20160201LGUM_456CU</v>
          </cell>
          <cell r="AH480" t="str">
            <v>6CU</v>
          </cell>
        </row>
        <row r="481">
          <cell r="B481" t="str">
            <v>May 2018</v>
          </cell>
          <cell r="C481" t="str">
            <v>LS</v>
          </cell>
          <cell r="E481">
            <v>0</v>
          </cell>
          <cell r="G481">
            <v>0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W481">
            <v>0</v>
          </cell>
          <cell r="AF481" t="str">
            <v>20160201LGUM_490</v>
          </cell>
          <cell r="AH481" t="str">
            <v>490</v>
          </cell>
        </row>
        <row r="482">
          <cell r="B482" t="str">
            <v>May 2018</v>
          </cell>
          <cell r="C482" t="str">
            <v>LS</v>
          </cell>
          <cell r="E482">
            <v>0</v>
          </cell>
          <cell r="G482">
            <v>0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W482">
            <v>0</v>
          </cell>
          <cell r="AF482" t="str">
            <v>20160201LGUM_491</v>
          </cell>
          <cell r="AH482" t="str">
            <v>491</v>
          </cell>
        </row>
        <row r="483">
          <cell r="B483" t="str">
            <v>May 2018</v>
          </cell>
          <cell r="C483" t="str">
            <v>LS</v>
          </cell>
          <cell r="E483">
            <v>0</v>
          </cell>
          <cell r="G483">
            <v>0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W483">
            <v>0</v>
          </cell>
          <cell r="AF483" t="str">
            <v>20160201LGUM_492</v>
          </cell>
          <cell r="AH483" t="str">
            <v>492</v>
          </cell>
        </row>
        <row r="484">
          <cell r="B484" t="str">
            <v>May 2018</v>
          </cell>
          <cell r="C484" t="str">
            <v>LS</v>
          </cell>
          <cell r="E484">
            <v>0</v>
          </cell>
          <cell r="G484">
            <v>0</v>
          </cell>
          <cell r="Q484">
            <v>0</v>
          </cell>
          <cell r="S484">
            <v>0</v>
          </cell>
          <cell r="T484">
            <v>0</v>
          </cell>
          <cell r="U484">
            <v>0</v>
          </cell>
          <cell r="W484">
            <v>0</v>
          </cell>
          <cell r="AF484" t="str">
            <v>20160201LGUM_493</v>
          </cell>
          <cell r="AH484" t="str">
            <v>493</v>
          </cell>
        </row>
        <row r="485">
          <cell r="B485" t="str">
            <v>May 2018</v>
          </cell>
          <cell r="C485" t="str">
            <v>LS</v>
          </cell>
          <cell r="E485">
            <v>0</v>
          </cell>
          <cell r="G485">
            <v>0</v>
          </cell>
          <cell r="Q485">
            <v>0</v>
          </cell>
          <cell r="S485">
            <v>0</v>
          </cell>
          <cell r="T485">
            <v>0</v>
          </cell>
          <cell r="U485">
            <v>0</v>
          </cell>
          <cell r="W485">
            <v>0</v>
          </cell>
          <cell r="AF485" t="str">
            <v>20160201LGUM_496</v>
          </cell>
          <cell r="AH485" t="str">
            <v>496</v>
          </cell>
        </row>
        <row r="486">
          <cell r="B486" t="str">
            <v>May 2018</v>
          </cell>
          <cell r="C486" t="str">
            <v>LS</v>
          </cell>
          <cell r="E486">
            <v>0</v>
          </cell>
          <cell r="G486">
            <v>0</v>
          </cell>
          <cell r="Q486">
            <v>0</v>
          </cell>
          <cell r="S486">
            <v>0</v>
          </cell>
          <cell r="T486">
            <v>0</v>
          </cell>
          <cell r="U486">
            <v>0</v>
          </cell>
          <cell r="W486">
            <v>0</v>
          </cell>
          <cell r="AF486" t="str">
            <v>20160201LGUM_497</v>
          </cell>
          <cell r="AH486" t="str">
            <v>497</v>
          </cell>
        </row>
        <row r="487">
          <cell r="B487" t="str">
            <v>May 2018</v>
          </cell>
          <cell r="C487" t="str">
            <v>LS</v>
          </cell>
          <cell r="E487">
            <v>0</v>
          </cell>
          <cell r="G487">
            <v>0</v>
          </cell>
          <cell r="Q487">
            <v>0</v>
          </cell>
          <cell r="S487">
            <v>0</v>
          </cell>
          <cell r="T487">
            <v>0</v>
          </cell>
          <cell r="U487">
            <v>0</v>
          </cell>
          <cell r="W487">
            <v>0</v>
          </cell>
          <cell r="AF487" t="str">
            <v>20160201LGUM_498</v>
          </cell>
          <cell r="AH487" t="str">
            <v>498</v>
          </cell>
        </row>
        <row r="488">
          <cell r="B488" t="str">
            <v>May 2018</v>
          </cell>
          <cell r="C488" t="str">
            <v>LS</v>
          </cell>
          <cell r="E488">
            <v>0</v>
          </cell>
          <cell r="G488">
            <v>0</v>
          </cell>
          <cell r="Q488">
            <v>0</v>
          </cell>
          <cell r="S488">
            <v>0</v>
          </cell>
          <cell r="T488">
            <v>0</v>
          </cell>
          <cell r="U488">
            <v>0</v>
          </cell>
          <cell r="W488">
            <v>0</v>
          </cell>
          <cell r="AF488" t="str">
            <v>20160201LGUM_499</v>
          </cell>
          <cell r="AH488" t="str">
            <v>499</v>
          </cell>
        </row>
        <row r="489">
          <cell r="B489" t="str">
            <v>Jun 2018</v>
          </cell>
          <cell r="C489" t="str">
            <v>RLS</v>
          </cell>
          <cell r="E489">
            <v>78</v>
          </cell>
          <cell r="G489">
            <v>2722.3728363858736</v>
          </cell>
          <cell r="Q489">
            <v>718.1099999999999</v>
          </cell>
          <cell r="S489">
            <v>-10.220000000000001</v>
          </cell>
          <cell r="T489">
            <v>145.09</v>
          </cell>
          <cell r="U489">
            <v>-0.18</v>
          </cell>
          <cell r="W489">
            <v>852.8</v>
          </cell>
          <cell r="AF489" t="str">
            <v>20160201LGUM_201</v>
          </cell>
          <cell r="AH489" t="str">
            <v>201</v>
          </cell>
        </row>
        <row r="490">
          <cell r="B490" t="str">
            <v>Jun 2018</v>
          </cell>
          <cell r="C490" t="str">
            <v>RLS</v>
          </cell>
          <cell r="E490">
            <v>3716</v>
          </cell>
          <cell r="G490">
            <v>313532.62551742012</v>
          </cell>
          <cell r="Q490">
            <v>43884.68</v>
          </cell>
          <cell r="S490">
            <v>-624.54999999999995</v>
          </cell>
          <cell r="T490">
            <v>8866.27</v>
          </cell>
          <cell r="U490">
            <v>-11.28</v>
          </cell>
          <cell r="W490">
            <v>52115.12</v>
          </cell>
          <cell r="AF490" t="str">
            <v>20160201LGUM_203</v>
          </cell>
          <cell r="AH490" t="str">
            <v>203</v>
          </cell>
        </row>
        <row r="491">
          <cell r="B491" t="str">
            <v>Jun 2018</v>
          </cell>
          <cell r="C491" t="str">
            <v>RLS</v>
          </cell>
          <cell r="E491">
            <v>3737</v>
          </cell>
          <cell r="G491">
            <v>489090.09762306139</v>
          </cell>
          <cell r="Q491">
            <v>54538.94</v>
          </cell>
          <cell r="S491">
            <v>-776.18</v>
          </cell>
          <cell r="T491">
            <v>11018.81</v>
          </cell>
          <cell r="U491">
            <v>-14.02</v>
          </cell>
          <cell r="W491">
            <v>64767.55</v>
          </cell>
          <cell r="AF491" t="str">
            <v>20160201LGUM_204</v>
          </cell>
          <cell r="AH491" t="str">
            <v>204</v>
          </cell>
        </row>
        <row r="492">
          <cell r="B492" t="str">
            <v>Jun 2018</v>
          </cell>
          <cell r="C492" t="str">
            <v>RLS</v>
          </cell>
          <cell r="E492">
            <v>78</v>
          </cell>
          <cell r="G492">
            <v>2677.4925443505617</v>
          </cell>
          <cell r="Q492">
            <v>1020.2399999999999</v>
          </cell>
          <cell r="S492">
            <v>-14.52</v>
          </cell>
          <cell r="T492">
            <v>206.12</v>
          </cell>
          <cell r="U492">
            <v>-0.26</v>
          </cell>
          <cell r="W492">
            <v>1211.58</v>
          </cell>
          <cell r="AF492" t="str">
            <v>20160201LGUM_206</v>
          </cell>
          <cell r="AH492" t="str">
            <v>206</v>
          </cell>
        </row>
        <row r="493">
          <cell r="B493" t="str">
            <v>Jun 2018</v>
          </cell>
          <cell r="C493" t="str">
            <v>RLS</v>
          </cell>
          <cell r="E493">
            <v>795</v>
          </cell>
          <cell r="G493">
            <v>101698.74175201687</v>
          </cell>
          <cell r="Q493">
            <v>13566.05</v>
          </cell>
          <cell r="S493">
            <v>-193.07</v>
          </cell>
          <cell r="T493">
            <v>2740.82</v>
          </cell>
          <cell r="U493">
            <v>-3.49</v>
          </cell>
          <cell r="W493">
            <v>16110.31</v>
          </cell>
          <cell r="AF493" t="str">
            <v>20160201LGUM_207</v>
          </cell>
          <cell r="AH493" t="str">
            <v>207</v>
          </cell>
        </row>
        <row r="494">
          <cell r="B494" t="str">
            <v>Jun 2018</v>
          </cell>
          <cell r="C494" t="str">
            <v>RLS</v>
          </cell>
          <cell r="E494">
            <v>1468</v>
          </cell>
          <cell r="G494">
            <v>85767.332720750288</v>
          </cell>
          <cell r="Q494">
            <v>21887.88</v>
          </cell>
          <cell r="S494">
            <v>-311.5</v>
          </cell>
          <cell r="T494">
            <v>4422.13</v>
          </cell>
          <cell r="U494">
            <v>-5.63</v>
          </cell>
          <cell r="W494">
            <v>25992.880000000001</v>
          </cell>
          <cell r="AF494" t="str">
            <v>20160201LGUM_208</v>
          </cell>
          <cell r="AH494" t="str">
            <v>208</v>
          </cell>
        </row>
        <row r="495">
          <cell r="B495" t="str">
            <v>Jun 2018</v>
          </cell>
          <cell r="C495" t="str">
            <v>RLS</v>
          </cell>
          <cell r="E495">
            <v>46</v>
          </cell>
          <cell r="G495">
            <v>13806.710327838771</v>
          </cell>
          <cell r="Q495">
            <v>1396.3600000000001</v>
          </cell>
          <cell r="S495">
            <v>-19.87</v>
          </cell>
          <cell r="T495">
            <v>282.11</v>
          </cell>
          <cell r="U495">
            <v>-0.36</v>
          </cell>
          <cell r="W495">
            <v>1658.24</v>
          </cell>
          <cell r="AF495" t="str">
            <v>20160201LGUM_209</v>
          </cell>
          <cell r="AH495" t="str">
            <v>209</v>
          </cell>
        </row>
        <row r="496">
          <cell r="B496" t="str">
            <v>Jun 2018</v>
          </cell>
          <cell r="C496" t="str">
            <v>RLS</v>
          </cell>
          <cell r="E496">
            <v>360</v>
          </cell>
          <cell r="G496">
            <v>108691.3101793723</v>
          </cell>
          <cell r="Q496">
            <v>11221.55</v>
          </cell>
          <cell r="S496">
            <v>-159.69999999999999</v>
          </cell>
          <cell r="T496">
            <v>2267.16</v>
          </cell>
          <cell r="U496">
            <v>-2.88</v>
          </cell>
          <cell r="W496">
            <v>13326.13</v>
          </cell>
          <cell r="AF496" t="str">
            <v>20160201LGUM_210</v>
          </cell>
          <cell r="AH496" t="str">
            <v>210</v>
          </cell>
        </row>
        <row r="497">
          <cell r="B497" t="str">
            <v>Jun 2018</v>
          </cell>
          <cell r="C497" t="str">
            <v>RLS</v>
          </cell>
          <cell r="E497">
            <v>4081</v>
          </cell>
          <cell r="G497">
            <v>238698.56979297948</v>
          </cell>
          <cell r="Q497">
            <v>43215.46</v>
          </cell>
          <cell r="S497">
            <v>-615.03</v>
          </cell>
          <cell r="T497">
            <v>8731.07</v>
          </cell>
          <cell r="U497">
            <v>-11.11</v>
          </cell>
          <cell r="W497">
            <v>51320.39</v>
          </cell>
          <cell r="AF497" t="str">
            <v>20160201LGUM_252</v>
          </cell>
          <cell r="AH497" t="str">
            <v>252</v>
          </cell>
        </row>
        <row r="498">
          <cell r="B498" t="str">
            <v>Jun 2018</v>
          </cell>
          <cell r="C498" t="str">
            <v>RLS</v>
          </cell>
          <cell r="E498">
            <v>2201</v>
          </cell>
          <cell r="G498">
            <v>193356.33914208456</v>
          </cell>
          <cell r="Q498">
            <v>62596.43</v>
          </cell>
          <cell r="S498">
            <v>-890.85</v>
          </cell>
          <cell r="T498">
            <v>12646.71</v>
          </cell>
          <cell r="U498">
            <v>-16.09</v>
          </cell>
          <cell r="W498">
            <v>74336.2</v>
          </cell>
          <cell r="AF498" t="str">
            <v>20160201LGUM_266</v>
          </cell>
          <cell r="AH498" t="str">
            <v>266</v>
          </cell>
        </row>
        <row r="499">
          <cell r="B499" t="str">
            <v>Jun 2018</v>
          </cell>
          <cell r="C499" t="str">
            <v>RLS</v>
          </cell>
          <cell r="E499">
            <v>2511</v>
          </cell>
          <cell r="G499">
            <v>344769.30877399724</v>
          </cell>
          <cell r="Q499">
            <v>81961.08</v>
          </cell>
          <cell r="S499">
            <v>-1166.44</v>
          </cell>
          <cell r="T499">
            <v>16559.07</v>
          </cell>
          <cell r="U499">
            <v>-21.07</v>
          </cell>
          <cell r="W499">
            <v>97332.64</v>
          </cell>
          <cell r="AF499" t="str">
            <v>20160201LGUM_267</v>
          </cell>
          <cell r="AH499" t="str">
            <v>267</v>
          </cell>
        </row>
        <row r="500">
          <cell r="B500" t="str">
            <v>Jun 2018</v>
          </cell>
          <cell r="C500" t="str">
            <v>RLS</v>
          </cell>
          <cell r="E500">
            <v>18543</v>
          </cell>
          <cell r="G500">
            <v>743240.62357141811</v>
          </cell>
          <cell r="Q500">
            <v>338608.47</v>
          </cell>
          <cell r="S500">
            <v>-4818.95</v>
          </cell>
          <cell r="T500">
            <v>68411.009999999995</v>
          </cell>
          <cell r="U500">
            <v>-87.05</v>
          </cell>
          <cell r="W500">
            <v>402113.48</v>
          </cell>
          <cell r="AF500" t="str">
            <v>20160201LGUM_274</v>
          </cell>
          <cell r="AH500" t="str">
            <v>274</v>
          </cell>
        </row>
        <row r="501">
          <cell r="B501" t="str">
            <v>Jun 2018</v>
          </cell>
          <cell r="C501" t="str">
            <v>RLS</v>
          </cell>
          <cell r="E501">
            <v>565</v>
          </cell>
          <cell r="G501">
            <v>32117.869478246044</v>
          </cell>
          <cell r="Q501">
            <v>14610.910000000002</v>
          </cell>
          <cell r="S501">
            <v>-207.94</v>
          </cell>
          <cell r="T501">
            <v>2951.92</v>
          </cell>
          <cell r="U501">
            <v>-3.76</v>
          </cell>
          <cell r="W501">
            <v>17351.13</v>
          </cell>
          <cell r="AF501" t="str">
            <v>20160201LGUM_275</v>
          </cell>
          <cell r="AH501" t="str">
            <v>275</v>
          </cell>
        </row>
        <row r="502">
          <cell r="B502" t="str">
            <v>Jun 2018</v>
          </cell>
          <cell r="C502" t="str">
            <v>RLS</v>
          </cell>
          <cell r="E502">
            <v>1427</v>
          </cell>
          <cell r="G502">
            <v>43770.32578838984</v>
          </cell>
          <cell r="Q502">
            <v>21690.400000000001</v>
          </cell>
          <cell r="S502">
            <v>-308.69</v>
          </cell>
          <cell r="T502">
            <v>4382.2299999999996</v>
          </cell>
          <cell r="U502">
            <v>-5.58</v>
          </cell>
          <cell r="W502">
            <v>25758.36</v>
          </cell>
          <cell r="AF502" t="str">
            <v>20160201LGUM_276</v>
          </cell>
          <cell r="AH502" t="str">
            <v>276</v>
          </cell>
        </row>
        <row r="503">
          <cell r="B503" t="str">
            <v>Jun 2018</v>
          </cell>
          <cell r="C503" t="str">
            <v>RLS</v>
          </cell>
          <cell r="E503">
            <v>2518</v>
          </cell>
          <cell r="G503">
            <v>139697.02412815794</v>
          </cell>
          <cell r="Q503">
            <v>58250.109999999993</v>
          </cell>
          <cell r="S503">
            <v>-828.99</v>
          </cell>
          <cell r="T503">
            <v>11768.61</v>
          </cell>
          <cell r="U503">
            <v>-14.97</v>
          </cell>
          <cell r="W503">
            <v>69174.759999999995</v>
          </cell>
          <cell r="AF503" t="str">
            <v>20160201LGUM_277</v>
          </cell>
          <cell r="AH503" t="str">
            <v>277</v>
          </cell>
        </row>
        <row r="504">
          <cell r="B504" t="str">
            <v>Jun 2018</v>
          </cell>
          <cell r="C504" t="str">
            <v>RLS</v>
          </cell>
          <cell r="E504">
            <v>19</v>
          </cell>
          <cell r="G504">
            <v>5764.3809233647007</v>
          </cell>
          <cell r="Q504">
            <v>1448.56</v>
          </cell>
          <cell r="S504">
            <v>-20.62</v>
          </cell>
          <cell r="T504">
            <v>292.66000000000003</v>
          </cell>
          <cell r="U504">
            <v>-0.37</v>
          </cell>
          <cell r="W504">
            <v>1720.23</v>
          </cell>
          <cell r="AF504" t="str">
            <v>20160201LGUM_278</v>
          </cell>
          <cell r="AH504" t="str">
            <v>278</v>
          </cell>
        </row>
        <row r="505">
          <cell r="B505" t="str">
            <v>Jun 2018</v>
          </cell>
          <cell r="C505" t="str">
            <v>RLS</v>
          </cell>
          <cell r="E505">
            <v>12</v>
          </cell>
          <cell r="G505">
            <v>3768.84988969705</v>
          </cell>
          <cell r="Q505">
            <v>541.31000000000006</v>
          </cell>
          <cell r="S505">
            <v>-7.7</v>
          </cell>
          <cell r="T505">
            <v>109.37</v>
          </cell>
          <cell r="U505">
            <v>-0.14000000000000001</v>
          </cell>
          <cell r="W505">
            <v>642.84</v>
          </cell>
          <cell r="AF505" t="str">
            <v>20160201LGUM_279</v>
          </cell>
          <cell r="AH505" t="str">
            <v>279</v>
          </cell>
        </row>
        <row r="506">
          <cell r="B506" t="str">
            <v>Jun 2018</v>
          </cell>
          <cell r="C506" t="str">
            <v>RLS</v>
          </cell>
          <cell r="E506">
            <v>51</v>
          </cell>
          <cell r="G506">
            <v>1516.0781577782209</v>
          </cell>
          <cell r="Q506">
            <v>1776.43</v>
          </cell>
          <cell r="S506">
            <v>-25.28</v>
          </cell>
          <cell r="T506">
            <v>358.9</v>
          </cell>
          <cell r="U506">
            <v>-0.46</v>
          </cell>
          <cell r="W506">
            <v>2109.59</v>
          </cell>
          <cell r="AF506" t="str">
            <v>20160201LGUM_280</v>
          </cell>
          <cell r="AH506" t="str">
            <v>280</v>
          </cell>
        </row>
        <row r="507">
          <cell r="B507" t="str">
            <v>Jun 2018</v>
          </cell>
          <cell r="C507" t="str">
            <v>RLS</v>
          </cell>
          <cell r="E507">
            <v>270</v>
          </cell>
          <cell r="G507">
            <v>10668.373809174396</v>
          </cell>
          <cell r="Q507">
            <v>9562.59</v>
          </cell>
          <cell r="S507">
            <v>-136.09</v>
          </cell>
          <cell r="T507">
            <v>1931.99</v>
          </cell>
          <cell r="U507">
            <v>-2.46</v>
          </cell>
          <cell r="W507">
            <v>11356.03</v>
          </cell>
          <cell r="AF507" t="str">
            <v>20160201LGUM_281</v>
          </cell>
          <cell r="AH507" t="str">
            <v>281</v>
          </cell>
        </row>
        <row r="508">
          <cell r="B508" t="str">
            <v>Jun 2018</v>
          </cell>
          <cell r="C508" t="str">
            <v>RLS</v>
          </cell>
          <cell r="E508">
            <v>118</v>
          </cell>
          <cell r="G508">
            <v>3546.6377120587977</v>
          </cell>
          <cell r="Q508">
            <v>3416.3599999999997</v>
          </cell>
          <cell r="S508">
            <v>-48.62</v>
          </cell>
          <cell r="T508">
            <v>690.22</v>
          </cell>
          <cell r="U508">
            <v>-0.88</v>
          </cell>
          <cell r="W508">
            <v>4057.08</v>
          </cell>
          <cell r="AF508" t="str">
            <v>20160201LGUM_282</v>
          </cell>
          <cell r="AH508" t="str">
            <v>282</v>
          </cell>
        </row>
        <row r="509">
          <cell r="B509" t="str">
            <v>Jun 2018</v>
          </cell>
          <cell r="C509" t="str">
            <v>RLS</v>
          </cell>
          <cell r="E509">
            <v>83</v>
          </cell>
          <cell r="G509">
            <v>3429.5110962593253</v>
          </cell>
          <cell r="Q509">
            <v>3122.0899999999997</v>
          </cell>
          <cell r="S509">
            <v>-44.43</v>
          </cell>
          <cell r="T509">
            <v>630.78</v>
          </cell>
          <cell r="U509">
            <v>-0.8</v>
          </cell>
          <cell r="W509">
            <v>3707.64</v>
          </cell>
          <cell r="AF509" t="str">
            <v>20160201LGUM_283</v>
          </cell>
          <cell r="AH509" t="str">
            <v>283</v>
          </cell>
        </row>
        <row r="510">
          <cell r="B510" t="str">
            <v>Jun 2018</v>
          </cell>
          <cell r="C510" t="str">
            <v>RLS</v>
          </cell>
          <cell r="E510">
            <v>513</v>
          </cell>
          <cell r="G510">
            <v>43216.43730619795</v>
          </cell>
          <cell r="Q510">
            <v>10224.09</v>
          </cell>
          <cell r="S510">
            <v>-145.51</v>
          </cell>
          <cell r="T510">
            <v>2065.63</v>
          </cell>
          <cell r="U510">
            <v>-2.63</v>
          </cell>
          <cell r="W510">
            <v>12141.58</v>
          </cell>
          <cell r="AF510" t="str">
            <v>20160201LGUM_314</v>
          </cell>
          <cell r="AH510" t="str">
            <v>314</v>
          </cell>
        </row>
        <row r="511">
          <cell r="B511" t="str">
            <v>Jun 2018</v>
          </cell>
          <cell r="C511" t="str">
            <v>RLS</v>
          </cell>
          <cell r="E511">
            <v>513</v>
          </cell>
          <cell r="G511">
            <v>67260.232783164451</v>
          </cell>
          <cell r="Q511">
            <v>12235.04</v>
          </cell>
          <cell r="S511">
            <v>-174.12</v>
          </cell>
          <cell r="T511">
            <v>2471.92</v>
          </cell>
          <cell r="U511">
            <v>-3.15</v>
          </cell>
          <cell r="W511">
            <v>14529.69</v>
          </cell>
          <cell r="AF511" t="str">
            <v>20160201LGUM_315</v>
          </cell>
          <cell r="AH511" t="str">
            <v>315</v>
          </cell>
        </row>
        <row r="512">
          <cell r="B512" t="str">
            <v>Jun 2018</v>
          </cell>
          <cell r="C512" t="str">
            <v>RLS</v>
          </cell>
          <cell r="E512">
            <v>53</v>
          </cell>
          <cell r="G512">
            <v>3168.9864742006853</v>
          </cell>
          <cell r="Q512">
            <v>958.76</v>
          </cell>
          <cell r="S512">
            <v>-13.64</v>
          </cell>
          <cell r="T512">
            <v>193.71</v>
          </cell>
          <cell r="U512">
            <v>-0.25</v>
          </cell>
          <cell r="W512">
            <v>1138.58</v>
          </cell>
          <cell r="AF512" t="str">
            <v>20160201LGUM_318</v>
          </cell>
          <cell r="AH512" t="str">
            <v>318</v>
          </cell>
        </row>
        <row r="513">
          <cell r="B513" t="str">
            <v>Jun 2018</v>
          </cell>
          <cell r="C513" t="str">
            <v>RLS</v>
          </cell>
          <cell r="E513">
            <v>0</v>
          </cell>
          <cell r="G513">
            <v>0</v>
          </cell>
          <cell r="Q513">
            <v>0</v>
          </cell>
          <cell r="S513">
            <v>0</v>
          </cell>
          <cell r="T513">
            <v>0</v>
          </cell>
          <cell r="U513">
            <v>0</v>
          </cell>
          <cell r="W513">
            <v>0</v>
          </cell>
          <cell r="AF513" t="str">
            <v>20160201LGUM_347</v>
          </cell>
          <cell r="AH513" t="str">
            <v>347</v>
          </cell>
        </row>
        <row r="514">
          <cell r="B514" t="str">
            <v>Jun 2018</v>
          </cell>
          <cell r="C514" t="str">
            <v>RLS</v>
          </cell>
          <cell r="E514">
            <v>41</v>
          </cell>
          <cell r="G514">
            <v>3529.1234517523344</v>
          </cell>
          <cell r="Q514">
            <v>571.13</v>
          </cell>
          <cell r="S514">
            <v>-8.1300000000000008</v>
          </cell>
          <cell r="T514">
            <v>115.39</v>
          </cell>
          <cell r="U514">
            <v>-0.15</v>
          </cell>
          <cell r="W514">
            <v>678.24</v>
          </cell>
          <cell r="AF514" t="str">
            <v>20160201LGUM_348</v>
          </cell>
          <cell r="AH514" t="str">
            <v>348</v>
          </cell>
        </row>
        <row r="515">
          <cell r="B515" t="str">
            <v>Jun 2018</v>
          </cell>
          <cell r="C515" t="str">
            <v>RLS</v>
          </cell>
          <cell r="E515">
            <v>18</v>
          </cell>
          <cell r="G515">
            <v>513.38675523320251</v>
          </cell>
          <cell r="Q515">
            <v>172.26</v>
          </cell>
          <cell r="S515">
            <v>-2.4500000000000002</v>
          </cell>
          <cell r="T515">
            <v>34.799999999999997</v>
          </cell>
          <cell r="U515">
            <v>-0.04</v>
          </cell>
          <cell r="W515">
            <v>204.57</v>
          </cell>
          <cell r="AF515" t="str">
            <v>20160201LGUM_349</v>
          </cell>
          <cell r="AH515" t="str">
            <v>349</v>
          </cell>
        </row>
        <row r="516">
          <cell r="B516" t="str">
            <v>Jun 2018</v>
          </cell>
          <cell r="C516" t="str">
            <v>LS</v>
          </cell>
          <cell r="E516">
            <v>50</v>
          </cell>
          <cell r="G516">
            <v>713.70610748837532</v>
          </cell>
          <cell r="Q516">
            <v>1344.83</v>
          </cell>
          <cell r="S516">
            <v>-19.14</v>
          </cell>
          <cell r="T516">
            <v>271.7</v>
          </cell>
          <cell r="U516">
            <v>-0.35</v>
          </cell>
          <cell r="W516">
            <v>1597.04</v>
          </cell>
          <cell r="AF516" t="str">
            <v>20160201LGUM_400</v>
          </cell>
          <cell r="AH516" t="str">
            <v>400</v>
          </cell>
        </row>
        <row r="517">
          <cell r="B517" t="str">
            <v>Jun 2018</v>
          </cell>
          <cell r="C517" t="str">
            <v>LS</v>
          </cell>
          <cell r="E517">
            <v>9</v>
          </cell>
          <cell r="G517">
            <v>255.05141571287035</v>
          </cell>
          <cell r="Q517">
            <v>262.3</v>
          </cell>
          <cell r="S517">
            <v>-3.73</v>
          </cell>
          <cell r="T517">
            <v>52.99</v>
          </cell>
          <cell r="U517">
            <v>-7.0000000000000007E-2</v>
          </cell>
          <cell r="W517">
            <v>311.49</v>
          </cell>
          <cell r="AF517" t="str">
            <v>20160201LGUM_401</v>
          </cell>
          <cell r="AH517" t="str">
            <v>401</v>
          </cell>
        </row>
        <row r="518">
          <cell r="B518" t="str">
            <v>Jun 2018</v>
          </cell>
          <cell r="C518" t="str">
            <v>LS</v>
          </cell>
          <cell r="E518">
            <v>229</v>
          </cell>
          <cell r="G518">
            <v>5472.1117045005958</v>
          </cell>
          <cell r="Q518">
            <v>4767.78</v>
          </cell>
          <cell r="S518">
            <v>-67.849999999999994</v>
          </cell>
          <cell r="T518">
            <v>963.26</v>
          </cell>
          <cell r="U518">
            <v>-1.23</v>
          </cell>
          <cell r="W518">
            <v>5661.96</v>
          </cell>
          <cell r="AF518" t="str">
            <v>20160201LGUM_412</v>
          </cell>
          <cell r="AH518" t="str">
            <v>412</v>
          </cell>
        </row>
        <row r="519">
          <cell r="B519" t="str">
            <v>Jun 2018</v>
          </cell>
          <cell r="C519" t="str">
            <v>LS</v>
          </cell>
          <cell r="E519">
            <v>2585</v>
          </cell>
          <cell r="G519">
            <v>84337.731223235241</v>
          </cell>
          <cell r="Q519">
            <v>55743.909999999996</v>
          </cell>
          <cell r="S519">
            <v>-793.33</v>
          </cell>
          <cell r="T519">
            <v>11262.26</v>
          </cell>
          <cell r="U519">
            <v>-14.33</v>
          </cell>
          <cell r="W519">
            <v>66198.509999999995</v>
          </cell>
          <cell r="AF519" t="str">
            <v>20160201LGUM_413</v>
          </cell>
          <cell r="AH519" t="str">
            <v>413</v>
          </cell>
        </row>
        <row r="520">
          <cell r="B520" t="str">
            <v>Jun 2018</v>
          </cell>
          <cell r="C520" t="str">
            <v>LS</v>
          </cell>
          <cell r="E520">
            <v>51</v>
          </cell>
          <cell r="G520">
            <v>1171.2661579947264</v>
          </cell>
          <cell r="Q520">
            <v>1081.71</v>
          </cell>
          <cell r="S520">
            <v>-15.39</v>
          </cell>
          <cell r="T520">
            <v>218.54</v>
          </cell>
          <cell r="U520">
            <v>-0.28000000000000003</v>
          </cell>
          <cell r="W520">
            <v>1284.58</v>
          </cell>
          <cell r="AF520" t="str">
            <v>20160201LGUM_415</v>
          </cell>
          <cell r="AH520" t="str">
            <v>415</v>
          </cell>
        </row>
        <row r="521">
          <cell r="B521" t="str">
            <v>Jun 2018</v>
          </cell>
          <cell r="C521" t="str">
            <v>LS</v>
          </cell>
          <cell r="E521">
            <v>2095</v>
          </cell>
          <cell r="G521">
            <v>68371.293671355714</v>
          </cell>
          <cell r="Q521">
            <v>49524.39</v>
          </cell>
          <cell r="S521">
            <v>-704.81</v>
          </cell>
          <cell r="T521">
            <v>10005.700000000001</v>
          </cell>
          <cell r="U521">
            <v>-12.73</v>
          </cell>
          <cell r="W521">
            <v>58812.55</v>
          </cell>
          <cell r="AF521" t="str">
            <v>20160201LGUM_416</v>
          </cell>
          <cell r="AH521" t="str">
            <v>416</v>
          </cell>
        </row>
        <row r="522">
          <cell r="B522" t="str">
            <v>Jun 2018</v>
          </cell>
          <cell r="C522" t="str">
            <v>RLS</v>
          </cell>
          <cell r="E522">
            <v>44</v>
          </cell>
          <cell r="G522">
            <v>1440.5479102065981</v>
          </cell>
          <cell r="Q522">
            <v>1089</v>
          </cell>
          <cell r="S522">
            <v>-15.5</v>
          </cell>
          <cell r="T522">
            <v>220.02</v>
          </cell>
          <cell r="U522">
            <v>-0.28000000000000003</v>
          </cell>
          <cell r="W522">
            <v>1293.24</v>
          </cell>
          <cell r="AF522" t="str">
            <v>20160201LGUM_417</v>
          </cell>
          <cell r="AH522" t="str">
            <v>417</v>
          </cell>
        </row>
        <row r="523">
          <cell r="B523" t="str">
            <v>Jun 2018</v>
          </cell>
          <cell r="C523" t="str">
            <v>RLS</v>
          </cell>
          <cell r="E523">
            <v>134</v>
          </cell>
          <cell r="G523">
            <v>6635.715373611245</v>
          </cell>
          <cell r="Q523">
            <v>3524.2099999999996</v>
          </cell>
          <cell r="S523">
            <v>-50.16</v>
          </cell>
          <cell r="T523">
            <v>712.01</v>
          </cell>
          <cell r="U523">
            <v>-0.91</v>
          </cell>
          <cell r="W523">
            <v>4185.1499999999996</v>
          </cell>
          <cell r="AF523" t="str">
            <v>20160201LGUM_419</v>
          </cell>
          <cell r="AH523" t="str">
            <v>419</v>
          </cell>
        </row>
        <row r="524">
          <cell r="B524" t="str">
            <v>Jun 2018</v>
          </cell>
          <cell r="C524" t="str">
            <v>LS</v>
          </cell>
          <cell r="E524">
            <v>64</v>
          </cell>
          <cell r="G524">
            <v>3276.2613185777723</v>
          </cell>
          <cell r="Q524">
            <v>1975.04</v>
          </cell>
          <cell r="S524">
            <v>-28.11</v>
          </cell>
          <cell r="T524">
            <v>399.03</v>
          </cell>
          <cell r="U524">
            <v>-0.51</v>
          </cell>
          <cell r="W524">
            <v>2345.4499999999998</v>
          </cell>
          <cell r="AF524" t="str">
            <v>20160201LGUM_420</v>
          </cell>
          <cell r="AH524" t="str">
            <v>420</v>
          </cell>
        </row>
        <row r="525">
          <cell r="B525" t="str">
            <v>Jun 2018</v>
          </cell>
          <cell r="C525" t="str">
            <v>LS</v>
          </cell>
          <cell r="E525">
            <v>205</v>
          </cell>
          <cell r="G525">
            <v>16806.027405320594</v>
          </cell>
          <cell r="Q525">
            <v>6961.7999999999993</v>
          </cell>
          <cell r="S525">
            <v>-99.08</v>
          </cell>
          <cell r="T525">
            <v>1406.53</v>
          </cell>
          <cell r="U525">
            <v>-1.79</v>
          </cell>
          <cell r="W525">
            <v>8267.4599999999991</v>
          </cell>
          <cell r="AF525" t="str">
            <v>20160201LGUM_421</v>
          </cell>
          <cell r="AH525" t="str">
            <v>421</v>
          </cell>
        </row>
        <row r="526">
          <cell r="B526" t="str">
            <v>Jun 2018</v>
          </cell>
          <cell r="C526" t="str">
            <v>LS</v>
          </cell>
          <cell r="E526">
            <v>479</v>
          </cell>
          <cell r="G526">
            <v>61990.62971345734</v>
          </cell>
          <cell r="Q526">
            <v>18982.77</v>
          </cell>
          <cell r="S526">
            <v>-270.16000000000003</v>
          </cell>
          <cell r="T526">
            <v>3835.2</v>
          </cell>
          <cell r="U526">
            <v>-4.88</v>
          </cell>
          <cell r="W526">
            <v>22542.93</v>
          </cell>
          <cell r="AF526" t="str">
            <v>20160201LGUM_422</v>
          </cell>
          <cell r="AH526" t="str">
            <v>422</v>
          </cell>
        </row>
        <row r="527">
          <cell r="B527" t="str">
            <v>Jun 2018</v>
          </cell>
          <cell r="C527" t="str">
            <v>LS</v>
          </cell>
          <cell r="E527">
            <v>25</v>
          </cell>
          <cell r="G527">
            <v>1269.783872218582</v>
          </cell>
          <cell r="Q527">
            <v>683</v>
          </cell>
          <cell r="S527">
            <v>-9.7200000000000006</v>
          </cell>
          <cell r="T527">
            <v>137.99</v>
          </cell>
          <cell r="U527">
            <v>-0.18</v>
          </cell>
          <cell r="W527">
            <v>811.09</v>
          </cell>
          <cell r="AF527" t="str">
            <v>20160201LGUM_423</v>
          </cell>
          <cell r="AH527" t="str">
            <v>423</v>
          </cell>
        </row>
        <row r="528">
          <cell r="B528" t="str">
            <v>Jun 2018</v>
          </cell>
          <cell r="C528" t="str">
            <v>LS</v>
          </cell>
          <cell r="E528">
            <v>35</v>
          </cell>
          <cell r="G528">
            <v>4502.2595400301961</v>
          </cell>
          <cell r="Q528">
            <v>1234.46</v>
          </cell>
          <cell r="S528">
            <v>-17.57</v>
          </cell>
          <cell r="T528">
            <v>249.4</v>
          </cell>
          <cell r="U528">
            <v>-0.32</v>
          </cell>
          <cell r="W528">
            <v>1465.97</v>
          </cell>
          <cell r="AF528" t="str">
            <v>20160201LGUM_425</v>
          </cell>
          <cell r="AH528" t="str">
            <v>425</v>
          </cell>
        </row>
        <row r="529">
          <cell r="B529" t="str">
            <v>Jun 2018</v>
          </cell>
          <cell r="C529" t="str">
            <v>RLS</v>
          </cell>
          <cell r="E529">
            <v>37</v>
          </cell>
          <cell r="G529">
            <v>824.26487567292429</v>
          </cell>
          <cell r="Q529">
            <v>1267.6299999999999</v>
          </cell>
          <cell r="S529">
            <v>-18.04</v>
          </cell>
          <cell r="T529">
            <v>256.10000000000002</v>
          </cell>
          <cell r="U529">
            <v>-0.33</v>
          </cell>
          <cell r="W529">
            <v>1505.36</v>
          </cell>
          <cell r="AF529" t="str">
            <v>20160201LGUM_426</v>
          </cell>
          <cell r="AH529" t="str">
            <v>426</v>
          </cell>
        </row>
        <row r="530">
          <cell r="B530" t="str">
            <v>Jun 2018</v>
          </cell>
          <cell r="C530" t="str">
            <v>LS</v>
          </cell>
          <cell r="E530">
            <v>58</v>
          </cell>
          <cell r="G530">
            <v>1303.7177515623546</v>
          </cell>
          <cell r="Q530">
            <v>2156.33</v>
          </cell>
          <cell r="S530">
            <v>-30.69</v>
          </cell>
          <cell r="T530">
            <v>435.66</v>
          </cell>
          <cell r="U530">
            <v>-0.55000000000000004</v>
          </cell>
          <cell r="W530">
            <v>2560.75</v>
          </cell>
          <cell r="AF530" t="str">
            <v>20160201LGUM_427</v>
          </cell>
          <cell r="AH530" t="str">
            <v>427</v>
          </cell>
        </row>
        <row r="531">
          <cell r="B531" t="str">
            <v>Jun 2018</v>
          </cell>
          <cell r="C531" t="str">
            <v>RLS</v>
          </cell>
          <cell r="E531">
            <v>301</v>
          </cell>
          <cell r="G531">
            <v>9501.4862162562858</v>
          </cell>
          <cell r="Q531">
            <v>10873.8</v>
          </cell>
          <cell r="S531">
            <v>-154.75</v>
          </cell>
          <cell r="T531">
            <v>2196.9</v>
          </cell>
          <cell r="U531">
            <v>-2.8</v>
          </cell>
          <cell r="W531">
            <v>12913.15</v>
          </cell>
          <cell r="AF531" t="str">
            <v>20160201LGUM_428</v>
          </cell>
          <cell r="AH531" t="str">
            <v>428</v>
          </cell>
        </row>
        <row r="532">
          <cell r="B532" t="str">
            <v>Jun 2018</v>
          </cell>
          <cell r="C532" t="str">
            <v>LS</v>
          </cell>
          <cell r="E532">
            <v>231</v>
          </cell>
          <cell r="G532">
            <v>7346.1375572921579</v>
          </cell>
          <cell r="Q532">
            <v>9351.6500000000015</v>
          </cell>
          <cell r="S532">
            <v>-133.09</v>
          </cell>
          <cell r="T532">
            <v>1889.37</v>
          </cell>
          <cell r="U532">
            <v>-2.4</v>
          </cell>
          <cell r="W532">
            <v>11105.53</v>
          </cell>
          <cell r="AF532" t="str">
            <v>20160201LGUM_429</v>
          </cell>
          <cell r="AH532" t="str">
            <v>429</v>
          </cell>
        </row>
        <row r="533">
          <cell r="B533" t="str">
            <v>Jun 2018</v>
          </cell>
          <cell r="C533" t="str">
            <v>RLS</v>
          </cell>
          <cell r="E533">
            <v>14</v>
          </cell>
          <cell r="G533">
            <v>327.29773947703109</v>
          </cell>
          <cell r="Q533">
            <v>466.19</v>
          </cell>
          <cell r="S533">
            <v>-6.63</v>
          </cell>
          <cell r="T533">
            <v>94.19</v>
          </cell>
          <cell r="U533">
            <v>-0.12</v>
          </cell>
          <cell r="W533">
            <v>553.63</v>
          </cell>
          <cell r="AF533" t="str">
            <v>20160201LGUM_430</v>
          </cell>
          <cell r="AH533" t="str">
            <v>430</v>
          </cell>
        </row>
        <row r="534">
          <cell r="B534" t="str">
            <v>Jun 2018</v>
          </cell>
          <cell r="C534" t="str">
            <v>LS</v>
          </cell>
          <cell r="E534">
            <v>56</v>
          </cell>
          <cell r="G534">
            <v>1279.6356436409676</v>
          </cell>
          <cell r="Q534">
            <v>2090.6800000000003</v>
          </cell>
          <cell r="S534">
            <v>-29.75</v>
          </cell>
          <cell r="T534">
            <v>422.39</v>
          </cell>
          <cell r="U534">
            <v>-0.54</v>
          </cell>
          <cell r="W534">
            <v>2482.7800000000002</v>
          </cell>
          <cell r="AF534" t="str">
            <v>20160201LGUM_431</v>
          </cell>
          <cell r="AH534" t="str">
            <v>431</v>
          </cell>
        </row>
        <row r="535">
          <cell r="B535" t="str">
            <v>Jun 2018</v>
          </cell>
          <cell r="C535" t="str">
            <v>RLS</v>
          </cell>
          <cell r="E535">
            <v>11</v>
          </cell>
          <cell r="G535">
            <v>363.42090135911138</v>
          </cell>
          <cell r="Q535">
            <v>392.97</v>
          </cell>
          <cell r="S535">
            <v>-5.59</v>
          </cell>
          <cell r="T535">
            <v>79.400000000000006</v>
          </cell>
          <cell r="U535">
            <v>-0.1</v>
          </cell>
          <cell r="W535">
            <v>466.68</v>
          </cell>
          <cell r="AF535" t="str">
            <v>20160201LGUM_432</v>
          </cell>
          <cell r="AH535" t="str">
            <v>432</v>
          </cell>
        </row>
        <row r="536">
          <cell r="B536" t="str">
            <v>Jun 2018</v>
          </cell>
          <cell r="C536" t="str">
            <v>LS</v>
          </cell>
          <cell r="E536">
            <v>231</v>
          </cell>
          <cell r="G536">
            <v>7578.2015063527961</v>
          </cell>
          <cell r="Q536">
            <v>9307.9499999999989</v>
          </cell>
          <cell r="S536">
            <v>-132.47</v>
          </cell>
          <cell r="T536">
            <v>1880.54</v>
          </cell>
          <cell r="U536">
            <v>-2.39</v>
          </cell>
          <cell r="W536">
            <v>11053.63</v>
          </cell>
          <cell r="AF536" t="str">
            <v>20160201LGUM_433</v>
          </cell>
          <cell r="AH536" t="str">
            <v>433</v>
          </cell>
        </row>
        <row r="537">
          <cell r="B537" t="str">
            <v>Jun 2018</v>
          </cell>
          <cell r="C537" t="str">
            <v>LS</v>
          </cell>
          <cell r="E537">
            <v>0</v>
          </cell>
          <cell r="G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W537">
            <v>0</v>
          </cell>
          <cell r="AF537" t="str">
            <v>20160201LGUM_439</v>
          </cell>
          <cell r="AH537" t="str">
            <v>439</v>
          </cell>
        </row>
        <row r="538">
          <cell r="B538" t="str">
            <v>Jun 2018</v>
          </cell>
          <cell r="C538" t="str">
            <v>LS</v>
          </cell>
          <cell r="E538">
            <v>11</v>
          </cell>
          <cell r="G538">
            <v>874.61837405400604</v>
          </cell>
          <cell r="Q538">
            <v>213.06</v>
          </cell>
          <cell r="S538">
            <v>-3.03</v>
          </cell>
          <cell r="T538">
            <v>43.05</v>
          </cell>
          <cell r="U538">
            <v>-0.05</v>
          </cell>
          <cell r="W538">
            <v>253.03</v>
          </cell>
          <cell r="AF538" t="str">
            <v>20160201LGUM_440</v>
          </cell>
          <cell r="AH538" t="str">
            <v>440</v>
          </cell>
        </row>
        <row r="539">
          <cell r="B539" t="str">
            <v>Jun 2018</v>
          </cell>
          <cell r="C539" t="str">
            <v>LS</v>
          </cell>
          <cell r="E539">
            <v>44</v>
          </cell>
          <cell r="G539">
            <v>5569.5347774552974</v>
          </cell>
          <cell r="Q539">
            <v>1036.21</v>
          </cell>
          <cell r="S539">
            <v>-14.75</v>
          </cell>
          <cell r="T539">
            <v>209.35</v>
          </cell>
          <cell r="U539">
            <v>-0.27</v>
          </cell>
          <cell r="W539">
            <v>1230.54</v>
          </cell>
          <cell r="AF539" t="str">
            <v>20160201LGUM_441</v>
          </cell>
          <cell r="AH539" t="str">
            <v>441</v>
          </cell>
        </row>
        <row r="540">
          <cell r="B540" t="str">
            <v>Jun 2018</v>
          </cell>
          <cell r="C540" t="str">
            <v>LS</v>
          </cell>
          <cell r="E540">
            <v>7252</v>
          </cell>
          <cell r="G540">
            <v>370033.62926607038</v>
          </cell>
          <cell r="Q540">
            <v>101036.58</v>
          </cell>
          <cell r="S540">
            <v>-1437.92</v>
          </cell>
          <cell r="T540">
            <v>20413</v>
          </cell>
          <cell r="U540">
            <v>-25.97</v>
          </cell>
          <cell r="W540">
            <v>119985.69</v>
          </cell>
          <cell r="AF540" t="str">
            <v>20160201LGUM_452</v>
          </cell>
          <cell r="AH540" t="str">
            <v>452</v>
          </cell>
        </row>
        <row r="541">
          <cell r="B541" t="str">
            <v>Jun 2018</v>
          </cell>
          <cell r="C541" t="str">
            <v>LS</v>
          </cell>
          <cell r="E541">
            <v>10447</v>
          </cell>
          <cell r="G541">
            <v>870783.84568815969</v>
          </cell>
          <cell r="Q541">
            <v>170075.78000000003</v>
          </cell>
          <cell r="S541">
            <v>-2420.46</v>
          </cell>
          <cell r="T541">
            <v>34361.379999999997</v>
          </cell>
          <cell r="U541">
            <v>-43.72</v>
          </cell>
          <cell r="W541">
            <v>201972.98</v>
          </cell>
          <cell r="AF541" t="str">
            <v>20160201LGUM_453</v>
          </cell>
          <cell r="AH541" t="str">
            <v>453</v>
          </cell>
        </row>
        <row r="542">
          <cell r="B542" t="str">
            <v>Jun 2018</v>
          </cell>
          <cell r="C542" t="str">
            <v>LS</v>
          </cell>
          <cell r="E542">
            <v>5990</v>
          </cell>
          <cell r="G542">
            <v>787495.87544204318</v>
          </cell>
          <cell r="Q542">
            <v>114311.06000000001</v>
          </cell>
          <cell r="S542">
            <v>-1626.83</v>
          </cell>
          <cell r="T542">
            <v>23094.92</v>
          </cell>
          <cell r="U542">
            <v>-29.39</v>
          </cell>
          <cell r="W542">
            <v>135749.76000000001</v>
          </cell>
          <cell r="AF542" t="str">
            <v>20160201LGUM_454</v>
          </cell>
          <cell r="AH542" t="str">
            <v>454</v>
          </cell>
        </row>
        <row r="543">
          <cell r="B543" t="str">
            <v>Jun 2018</v>
          </cell>
          <cell r="C543" t="str">
            <v>LS</v>
          </cell>
          <cell r="E543">
            <v>450</v>
          </cell>
          <cell r="G543">
            <v>22667.831401639996</v>
          </cell>
          <cell r="Q543">
            <v>6834.41</v>
          </cell>
          <cell r="S543">
            <v>-97.26</v>
          </cell>
          <cell r="T543">
            <v>1380.8</v>
          </cell>
          <cell r="U543">
            <v>-1.76</v>
          </cell>
          <cell r="W543">
            <v>8116.19</v>
          </cell>
          <cell r="AF543" t="str">
            <v>20160201LGUM_455</v>
          </cell>
          <cell r="AH543" t="str">
            <v>455</v>
          </cell>
        </row>
        <row r="544">
          <cell r="B544" t="str">
            <v>Jun 2018</v>
          </cell>
          <cell r="C544" t="str">
            <v>LS</v>
          </cell>
          <cell r="E544">
            <v>14422</v>
          </cell>
          <cell r="G544">
            <v>1880161.3171051703</v>
          </cell>
          <cell r="Q544">
            <v>287784.8</v>
          </cell>
          <cell r="S544">
            <v>-4095.65</v>
          </cell>
          <cell r="T544">
            <v>58142.82</v>
          </cell>
          <cell r="U544">
            <v>-73.98</v>
          </cell>
          <cell r="W544">
            <v>341757.99</v>
          </cell>
          <cell r="AF544" t="str">
            <v>20160201LGUM_456</v>
          </cell>
          <cell r="AH544" t="str">
            <v>456</v>
          </cell>
        </row>
        <row r="545">
          <cell r="B545" t="str">
            <v>Jun 2018</v>
          </cell>
          <cell r="C545" t="str">
            <v>LS</v>
          </cell>
          <cell r="E545">
            <v>3787</v>
          </cell>
          <cell r="G545">
            <v>122989.5144370612</v>
          </cell>
          <cell r="Q545">
            <v>46860.49</v>
          </cell>
          <cell r="S545">
            <v>-666.9</v>
          </cell>
          <cell r="T545">
            <v>9467.49</v>
          </cell>
          <cell r="U545">
            <v>-12.05</v>
          </cell>
          <cell r="W545">
            <v>55649.03</v>
          </cell>
          <cell r="AF545" t="str">
            <v>20160201LGUM_457</v>
          </cell>
          <cell r="AH545" t="str">
            <v>457</v>
          </cell>
        </row>
        <row r="546">
          <cell r="B546" t="str">
            <v>Jun 2018</v>
          </cell>
          <cell r="C546" t="str">
            <v>RLS</v>
          </cell>
          <cell r="E546">
            <v>0</v>
          </cell>
          <cell r="G546">
            <v>0</v>
          </cell>
          <cell r="Q546">
            <v>0</v>
          </cell>
          <cell r="S546">
            <v>0</v>
          </cell>
          <cell r="T546">
            <v>0</v>
          </cell>
          <cell r="U546">
            <v>0</v>
          </cell>
          <cell r="W546">
            <v>0</v>
          </cell>
          <cell r="AF546" t="str">
            <v>20160201LGUM_458</v>
          </cell>
          <cell r="AH546" t="str">
            <v>458</v>
          </cell>
        </row>
        <row r="547">
          <cell r="B547" t="str">
            <v>Jun 2018</v>
          </cell>
          <cell r="C547" t="str">
            <v>LS</v>
          </cell>
          <cell r="E547">
            <v>36</v>
          </cell>
          <cell r="G547">
            <v>1488.7121260493718</v>
          </cell>
          <cell r="Q547">
            <v>501.27</v>
          </cell>
          <cell r="S547">
            <v>-7.13</v>
          </cell>
          <cell r="T547">
            <v>101.28</v>
          </cell>
          <cell r="U547">
            <v>-0.13</v>
          </cell>
          <cell r="W547">
            <v>595.29</v>
          </cell>
          <cell r="AF547" t="str">
            <v>20160201LGUM_470</v>
          </cell>
          <cell r="AH547" t="str">
            <v>470</v>
          </cell>
        </row>
        <row r="548">
          <cell r="B548" t="str">
            <v>Jun 2018</v>
          </cell>
          <cell r="C548" t="str">
            <v>RLS</v>
          </cell>
          <cell r="E548">
            <v>9</v>
          </cell>
          <cell r="G548">
            <v>372.17803151234295</v>
          </cell>
          <cell r="Q548">
            <v>144.81</v>
          </cell>
          <cell r="S548">
            <v>-2.06</v>
          </cell>
          <cell r="T548">
            <v>29.26</v>
          </cell>
          <cell r="U548">
            <v>-0.04</v>
          </cell>
          <cell r="W548">
            <v>171.97</v>
          </cell>
          <cell r="AF548" t="str">
            <v>20160201LGUM_471</v>
          </cell>
          <cell r="AH548" t="str">
            <v>471</v>
          </cell>
        </row>
        <row r="549">
          <cell r="B549" t="str">
            <v>Jun 2018</v>
          </cell>
          <cell r="C549" t="str">
            <v>LS</v>
          </cell>
          <cell r="E549">
            <v>641</v>
          </cell>
          <cell r="G549">
            <v>62371.564875122916</v>
          </cell>
          <cell r="Q549">
            <v>12852.62</v>
          </cell>
          <cell r="S549">
            <v>-182.91</v>
          </cell>
          <cell r="T549">
            <v>2596.69</v>
          </cell>
          <cell r="U549">
            <v>-3.3</v>
          </cell>
          <cell r="W549">
            <v>15263.1</v>
          </cell>
          <cell r="AF549" t="str">
            <v>20160201LGUM_473</v>
          </cell>
          <cell r="AH549" t="str">
            <v>473</v>
          </cell>
        </row>
        <row r="550">
          <cell r="B550" t="str">
            <v>Jun 2018</v>
          </cell>
          <cell r="C550" t="str">
            <v>RLS</v>
          </cell>
          <cell r="E550">
            <v>62</v>
          </cell>
          <cell r="G550">
            <v>5838.8165296671696</v>
          </cell>
          <cell r="Q550">
            <v>1401.9199999999998</v>
          </cell>
          <cell r="S550">
            <v>-19.95</v>
          </cell>
          <cell r="T550">
            <v>283.24</v>
          </cell>
          <cell r="U550">
            <v>-0.36</v>
          </cell>
          <cell r="W550">
            <v>1664.85</v>
          </cell>
          <cell r="AF550" t="str">
            <v>20160201LGUM_474</v>
          </cell>
          <cell r="AH550" t="str">
            <v>474</v>
          </cell>
        </row>
        <row r="551">
          <cell r="B551" t="str">
            <v>Jun 2018</v>
          </cell>
          <cell r="C551" t="str">
            <v>RLS</v>
          </cell>
          <cell r="E551">
            <v>2</v>
          </cell>
          <cell r="G551">
            <v>221.11753636909788</v>
          </cell>
          <cell r="Q551">
            <v>59.28</v>
          </cell>
          <cell r="S551">
            <v>-0.84</v>
          </cell>
          <cell r="T551">
            <v>11.98</v>
          </cell>
          <cell r="U551">
            <v>-0.02</v>
          </cell>
          <cell r="W551">
            <v>70.400000000000006</v>
          </cell>
          <cell r="AF551" t="str">
            <v>20160201LGUM_475</v>
          </cell>
          <cell r="AH551" t="str">
            <v>475</v>
          </cell>
        </row>
        <row r="552">
          <cell r="B552" t="str">
            <v>Jun 2018</v>
          </cell>
          <cell r="C552" t="str">
            <v>LS</v>
          </cell>
          <cell r="E552">
            <v>579</v>
          </cell>
          <cell r="G552">
            <v>171760.1615429463</v>
          </cell>
          <cell r="Q552">
            <v>24484.080000000002</v>
          </cell>
          <cell r="S552">
            <v>-348.45</v>
          </cell>
          <cell r="T552">
            <v>4946.66</v>
          </cell>
          <cell r="U552">
            <v>-6.29</v>
          </cell>
          <cell r="W552">
            <v>29076</v>
          </cell>
          <cell r="AF552" t="str">
            <v>20160201LGUM_476</v>
          </cell>
          <cell r="AH552" t="str">
            <v>476</v>
          </cell>
        </row>
        <row r="553">
          <cell r="B553" t="str">
            <v>Jun 2018</v>
          </cell>
          <cell r="C553" t="str">
            <v>RLS</v>
          </cell>
          <cell r="E553">
            <v>68</v>
          </cell>
          <cell r="G553">
            <v>20184.090361929684</v>
          </cell>
          <cell r="Q553">
            <v>3109.6000000000004</v>
          </cell>
          <cell r="S553">
            <v>-44.25</v>
          </cell>
          <cell r="T553">
            <v>628.25</v>
          </cell>
          <cell r="U553">
            <v>-0.8</v>
          </cell>
          <cell r="W553">
            <v>3692.8</v>
          </cell>
          <cell r="AF553" t="str">
            <v>20160201LGUM_477</v>
          </cell>
          <cell r="AH553" t="str">
            <v>477</v>
          </cell>
        </row>
        <row r="554">
          <cell r="B554" t="str">
            <v>Jun 2018</v>
          </cell>
          <cell r="C554" t="str">
            <v>LS</v>
          </cell>
          <cell r="E554">
            <v>0</v>
          </cell>
          <cell r="G554">
            <v>0</v>
          </cell>
          <cell r="Q554">
            <v>0</v>
          </cell>
          <cell r="S554">
            <v>0</v>
          </cell>
          <cell r="T554">
            <v>0</v>
          </cell>
          <cell r="U554">
            <v>0</v>
          </cell>
          <cell r="W554">
            <v>0</v>
          </cell>
          <cell r="AF554" t="str">
            <v>20160201LGUM_479</v>
          </cell>
          <cell r="AH554" t="str">
            <v>479</v>
          </cell>
        </row>
        <row r="555">
          <cell r="B555" t="str">
            <v>Jun 2018</v>
          </cell>
          <cell r="C555" t="str">
            <v>LS</v>
          </cell>
          <cell r="E555">
            <v>24</v>
          </cell>
          <cell r="G555">
            <v>937.01292639578116</v>
          </cell>
          <cell r="Q555">
            <v>596.4</v>
          </cell>
          <cell r="S555">
            <v>-8.49</v>
          </cell>
          <cell r="T555">
            <v>120.49</v>
          </cell>
          <cell r="U555">
            <v>-0.15</v>
          </cell>
          <cell r="W555">
            <v>708.25</v>
          </cell>
          <cell r="AF555" t="str">
            <v>20160201LGUM_480</v>
          </cell>
          <cell r="AH555" t="str">
            <v>480</v>
          </cell>
        </row>
        <row r="556">
          <cell r="B556" t="str">
            <v>Jun 2018</v>
          </cell>
          <cell r="C556" t="str">
            <v>LS</v>
          </cell>
          <cell r="E556">
            <v>6</v>
          </cell>
          <cell r="G556">
            <v>621.75624087944357</v>
          </cell>
          <cell r="Q556">
            <v>130.01000000000002</v>
          </cell>
          <cell r="S556">
            <v>-1.85</v>
          </cell>
          <cell r="T556">
            <v>26.27</v>
          </cell>
          <cell r="U556">
            <v>-0.03</v>
          </cell>
          <cell r="W556">
            <v>154.4</v>
          </cell>
          <cell r="AF556" t="str">
            <v>20160201LGUM_481</v>
          </cell>
          <cell r="AH556" t="str">
            <v>481</v>
          </cell>
        </row>
        <row r="557">
          <cell r="B557" t="str">
            <v>Jun 2018</v>
          </cell>
          <cell r="C557" t="str">
            <v>LS</v>
          </cell>
          <cell r="E557">
            <v>85</v>
          </cell>
          <cell r="G557">
            <v>8377.2896328351799</v>
          </cell>
          <cell r="Q557">
            <v>2671.55</v>
          </cell>
          <cell r="S557">
            <v>-38.020000000000003</v>
          </cell>
          <cell r="T557">
            <v>539.75</v>
          </cell>
          <cell r="U557">
            <v>-0.69</v>
          </cell>
          <cell r="W557">
            <v>3172.59</v>
          </cell>
          <cell r="AF557" t="str">
            <v>20160201LGUM_482</v>
          </cell>
          <cell r="AH557" t="str">
            <v>482</v>
          </cell>
        </row>
        <row r="558">
          <cell r="B558" t="str">
            <v>Jun 2018</v>
          </cell>
          <cell r="C558" t="str">
            <v>LS</v>
          </cell>
          <cell r="E558">
            <v>3</v>
          </cell>
          <cell r="G558">
            <v>864.76660263162046</v>
          </cell>
          <cell r="Q558">
            <v>135.01999999999998</v>
          </cell>
          <cell r="S558">
            <v>-1.92</v>
          </cell>
          <cell r="T558">
            <v>27.28</v>
          </cell>
          <cell r="U558">
            <v>-0.03</v>
          </cell>
          <cell r="W558">
            <v>160.35</v>
          </cell>
          <cell r="AF558" t="str">
            <v>20160201LGUM_483</v>
          </cell>
          <cell r="AH558" t="str">
            <v>483</v>
          </cell>
        </row>
        <row r="559">
          <cell r="B559" t="str">
            <v>Jun 2018</v>
          </cell>
          <cell r="C559" t="str">
            <v>LS</v>
          </cell>
          <cell r="E559">
            <v>16</v>
          </cell>
          <cell r="G559">
            <v>5168.8960729449518</v>
          </cell>
          <cell r="Q559">
            <v>876.16</v>
          </cell>
          <cell r="S559">
            <v>-12.47</v>
          </cell>
          <cell r="T559">
            <v>177.02</v>
          </cell>
          <cell r="U559">
            <v>-0.23</v>
          </cell>
          <cell r="W559">
            <v>1040.48</v>
          </cell>
          <cell r="AF559" t="str">
            <v>20160201LGUM_484</v>
          </cell>
          <cell r="AH559" t="str">
            <v>484</v>
          </cell>
        </row>
        <row r="560">
          <cell r="B560" t="str">
            <v>Jun 2018</v>
          </cell>
          <cell r="C560" t="str">
            <v>ODL</v>
          </cell>
          <cell r="E560">
            <v>0</v>
          </cell>
          <cell r="G560">
            <v>0</v>
          </cell>
          <cell r="Q560">
            <v>0</v>
          </cell>
          <cell r="S560">
            <v>0</v>
          </cell>
          <cell r="T560">
            <v>0</v>
          </cell>
          <cell r="U560">
            <v>0</v>
          </cell>
          <cell r="W560">
            <v>0</v>
          </cell>
          <cell r="AF560" t="str">
            <v>20160201ODL</v>
          </cell>
          <cell r="AH560" t="str">
            <v>ODL</v>
          </cell>
        </row>
        <row r="561">
          <cell r="B561" t="str">
            <v>Jun 2018</v>
          </cell>
          <cell r="C561" t="str">
            <v>RLS</v>
          </cell>
          <cell r="E561">
            <v>0</v>
          </cell>
          <cell r="G561">
            <v>0</v>
          </cell>
          <cell r="Q561">
            <v>0</v>
          </cell>
          <cell r="S561">
            <v>0</v>
          </cell>
          <cell r="T561">
            <v>0</v>
          </cell>
          <cell r="U561">
            <v>0</v>
          </cell>
          <cell r="W561">
            <v>0</v>
          </cell>
          <cell r="AF561" t="str">
            <v>20160201LGUM_204CU</v>
          </cell>
          <cell r="AH561" t="str">
            <v>4CU</v>
          </cell>
        </row>
        <row r="562">
          <cell r="B562" t="str">
            <v>Jun 2018</v>
          </cell>
          <cell r="C562" t="str">
            <v>RLS</v>
          </cell>
          <cell r="E562">
            <v>0</v>
          </cell>
          <cell r="G562">
            <v>0</v>
          </cell>
          <cell r="Q562">
            <v>0</v>
          </cell>
          <cell r="S562">
            <v>0</v>
          </cell>
          <cell r="T562">
            <v>0</v>
          </cell>
          <cell r="U562">
            <v>0</v>
          </cell>
          <cell r="W562">
            <v>0</v>
          </cell>
          <cell r="AF562" t="str">
            <v>20160201LGUM_207CU</v>
          </cell>
          <cell r="AH562" t="str">
            <v>7CU</v>
          </cell>
        </row>
        <row r="563">
          <cell r="B563" t="str">
            <v>Jun 2018</v>
          </cell>
          <cell r="C563" t="str">
            <v>RLS</v>
          </cell>
          <cell r="E563">
            <v>0</v>
          </cell>
          <cell r="G563">
            <v>0</v>
          </cell>
          <cell r="Q563">
            <v>0</v>
          </cell>
          <cell r="S563">
            <v>0</v>
          </cell>
          <cell r="T563">
            <v>0</v>
          </cell>
          <cell r="U563">
            <v>0</v>
          </cell>
          <cell r="W563">
            <v>0</v>
          </cell>
          <cell r="AF563" t="str">
            <v>20160201LGUM_209CU</v>
          </cell>
          <cell r="AH563" t="str">
            <v>9CU</v>
          </cell>
        </row>
        <row r="564">
          <cell r="B564" t="str">
            <v>Jun 2018</v>
          </cell>
          <cell r="C564" t="str">
            <v>RLS</v>
          </cell>
          <cell r="E564">
            <v>0</v>
          </cell>
          <cell r="G564">
            <v>0</v>
          </cell>
          <cell r="Q564">
            <v>0</v>
          </cell>
          <cell r="S564">
            <v>0</v>
          </cell>
          <cell r="T564">
            <v>0</v>
          </cell>
          <cell r="U564">
            <v>0</v>
          </cell>
          <cell r="W564">
            <v>0</v>
          </cell>
          <cell r="AF564" t="str">
            <v>20160201LGUM_210CU</v>
          </cell>
          <cell r="AH564" t="str">
            <v>0CU</v>
          </cell>
        </row>
        <row r="565">
          <cell r="B565" t="str">
            <v>Jun 2018</v>
          </cell>
          <cell r="C565" t="str">
            <v>RLS</v>
          </cell>
          <cell r="E565">
            <v>0</v>
          </cell>
          <cell r="G565">
            <v>0</v>
          </cell>
          <cell r="Q565">
            <v>0</v>
          </cell>
          <cell r="S565">
            <v>0</v>
          </cell>
          <cell r="T565">
            <v>0</v>
          </cell>
          <cell r="U565">
            <v>0</v>
          </cell>
          <cell r="W565">
            <v>0</v>
          </cell>
          <cell r="AF565" t="str">
            <v>20160201LGUM_252CU</v>
          </cell>
          <cell r="AH565" t="str">
            <v>2CU</v>
          </cell>
        </row>
        <row r="566">
          <cell r="B566" t="str">
            <v>Jun 2018</v>
          </cell>
          <cell r="C566" t="str">
            <v>RLS</v>
          </cell>
          <cell r="E566">
            <v>0</v>
          </cell>
          <cell r="G566">
            <v>0</v>
          </cell>
          <cell r="Q566">
            <v>0</v>
          </cell>
          <cell r="S566">
            <v>0</v>
          </cell>
          <cell r="T566">
            <v>0</v>
          </cell>
          <cell r="U566">
            <v>0</v>
          </cell>
          <cell r="W566">
            <v>0</v>
          </cell>
          <cell r="AF566" t="str">
            <v>20160201LGUM_267CU</v>
          </cell>
          <cell r="AH566" t="str">
            <v>7CU</v>
          </cell>
        </row>
        <row r="567">
          <cell r="B567" t="str">
            <v>Jun 2018</v>
          </cell>
          <cell r="C567" t="str">
            <v>RLS</v>
          </cell>
          <cell r="E567">
            <v>0</v>
          </cell>
          <cell r="G567">
            <v>0</v>
          </cell>
          <cell r="Q567">
            <v>0</v>
          </cell>
          <cell r="S567">
            <v>0</v>
          </cell>
          <cell r="T567">
            <v>0</v>
          </cell>
          <cell r="U567">
            <v>0</v>
          </cell>
          <cell r="W567">
            <v>0</v>
          </cell>
          <cell r="AF567" t="str">
            <v>20160201LGUM_276CU</v>
          </cell>
          <cell r="AH567" t="str">
            <v>6CU</v>
          </cell>
        </row>
        <row r="568">
          <cell r="B568" t="str">
            <v>Jun 2018</v>
          </cell>
          <cell r="C568" t="str">
            <v>RLS</v>
          </cell>
          <cell r="E568">
            <v>0</v>
          </cell>
          <cell r="G568">
            <v>0</v>
          </cell>
          <cell r="Q568">
            <v>0</v>
          </cell>
          <cell r="S568">
            <v>0</v>
          </cell>
          <cell r="T568">
            <v>0</v>
          </cell>
          <cell r="U568">
            <v>0</v>
          </cell>
          <cell r="W568">
            <v>0</v>
          </cell>
          <cell r="AF568" t="str">
            <v>20160201LGUM_315CU</v>
          </cell>
          <cell r="AH568" t="str">
            <v>5CU</v>
          </cell>
        </row>
        <row r="569">
          <cell r="B569" t="str">
            <v>Jun 2018</v>
          </cell>
          <cell r="C569" t="str">
            <v>LS</v>
          </cell>
          <cell r="E569">
            <v>0</v>
          </cell>
          <cell r="G569">
            <v>0</v>
          </cell>
          <cell r="Q569">
            <v>0</v>
          </cell>
          <cell r="S569">
            <v>0</v>
          </cell>
          <cell r="T569">
            <v>0</v>
          </cell>
          <cell r="U569">
            <v>0</v>
          </cell>
          <cell r="W569">
            <v>0</v>
          </cell>
          <cell r="AF569" t="str">
            <v>20160201LGUM_412CU</v>
          </cell>
          <cell r="AH569" t="str">
            <v>2CU</v>
          </cell>
        </row>
        <row r="570">
          <cell r="B570" t="str">
            <v>Jun 2018</v>
          </cell>
          <cell r="C570" t="str">
            <v>LS</v>
          </cell>
          <cell r="E570">
            <v>0</v>
          </cell>
          <cell r="G570">
            <v>0</v>
          </cell>
          <cell r="Q570">
            <v>0</v>
          </cell>
          <cell r="S570">
            <v>0</v>
          </cell>
          <cell r="T570">
            <v>0</v>
          </cell>
          <cell r="U570">
            <v>0</v>
          </cell>
          <cell r="W570">
            <v>0</v>
          </cell>
          <cell r="AF570" t="str">
            <v>20160201LGUM_415CU</v>
          </cell>
          <cell r="AH570" t="str">
            <v>5CU</v>
          </cell>
        </row>
        <row r="571">
          <cell r="B571" t="str">
            <v>Jun 2018</v>
          </cell>
          <cell r="C571" t="str">
            <v>LS</v>
          </cell>
          <cell r="E571">
            <v>567</v>
          </cell>
          <cell r="G571">
            <v>47310.395652833715</v>
          </cell>
          <cell r="Q571">
            <v>16754.849999999999</v>
          </cell>
          <cell r="S571">
            <v>-238.45</v>
          </cell>
          <cell r="T571">
            <v>3385.08</v>
          </cell>
          <cell r="U571">
            <v>-4.3099999999999996</v>
          </cell>
          <cell r="W571">
            <v>19897.169999999998</v>
          </cell>
          <cell r="AF571" t="str">
            <v>20160201LGUM_424</v>
          </cell>
          <cell r="AH571" t="str">
            <v>424</v>
          </cell>
        </row>
        <row r="572">
          <cell r="B572" t="str">
            <v>Jun 2018</v>
          </cell>
          <cell r="C572" t="str">
            <v>LS</v>
          </cell>
          <cell r="E572">
            <v>5</v>
          </cell>
          <cell r="G572">
            <v>241.62044710775149</v>
          </cell>
          <cell r="Q572">
            <v>108.44999999999999</v>
          </cell>
          <cell r="S572">
            <v>-1.54</v>
          </cell>
          <cell r="T572">
            <v>21.91</v>
          </cell>
          <cell r="U572">
            <v>-0.03</v>
          </cell>
          <cell r="W572">
            <v>128.79</v>
          </cell>
          <cell r="AF572" t="str">
            <v>20160201LGUM_444</v>
          </cell>
          <cell r="AH572" t="str">
            <v>444</v>
          </cell>
        </row>
        <row r="573">
          <cell r="B573" t="str">
            <v>Jun 2018</v>
          </cell>
          <cell r="C573" t="str">
            <v>LS</v>
          </cell>
          <cell r="E573">
            <v>18</v>
          </cell>
          <cell r="G573">
            <v>892.05861273958874</v>
          </cell>
          <cell r="Q573">
            <v>425.34000000000003</v>
          </cell>
          <cell r="S573">
            <v>-6.05</v>
          </cell>
          <cell r="T573">
            <v>85.93</v>
          </cell>
          <cell r="U573">
            <v>-0.11</v>
          </cell>
          <cell r="W573">
            <v>505.11</v>
          </cell>
          <cell r="AF573" t="str">
            <v>20160201LGUM_445</v>
          </cell>
          <cell r="AH573" t="str">
            <v>445</v>
          </cell>
        </row>
        <row r="574">
          <cell r="B574" t="str">
            <v>Jun 2018</v>
          </cell>
          <cell r="C574" t="str">
            <v>LS</v>
          </cell>
          <cell r="E574">
            <v>0</v>
          </cell>
          <cell r="G574">
            <v>0</v>
          </cell>
          <cell r="Q574">
            <v>0</v>
          </cell>
          <cell r="S574">
            <v>0</v>
          </cell>
          <cell r="T574">
            <v>0</v>
          </cell>
          <cell r="U574">
            <v>0</v>
          </cell>
          <cell r="W574">
            <v>0</v>
          </cell>
          <cell r="AF574" t="str">
            <v>20160201LGUM_452CU</v>
          </cell>
          <cell r="AH574" t="str">
            <v>2CU</v>
          </cell>
        </row>
        <row r="575">
          <cell r="B575" t="str">
            <v>Jun 2018</v>
          </cell>
          <cell r="C575" t="str">
            <v>LS</v>
          </cell>
          <cell r="E575">
            <v>0</v>
          </cell>
          <cell r="G575">
            <v>0</v>
          </cell>
          <cell r="Q575">
            <v>0</v>
          </cell>
          <cell r="S575">
            <v>0</v>
          </cell>
          <cell r="T575">
            <v>0</v>
          </cell>
          <cell r="U575">
            <v>0</v>
          </cell>
          <cell r="W575">
            <v>0</v>
          </cell>
          <cell r="AF575" t="str">
            <v>20160201LGUM_453CU</v>
          </cell>
          <cell r="AH575" t="str">
            <v>3CU</v>
          </cell>
        </row>
        <row r="576">
          <cell r="B576" t="str">
            <v>Jun 2018</v>
          </cell>
          <cell r="C576" t="str">
            <v>LS</v>
          </cell>
          <cell r="E576">
            <v>0</v>
          </cell>
          <cell r="G576">
            <v>0</v>
          </cell>
          <cell r="Q576">
            <v>0</v>
          </cell>
          <cell r="S576">
            <v>0</v>
          </cell>
          <cell r="T576">
            <v>0</v>
          </cell>
          <cell r="U576">
            <v>0</v>
          </cell>
          <cell r="W576">
            <v>0</v>
          </cell>
          <cell r="AF576" t="str">
            <v>20160201LGUM_454CU</v>
          </cell>
          <cell r="AH576" t="str">
            <v>4CU</v>
          </cell>
        </row>
        <row r="577">
          <cell r="B577" t="str">
            <v>Jun 2018</v>
          </cell>
          <cell r="C577" t="str">
            <v>LS</v>
          </cell>
          <cell r="E577">
            <v>0</v>
          </cell>
          <cell r="G577">
            <v>0</v>
          </cell>
          <cell r="Q577">
            <v>0</v>
          </cell>
          <cell r="S577">
            <v>0</v>
          </cell>
          <cell r="T577">
            <v>0</v>
          </cell>
          <cell r="U577">
            <v>0</v>
          </cell>
          <cell r="W577">
            <v>0</v>
          </cell>
          <cell r="AF577" t="str">
            <v>20160201LGUM_456CU</v>
          </cell>
          <cell r="AH577" t="str">
            <v>6CU</v>
          </cell>
        </row>
        <row r="578">
          <cell r="B578" t="str">
            <v>Jun 2018</v>
          </cell>
          <cell r="C578" t="str">
            <v>LS</v>
          </cell>
          <cell r="E578">
            <v>0</v>
          </cell>
          <cell r="G578">
            <v>0</v>
          </cell>
          <cell r="Q578">
            <v>0</v>
          </cell>
          <cell r="S578">
            <v>0</v>
          </cell>
          <cell r="T578">
            <v>0</v>
          </cell>
          <cell r="U578">
            <v>0</v>
          </cell>
          <cell r="W578">
            <v>0</v>
          </cell>
          <cell r="AF578" t="str">
            <v>20160201LGUM_490</v>
          </cell>
          <cell r="AH578" t="str">
            <v>490</v>
          </cell>
        </row>
        <row r="579">
          <cell r="B579" t="str">
            <v>Jun 2018</v>
          </cell>
          <cell r="C579" t="str">
            <v>LS</v>
          </cell>
          <cell r="E579">
            <v>0</v>
          </cell>
          <cell r="G579">
            <v>0</v>
          </cell>
          <cell r="Q579">
            <v>0</v>
          </cell>
          <cell r="S579">
            <v>0</v>
          </cell>
          <cell r="T579">
            <v>0</v>
          </cell>
          <cell r="U579">
            <v>0</v>
          </cell>
          <cell r="W579">
            <v>0</v>
          </cell>
          <cell r="AF579" t="str">
            <v>20160201LGUM_491</v>
          </cell>
          <cell r="AH579" t="str">
            <v>491</v>
          </cell>
        </row>
        <row r="580">
          <cell r="B580" t="str">
            <v>Jun 2018</v>
          </cell>
          <cell r="C580" t="str">
            <v>LS</v>
          </cell>
          <cell r="E580">
            <v>0</v>
          </cell>
          <cell r="G580">
            <v>0</v>
          </cell>
          <cell r="Q580">
            <v>0</v>
          </cell>
          <cell r="S580">
            <v>0</v>
          </cell>
          <cell r="T580">
            <v>0</v>
          </cell>
          <cell r="U580">
            <v>0</v>
          </cell>
          <cell r="W580">
            <v>0</v>
          </cell>
          <cell r="AF580" t="str">
            <v>20160201LGUM_492</v>
          </cell>
          <cell r="AH580" t="str">
            <v>492</v>
          </cell>
        </row>
        <row r="581">
          <cell r="B581" t="str">
            <v>Jun 2018</v>
          </cell>
          <cell r="C581" t="str">
            <v>LS</v>
          </cell>
          <cell r="E581">
            <v>0</v>
          </cell>
          <cell r="G581">
            <v>0</v>
          </cell>
          <cell r="Q581">
            <v>0</v>
          </cell>
          <cell r="S581">
            <v>0</v>
          </cell>
          <cell r="T581">
            <v>0</v>
          </cell>
          <cell r="U581">
            <v>0</v>
          </cell>
          <cell r="W581">
            <v>0</v>
          </cell>
          <cell r="AF581" t="str">
            <v>20160201LGUM_493</v>
          </cell>
          <cell r="AH581" t="str">
            <v>493</v>
          </cell>
        </row>
        <row r="582">
          <cell r="B582" t="str">
            <v>Jun 2018</v>
          </cell>
          <cell r="C582" t="str">
            <v>LS</v>
          </cell>
          <cell r="E582">
            <v>0</v>
          </cell>
          <cell r="G582">
            <v>0</v>
          </cell>
          <cell r="Q582">
            <v>0</v>
          </cell>
          <cell r="S582">
            <v>0</v>
          </cell>
          <cell r="T582">
            <v>0</v>
          </cell>
          <cell r="U582">
            <v>0</v>
          </cell>
          <cell r="W582">
            <v>0</v>
          </cell>
          <cell r="AF582" t="str">
            <v>20160201LGUM_496</v>
          </cell>
          <cell r="AH582" t="str">
            <v>496</v>
          </cell>
        </row>
        <row r="583">
          <cell r="B583" t="str">
            <v>Jun 2018</v>
          </cell>
          <cell r="C583" t="str">
            <v>LS</v>
          </cell>
          <cell r="E583">
            <v>0</v>
          </cell>
          <cell r="G583">
            <v>0</v>
          </cell>
          <cell r="Q583">
            <v>0</v>
          </cell>
          <cell r="S583">
            <v>0</v>
          </cell>
          <cell r="T583">
            <v>0</v>
          </cell>
          <cell r="U583">
            <v>0</v>
          </cell>
          <cell r="W583">
            <v>0</v>
          </cell>
          <cell r="AF583" t="str">
            <v>20160201LGUM_497</v>
          </cell>
          <cell r="AH583" t="str">
            <v>497</v>
          </cell>
        </row>
        <row r="584">
          <cell r="B584" t="str">
            <v>Jun 2018</v>
          </cell>
          <cell r="C584" t="str">
            <v>LS</v>
          </cell>
          <cell r="E584">
            <v>0</v>
          </cell>
          <cell r="G584">
            <v>0</v>
          </cell>
          <cell r="Q584">
            <v>0</v>
          </cell>
          <cell r="S584">
            <v>0</v>
          </cell>
          <cell r="T584">
            <v>0</v>
          </cell>
          <cell r="U584">
            <v>0</v>
          </cell>
          <cell r="W584">
            <v>0</v>
          </cell>
          <cell r="AF584" t="str">
            <v>20160201LGUM_498</v>
          </cell>
          <cell r="AH584" t="str">
            <v>498</v>
          </cell>
        </row>
        <row r="585">
          <cell r="B585" t="str">
            <v>Jun 2018</v>
          </cell>
          <cell r="C585" t="str">
            <v>LS</v>
          </cell>
          <cell r="E585">
            <v>0</v>
          </cell>
          <cell r="G585">
            <v>0</v>
          </cell>
          <cell r="Q585">
            <v>0</v>
          </cell>
          <cell r="S585">
            <v>0</v>
          </cell>
          <cell r="T585">
            <v>0</v>
          </cell>
          <cell r="U585">
            <v>0</v>
          </cell>
          <cell r="W585">
            <v>0</v>
          </cell>
          <cell r="AF585" t="str">
            <v>20160201LGUM_499</v>
          </cell>
          <cell r="AH585" t="str">
            <v>499</v>
          </cell>
        </row>
        <row r="586">
          <cell r="B586" t="str">
            <v>Jul 2017</v>
          </cell>
          <cell r="C586" t="str">
            <v>RLS</v>
          </cell>
          <cell r="E586">
            <v>77</v>
          </cell>
          <cell r="G586">
            <v>2562.6998259899519</v>
          </cell>
          <cell r="Q586">
            <v>708.26</v>
          </cell>
          <cell r="S586">
            <v>-7.92</v>
          </cell>
          <cell r="T586">
            <v>94.9</v>
          </cell>
          <cell r="U586">
            <v>-0.16</v>
          </cell>
          <cell r="W586">
            <v>795.08</v>
          </cell>
          <cell r="AF586" t="str">
            <v>20160201LGUM_201</v>
          </cell>
          <cell r="AH586" t="str">
            <v>201</v>
          </cell>
        </row>
        <row r="587">
          <cell r="B587" t="str">
            <v>Jul 2017</v>
          </cell>
          <cell r="C587" t="str">
            <v>RLS</v>
          </cell>
          <cell r="E587">
            <v>3623</v>
          </cell>
          <cell r="G587">
            <v>281848.56845971791</v>
          </cell>
          <cell r="Q587">
            <v>42797.97</v>
          </cell>
          <cell r="S587">
            <v>-478.58</v>
          </cell>
          <cell r="T587">
            <v>5734.86</v>
          </cell>
          <cell r="U587">
            <v>-9.4600000000000009</v>
          </cell>
          <cell r="W587">
            <v>48044.79</v>
          </cell>
          <cell r="AF587" t="str">
            <v>20160201LGUM_203</v>
          </cell>
          <cell r="AH587" t="str">
            <v>203</v>
          </cell>
        </row>
        <row r="588">
          <cell r="B588" t="str">
            <v>Jul 2017</v>
          </cell>
          <cell r="C588" t="str">
            <v>RLS</v>
          </cell>
          <cell r="E588">
            <v>3636</v>
          </cell>
          <cell r="G588">
            <v>434703.35175627994</v>
          </cell>
          <cell r="Q588">
            <v>53079.97</v>
          </cell>
          <cell r="S588">
            <v>-593.54999999999995</v>
          </cell>
          <cell r="T588">
            <v>7112.63</v>
          </cell>
          <cell r="U588">
            <v>-11.74</v>
          </cell>
          <cell r="W588">
            <v>59587.31</v>
          </cell>
          <cell r="AF588" t="str">
            <v>20160201LGUM_204</v>
          </cell>
          <cell r="AH588" t="str">
            <v>204</v>
          </cell>
        </row>
        <row r="589">
          <cell r="B589" t="str">
            <v>Jul 2017</v>
          </cell>
          <cell r="C589" t="str">
            <v>RLS</v>
          </cell>
          <cell r="E589">
            <v>76</v>
          </cell>
          <cell r="G589">
            <v>2571.1193736728756</v>
          </cell>
          <cell r="Q589">
            <v>994.08</v>
          </cell>
          <cell r="S589">
            <v>-11.12</v>
          </cell>
          <cell r="T589">
            <v>133.21</v>
          </cell>
          <cell r="U589">
            <v>-0.22</v>
          </cell>
          <cell r="W589">
            <v>1115.95</v>
          </cell>
          <cell r="AF589" t="str">
            <v>20160201LGUM_206</v>
          </cell>
          <cell r="AH589" t="str">
            <v>206</v>
          </cell>
        </row>
        <row r="590">
          <cell r="B590" t="str">
            <v>Jul 2017</v>
          </cell>
          <cell r="C590" t="str">
            <v>RLS</v>
          </cell>
          <cell r="E590">
            <v>710</v>
          </cell>
          <cell r="G590">
            <v>89029.349642697329</v>
          </cell>
          <cell r="Q590">
            <v>12162.460000000001</v>
          </cell>
          <cell r="S590">
            <v>-136</v>
          </cell>
          <cell r="T590">
            <v>1629.75</v>
          </cell>
          <cell r="U590">
            <v>-2.69</v>
          </cell>
          <cell r="W590">
            <v>13653.52</v>
          </cell>
          <cell r="AF590" t="str">
            <v>20160201LGUM_207</v>
          </cell>
          <cell r="AH590" t="str">
            <v>207</v>
          </cell>
        </row>
        <row r="591">
          <cell r="B591" t="str">
            <v>Jul 2017</v>
          </cell>
          <cell r="C591" t="str">
            <v>RLS</v>
          </cell>
          <cell r="E591">
            <v>1395</v>
          </cell>
          <cell r="G591">
            <v>77819.774346344566</v>
          </cell>
          <cell r="Q591">
            <v>20799.45</v>
          </cell>
          <cell r="S591">
            <v>-232.58</v>
          </cell>
          <cell r="T591">
            <v>2787.09</v>
          </cell>
          <cell r="U591">
            <v>-4.5999999999999996</v>
          </cell>
          <cell r="W591">
            <v>23349.360000000001</v>
          </cell>
          <cell r="AF591" t="str">
            <v>20160201LGUM_208</v>
          </cell>
          <cell r="AH591" t="str">
            <v>208</v>
          </cell>
        </row>
        <row r="592">
          <cell r="B592" t="str">
            <v>Jul 2017</v>
          </cell>
          <cell r="C592" t="str">
            <v>RLS</v>
          </cell>
          <cell r="E592">
            <v>40</v>
          </cell>
          <cell r="G592">
            <v>12208.344140239607</v>
          </cell>
          <cell r="Q592">
            <v>1217.53</v>
          </cell>
          <cell r="S592">
            <v>-13.61</v>
          </cell>
          <cell r="T592">
            <v>163.15</v>
          </cell>
          <cell r="U592">
            <v>-0.27</v>
          </cell>
          <cell r="W592">
            <v>1366.8</v>
          </cell>
          <cell r="AF592" t="str">
            <v>20160201LGUM_209</v>
          </cell>
          <cell r="AH592" t="str">
            <v>209</v>
          </cell>
        </row>
        <row r="593">
          <cell r="B593" t="str">
            <v>Jul 2017</v>
          </cell>
          <cell r="C593" t="str">
            <v>RLS</v>
          </cell>
          <cell r="E593">
            <v>315</v>
          </cell>
          <cell r="G593">
            <v>94767.271388609952</v>
          </cell>
          <cell r="Q593">
            <v>9837.1200000000008</v>
          </cell>
          <cell r="S593">
            <v>-110</v>
          </cell>
          <cell r="T593">
            <v>1318.16</v>
          </cell>
          <cell r="U593">
            <v>-2.1800000000000002</v>
          </cell>
          <cell r="W593">
            <v>11043.1</v>
          </cell>
          <cell r="AF593" t="str">
            <v>20160201LGUM_210</v>
          </cell>
          <cell r="AH593" t="str">
            <v>210</v>
          </cell>
        </row>
        <row r="594">
          <cell r="B594" t="str">
            <v>Jul 2017</v>
          </cell>
          <cell r="C594" t="str">
            <v>RLS</v>
          </cell>
          <cell r="E594">
            <v>3845</v>
          </cell>
          <cell r="G594">
            <v>214115.41223751611</v>
          </cell>
          <cell r="Q594">
            <v>40779.279999999999</v>
          </cell>
          <cell r="S594">
            <v>-456</v>
          </cell>
          <cell r="T594">
            <v>5464.35</v>
          </cell>
          <cell r="U594">
            <v>-9.02</v>
          </cell>
          <cell r="W594">
            <v>45778.61</v>
          </cell>
          <cell r="AF594" t="str">
            <v>20160201LGUM_252</v>
          </cell>
          <cell r="AH594" t="str">
            <v>252</v>
          </cell>
        </row>
        <row r="595">
          <cell r="B595" t="str">
            <v>Jul 2017</v>
          </cell>
          <cell r="C595" t="str">
            <v>RLS</v>
          </cell>
          <cell r="E595">
            <v>2154</v>
          </cell>
          <cell r="G595">
            <v>175881.19376589847</v>
          </cell>
          <cell r="Q595">
            <v>61259.770000000004</v>
          </cell>
          <cell r="S595">
            <v>-685.02</v>
          </cell>
          <cell r="T595">
            <v>8208.7099999999991</v>
          </cell>
          <cell r="U595">
            <v>-13.55</v>
          </cell>
          <cell r="W595">
            <v>68769.91</v>
          </cell>
          <cell r="AF595" t="str">
            <v>20160201LGUM_266</v>
          </cell>
          <cell r="AH595" t="str">
            <v>266</v>
          </cell>
        </row>
        <row r="596">
          <cell r="B596" t="str">
            <v>Jul 2017</v>
          </cell>
          <cell r="C596" t="str">
            <v>RLS</v>
          </cell>
          <cell r="E596">
            <v>2335</v>
          </cell>
          <cell r="G596">
            <v>311890.5670358506</v>
          </cell>
          <cell r="Q596">
            <v>76216.479999999996</v>
          </cell>
          <cell r="S596">
            <v>-852.27</v>
          </cell>
          <cell r="T596">
            <v>10212.879999999999</v>
          </cell>
          <cell r="U596">
            <v>-16.86</v>
          </cell>
          <cell r="W596">
            <v>85560.23</v>
          </cell>
          <cell r="AF596" t="str">
            <v>20160201LGUM_267</v>
          </cell>
          <cell r="AH596" t="str">
            <v>267</v>
          </cell>
        </row>
        <row r="597">
          <cell r="B597" t="str">
            <v>Jul 2017</v>
          </cell>
          <cell r="C597" t="str">
            <v>RLS</v>
          </cell>
          <cell r="E597">
            <v>17265</v>
          </cell>
          <cell r="G597">
            <v>682141.22883588809</v>
          </cell>
          <cell r="Q597">
            <v>315272.33</v>
          </cell>
          <cell r="S597">
            <v>-3525.44</v>
          </cell>
          <cell r="T597">
            <v>42245.96</v>
          </cell>
          <cell r="U597">
            <v>-69.72</v>
          </cell>
          <cell r="W597">
            <v>353923.13</v>
          </cell>
          <cell r="AF597" t="str">
            <v>20160201LGUM_274</v>
          </cell>
          <cell r="AH597" t="str">
            <v>274</v>
          </cell>
        </row>
        <row r="598">
          <cell r="B598" t="str">
            <v>Jul 2017</v>
          </cell>
          <cell r="C598" t="str">
            <v>RLS</v>
          </cell>
          <cell r="E598">
            <v>525</v>
          </cell>
          <cell r="G598">
            <v>27896.066360447498</v>
          </cell>
          <cell r="Q598">
            <v>13576.5</v>
          </cell>
          <cell r="S598">
            <v>-151.82</v>
          </cell>
          <cell r="T598">
            <v>1819.23</v>
          </cell>
          <cell r="U598">
            <v>-3</v>
          </cell>
          <cell r="W598">
            <v>15240.91</v>
          </cell>
          <cell r="AF598" t="str">
            <v>20160201LGUM_275</v>
          </cell>
          <cell r="AH598" t="str">
            <v>275</v>
          </cell>
        </row>
        <row r="599">
          <cell r="B599" t="str">
            <v>Jul 2017</v>
          </cell>
          <cell r="C599" t="str">
            <v>RLS</v>
          </cell>
          <cell r="E599">
            <v>1371</v>
          </cell>
          <cell r="G599">
            <v>40543.279423659515</v>
          </cell>
          <cell r="Q599">
            <v>20839.2</v>
          </cell>
          <cell r="S599">
            <v>-233.03</v>
          </cell>
          <cell r="T599">
            <v>2792.42</v>
          </cell>
          <cell r="U599">
            <v>-4.6100000000000003</v>
          </cell>
          <cell r="W599">
            <v>23393.98</v>
          </cell>
          <cell r="AF599" t="str">
            <v>20160201LGUM_276</v>
          </cell>
          <cell r="AH599" t="str">
            <v>276</v>
          </cell>
        </row>
        <row r="600">
          <cell r="B600" t="str">
            <v>Jul 2017</v>
          </cell>
          <cell r="C600" t="str">
            <v>RLS</v>
          </cell>
          <cell r="E600">
            <v>2342</v>
          </cell>
          <cell r="G600">
            <v>126802.59787867489</v>
          </cell>
          <cell r="Q600">
            <v>54182.79</v>
          </cell>
          <cell r="S600">
            <v>-605.88</v>
          </cell>
          <cell r="T600">
            <v>7260.4</v>
          </cell>
          <cell r="U600">
            <v>-11.98</v>
          </cell>
          <cell r="W600">
            <v>60825.33</v>
          </cell>
          <cell r="AF600" t="str">
            <v>20160201LGUM_277</v>
          </cell>
          <cell r="AH600" t="str">
            <v>277</v>
          </cell>
        </row>
        <row r="601">
          <cell r="B601" t="str">
            <v>Jul 2017</v>
          </cell>
          <cell r="C601" t="str">
            <v>RLS</v>
          </cell>
          <cell r="E601">
            <v>17</v>
          </cell>
          <cell r="G601">
            <v>5143.2911908061169</v>
          </cell>
          <cell r="Q601">
            <v>1296.08</v>
          </cell>
          <cell r="S601">
            <v>-14.49</v>
          </cell>
          <cell r="T601">
            <v>173.67</v>
          </cell>
          <cell r="U601">
            <v>-0.28999999999999998</v>
          </cell>
          <cell r="W601">
            <v>1454.97</v>
          </cell>
          <cell r="AF601" t="str">
            <v>20160201LGUM_278</v>
          </cell>
          <cell r="AH601" t="str">
            <v>278</v>
          </cell>
        </row>
        <row r="602">
          <cell r="B602" t="str">
            <v>Jul 2017</v>
          </cell>
          <cell r="C602" t="str">
            <v>RLS</v>
          </cell>
          <cell r="E602">
            <v>11</v>
          </cell>
          <cell r="G602">
            <v>3272.0467182762877</v>
          </cell>
          <cell r="Q602">
            <v>496.21</v>
          </cell>
          <cell r="S602">
            <v>-5.55</v>
          </cell>
          <cell r="T602">
            <v>66.489999999999995</v>
          </cell>
          <cell r="U602">
            <v>-0.11</v>
          </cell>
          <cell r="W602">
            <v>557.04</v>
          </cell>
          <cell r="AF602" t="str">
            <v>20160201LGUM_279</v>
          </cell>
          <cell r="AH602" t="str">
            <v>279</v>
          </cell>
        </row>
        <row r="603">
          <cell r="B603" t="str">
            <v>Jul 2017</v>
          </cell>
          <cell r="C603" t="str">
            <v>RLS</v>
          </cell>
          <cell r="E603">
            <v>46</v>
          </cell>
          <cell r="G603">
            <v>1440.7950972403466</v>
          </cell>
          <cell r="Q603">
            <v>1674.38</v>
          </cell>
          <cell r="S603">
            <v>-18.72</v>
          </cell>
          <cell r="T603">
            <v>224.36</v>
          </cell>
          <cell r="U603">
            <v>-0.37</v>
          </cell>
          <cell r="W603">
            <v>1879.65</v>
          </cell>
          <cell r="AF603" t="str">
            <v>20160201LGUM_280</v>
          </cell>
          <cell r="AH603" t="str">
            <v>280</v>
          </cell>
        </row>
        <row r="604">
          <cell r="B604" t="str">
            <v>Jul 2017</v>
          </cell>
          <cell r="C604" t="str">
            <v>RLS</v>
          </cell>
          <cell r="E604">
            <v>244</v>
          </cell>
          <cell r="G604">
            <v>9747.7313299051057</v>
          </cell>
          <cell r="Q604">
            <v>9005.67</v>
          </cell>
          <cell r="S604">
            <v>-100.7</v>
          </cell>
          <cell r="T604">
            <v>1206.75</v>
          </cell>
          <cell r="U604">
            <v>-1.99</v>
          </cell>
          <cell r="W604">
            <v>10109.73</v>
          </cell>
          <cell r="AF604" t="str">
            <v>20160201LGUM_281</v>
          </cell>
          <cell r="AH604" t="str">
            <v>281</v>
          </cell>
        </row>
        <row r="605">
          <cell r="B605" t="str">
            <v>Jul 2017</v>
          </cell>
          <cell r="C605" t="str">
            <v>RLS</v>
          </cell>
          <cell r="E605">
            <v>105</v>
          </cell>
          <cell r="G605">
            <v>3202.5854498921658</v>
          </cell>
          <cell r="Q605">
            <v>3149.07</v>
          </cell>
          <cell r="S605">
            <v>-35.21</v>
          </cell>
          <cell r="T605">
            <v>421.97</v>
          </cell>
          <cell r="U605">
            <v>-0.7</v>
          </cell>
          <cell r="W605">
            <v>3535.13</v>
          </cell>
          <cell r="AF605" t="str">
            <v>20160201LGUM_282</v>
          </cell>
          <cell r="AH605" t="str">
            <v>282</v>
          </cell>
        </row>
        <row r="606">
          <cell r="B606" t="str">
            <v>Jul 2017</v>
          </cell>
          <cell r="C606" t="str">
            <v>RLS</v>
          </cell>
          <cell r="E606">
            <v>88</v>
          </cell>
          <cell r="G606">
            <v>3352.0324212640644</v>
          </cell>
          <cell r="Q606">
            <v>3231.5499999999997</v>
          </cell>
          <cell r="S606">
            <v>-36.14</v>
          </cell>
          <cell r="T606">
            <v>433.02</v>
          </cell>
          <cell r="U606">
            <v>-0.71</v>
          </cell>
          <cell r="W606">
            <v>3627.72</v>
          </cell>
          <cell r="AF606" t="str">
            <v>20160201LGUM_283</v>
          </cell>
          <cell r="AH606" t="str">
            <v>283</v>
          </cell>
        </row>
        <row r="607">
          <cell r="B607" t="str">
            <v>Jul 2017</v>
          </cell>
          <cell r="C607" t="str">
            <v>RLS</v>
          </cell>
          <cell r="E607">
            <v>500</v>
          </cell>
          <cell r="G607">
            <v>38366.82634762369</v>
          </cell>
          <cell r="Q607">
            <v>9965</v>
          </cell>
          <cell r="S607">
            <v>-111.43</v>
          </cell>
          <cell r="T607">
            <v>1335.29</v>
          </cell>
          <cell r="U607">
            <v>-2.2000000000000002</v>
          </cell>
          <cell r="W607">
            <v>11186.66</v>
          </cell>
          <cell r="AF607" t="str">
            <v>20160201LGUM_314</v>
          </cell>
          <cell r="AH607" t="str">
            <v>314</v>
          </cell>
        </row>
        <row r="608">
          <cell r="B608" t="str">
            <v>Jul 2017</v>
          </cell>
          <cell r="C608" t="str">
            <v>RLS</v>
          </cell>
          <cell r="E608">
            <v>496</v>
          </cell>
          <cell r="G608">
            <v>58695.82422804337</v>
          </cell>
          <cell r="Q608">
            <v>11829.6</v>
          </cell>
          <cell r="S608">
            <v>-132.28</v>
          </cell>
          <cell r="T608">
            <v>1585.15</v>
          </cell>
          <cell r="U608">
            <v>-2.62</v>
          </cell>
          <cell r="W608">
            <v>13279.85</v>
          </cell>
          <cell r="AF608" t="str">
            <v>20160201LGUM_315</v>
          </cell>
          <cell r="AH608" t="str">
            <v>315</v>
          </cell>
        </row>
        <row r="609">
          <cell r="B609" t="str">
            <v>Jul 2017</v>
          </cell>
          <cell r="C609" t="str">
            <v>RLS</v>
          </cell>
          <cell r="E609">
            <v>53</v>
          </cell>
          <cell r="G609">
            <v>2821.6009172398608</v>
          </cell>
          <cell r="Q609">
            <v>958.77</v>
          </cell>
          <cell r="S609">
            <v>-10.72</v>
          </cell>
          <cell r="T609">
            <v>128.47</v>
          </cell>
          <cell r="U609">
            <v>-0.21</v>
          </cell>
          <cell r="W609">
            <v>1076.31</v>
          </cell>
          <cell r="AF609" t="str">
            <v>20160201LGUM_318</v>
          </cell>
          <cell r="AH609" t="str">
            <v>318</v>
          </cell>
        </row>
        <row r="610">
          <cell r="B610" t="str">
            <v>Jul 2017</v>
          </cell>
          <cell r="C610" t="str">
            <v>RLS</v>
          </cell>
          <cell r="E610">
            <v>0</v>
          </cell>
          <cell r="G610">
            <v>0</v>
          </cell>
          <cell r="Q610">
            <v>0</v>
          </cell>
          <cell r="S610">
            <v>0</v>
          </cell>
          <cell r="T610">
            <v>0</v>
          </cell>
          <cell r="U610">
            <v>0</v>
          </cell>
          <cell r="W610">
            <v>0</v>
          </cell>
          <cell r="AF610" t="str">
            <v>20160201LGUM_347</v>
          </cell>
          <cell r="AH610" t="str">
            <v>347</v>
          </cell>
        </row>
        <row r="611">
          <cell r="B611" t="str">
            <v>Jul 2017</v>
          </cell>
          <cell r="C611" t="str">
            <v>RLS</v>
          </cell>
          <cell r="E611">
            <v>41</v>
          </cell>
          <cell r="G611">
            <v>3142.5961726513333</v>
          </cell>
          <cell r="Q611">
            <v>571.14</v>
          </cell>
          <cell r="S611">
            <v>-6.39</v>
          </cell>
          <cell r="T611">
            <v>76.53</v>
          </cell>
          <cell r="U611">
            <v>-0.13</v>
          </cell>
          <cell r="W611">
            <v>641.15</v>
          </cell>
          <cell r="AF611" t="str">
            <v>20160201LGUM_348</v>
          </cell>
          <cell r="AH611" t="str">
            <v>348</v>
          </cell>
        </row>
        <row r="612">
          <cell r="B612" t="str">
            <v>Jul 2017</v>
          </cell>
          <cell r="C612" t="str">
            <v>RLS</v>
          </cell>
          <cell r="E612">
            <v>18</v>
          </cell>
          <cell r="G612">
            <v>456.76046179861976</v>
          </cell>
          <cell r="Q612">
            <v>172.26999999999998</v>
          </cell>
          <cell r="S612">
            <v>-1.93</v>
          </cell>
          <cell r="T612">
            <v>23.08</v>
          </cell>
          <cell r="U612">
            <v>-0.04</v>
          </cell>
          <cell r="W612">
            <v>193.38</v>
          </cell>
          <cell r="AF612" t="str">
            <v>20160201LGUM_349</v>
          </cell>
          <cell r="AH612" t="str">
            <v>349</v>
          </cell>
        </row>
        <row r="613">
          <cell r="B613" t="str">
            <v>Jul 2017</v>
          </cell>
          <cell r="C613" t="str">
            <v>LS</v>
          </cell>
          <cell r="E613">
            <v>53</v>
          </cell>
          <cell r="G613">
            <v>716.71399650889418</v>
          </cell>
          <cell r="Q613">
            <v>1420.8</v>
          </cell>
          <cell r="S613">
            <v>-15.89</v>
          </cell>
          <cell r="T613">
            <v>190.39</v>
          </cell>
          <cell r="U613">
            <v>-0.31</v>
          </cell>
          <cell r="W613">
            <v>1594.99</v>
          </cell>
          <cell r="AF613" t="str">
            <v>20160201LGUM_400</v>
          </cell>
          <cell r="AH613" t="str">
            <v>400</v>
          </cell>
        </row>
        <row r="614">
          <cell r="B614" t="str">
            <v>Jul 2017</v>
          </cell>
          <cell r="C614" t="str">
            <v>LS</v>
          </cell>
          <cell r="E614">
            <v>11</v>
          </cell>
          <cell r="G614">
            <v>292.57928198160437</v>
          </cell>
          <cell r="Q614">
            <v>314.26</v>
          </cell>
          <cell r="S614">
            <v>-3.51</v>
          </cell>
          <cell r="T614">
            <v>42.11</v>
          </cell>
          <cell r="U614">
            <v>-7.0000000000000007E-2</v>
          </cell>
          <cell r="W614">
            <v>352.79</v>
          </cell>
          <cell r="AF614" t="str">
            <v>20160201LGUM_401</v>
          </cell>
          <cell r="AH614" t="str">
            <v>401</v>
          </cell>
        </row>
        <row r="615">
          <cell r="B615" t="str">
            <v>Jul 2017</v>
          </cell>
          <cell r="C615" t="str">
            <v>LS</v>
          </cell>
          <cell r="E615">
            <v>233</v>
          </cell>
          <cell r="G615">
            <v>5107.5081131536908</v>
          </cell>
          <cell r="Q615">
            <v>4851.07</v>
          </cell>
          <cell r="S615">
            <v>-54.25</v>
          </cell>
          <cell r="T615">
            <v>650.03</v>
          </cell>
          <cell r="U615">
            <v>-1.07</v>
          </cell>
          <cell r="W615">
            <v>5445.78</v>
          </cell>
          <cell r="AF615" t="str">
            <v>20160201LGUM_412</v>
          </cell>
          <cell r="AH615" t="str">
            <v>412</v>
          </cell>
        </row>
        <row r="616">
          <cell r="B616" t="str">
            <v>Jul 2017</v>
          </cell>
          <cell r="C616" t="str">
            <v>LS</v>
          </cell>
          <cell r="E616">
            <v>2473</v>
          </cell>
          <cell r="G616">
            <v>78113.406071786536</v>
          </cell>
          <cell r="Q616">
            <v>53329.21</v>
          </cell>
          <cell r="S616">
            <v>-596.34</v>
          </cell>
          <cell r="T616">
            <v>7146.02</v>
          </cell>
          <cell r="U616">
            <v>-11.79</v>
          </cell>
          <cell r="W616">
            <v>59867.1</v>
          </cell>
          <cell r="AF616" t="str">
            <v>20160201LGUM_413</v>
          </cell>
          <cell r="AH616" t="str">
            <v>413</v>
          </cell>
        </row>
        <row r="617">
          <cell r="B617" t="str">
            <v>Jul 2017</v>
          </cell>
          <cell r="C617" t="str">
            <v>LS</v>
          </cell>
          <cell r="E617">
            <v>47</v>
          </cell>
          <cell r="G617">
            <v>1067.1776688105999</v>
          </cell>
          <cell r="Q617">
            <v>996.86999999999989</v>
          </cell>
          <cell r="S617">
            <v>-11.15</v>
          </cell>
          <cell r="T617">
            <v>133.58000000000001</v>
          </cell>
          <cell r="U617">
            <v>-0.22</v>
          </cell>
          <cell r="W617">
            <v>1119.08</v>
          </cell>
          <cell r="AF617" t="str">
            <v>20160201LGUM_415</v>
          </cell>
          <cell r="AH617" t="str">
            <v>415</v>
          </cell>
        </row>
        <row r="618">
          <cell r="B618" t="str">
            <v>Jul 2017</v>
          </cell>
          <cell r="C618" t="str">
            <v>LS</v>
          </cell>
          <cell r="E618">
            <v>1980</v>
          </cell>
          <cell r="G618">
            <v>62976.111781349799</v>
          </cell>
          <cell r="Q618">
            <v>46806.969999999994</v>
          </cell>
          <cell r="S618">
            <v>-523.4</v>
          </cell>
          <cell r="T618">
            <v>6272.05</v>
          </cell>
          <cell r="U618">
            <v>-10.35</v>
          </cell>
          <cell r="W618">
            <v>52545.27</v>
          </cell>
          <cell r="AF618" t="str">
            <v>20160201LGUM_416</v>
          </cell>
          <cell r="AH618" t="str">
            <v>416</v>
          </cell>
        </row>
        <row r="619">
          <cell r="B619" t="str">
            <v>Jul 2017</v>
          </cell>
          <cell r="C619" t="str">
            <v>RLS</v>
          </cell>
          <cell r="E619">
            <v>50</v>
          </cell>
          <cell r="G619">
            <v>1557.6163213409154</v>
          </cell>
          <cell r="Q619">
            <v>1237.5</v>
          </cell>
          <cell r="S619">
            <v>-13.84</v>
          </cell>
          <cell r="T619">
            <v>165.82</v>
          </cell>
          <cell r="U619">
            <v>-0.27</v>
          </cell>
          <cell r="W619">
            <v>1389.21</v>
          </cell>
          <cell r="AF619" t="str">
            <v>20160201LGUM_417</v>
          </cell>
          <cell r="AH619" t="str">
            <v>417</v>
          </cell>
        </row>
        <row r="620">
          <cell r="B620" t="str">
            <v>Jul 2017</v>
          </cell>
          <cell r="C620" t="str">
            <v>RLS</v>
          </cell>
          <cell r="E620">
            <v>113</v>
          </cell>
          <cell r="G620">
            <v>5705.2959986412852</v>
          </cell>
          <cell r="Q620">
            <v>2971.8999999999996</v>
          </cell>
          <cell r="S620">
            <v>-33.229999999999997</v>
          </cell>
          <cell r="T620">
            <v>398.23</v>
          </cell>
          <cell r="U620">
            <v>-0.66</v>
          </cell>
          <cell r="W620">
            <v>3336.24</v>
          </cell>
          <cell r="AF620" t="str">
            <v>20160201LGUM_419</v>
          </cell>
          <cell r="AH620" t="str">
            <v>419</v>
          </cell>
        </row>
        <row r="621">
          <cell r="B621" t="str">
            <v>Jul 2017</v>
          </cell>
          <cell r="C621" t="str">
            <v>LS</v>
          </cell>
          <cell r="E621">
            <v>62</v>
          </cell>
          <cell r="G621">
            <v>3028.9322789318608</v>
          </cell>
          <cell r="Q621">
            <v>1913.3200000000002</v>
          </cell>
          <cell r="S621">
            <v>-21.4</v>
          </cell>
          <cell r="T621">
            <v>256.38</v>
          </cell>
          <cell r="U621">
            <v>-0.42</v>
          </cell>
          <cell r="W621">
            <v>2147.88</v>
          </cell>
          <cell r="AF621" t="str">
            <v>20160201LGUM_420</v>
          </cell>
          <cell r="AH621" t="str">
            <v>420</v>
          </cell>
        </row>
        <row r="622">
          <cell r="B622" t="str">
            <v>Jul 2017</v>
          </cell>
          <cell r="C622" t="str">
            <v>LS</v>
          </cell>
          <cell r="E622">
            <v>190</v>
          </cell>
          <cell r="G622">
            <v>15064.675691671528</v>
          </cell>
          <cell r="Q622">
            <v>6452.4000000000005</v>
          </cell>
          <cell r="S622">
            <v>-72.150000000000006</v>
          </cell>
          <cell r="T622">
            <v>864.61</v>
          </cell>
          <cell r="U622">
            <v>-1.43</v>
          </cell>
          <cell r="W622">
            <v>7243.43</v>
          </cell>
          <cell r="AF622" t="str">
            <v>20160201LGUM_421</v>
          </cell>
          <cell r="AH622" t="str">
            <v>421</v>
          </cell>
        </row>
        <row r="623">
          <cell r="B623" t="str">
            <v>Jul 2017</v>
          </cell>
          <cell r="C623" t="str">
            <v>LS</v>
          </cell>
          <cell r="E623">
            <v>423</v>
          </cell>
          <cell r="G623">
            <v>54787.04921624597</v>
          </cell>
          <cell r="Q623">
            <v>16763.490000000002</v>
          </cell>
          <cell r="S623">
            <v>-187.45</v>
          </cell>
          <cell r="T623">
            <v>2246.2800000000002</v>
          </cell>
          <cell r="U623">
            <v>-3.71</v>
          </cell>
          <cell r="W623">
            <v>18818.61</v>
          </cell>
          <cell r="AF623" t="str">
            <v>20160201LGUM_422</v>
          </cell>
          <cell r="AH623" t="str">
            <v>422</v>
          </cell>
        </row>
        <row r="624">
          <cell r="B624" t="str">
            <v>Jul 2017</v>
          </cell>
          <cell r="C624" t="str">
            <v>LS</v>
          </cell>
          <cell r="E624">
            <v>24</v>
          </cell>
          <cell r="G624">
            <v>1136.6389371947221</v>
          </cell>
          <cell r="Q624">
            <v>655.68</v>
          </cell>
          <cell r="S624">
            <v>-7.33</v>
          </cell>
          <cell r="T624">
            <v>87.86</v>
          </cell>
          <cell r="U624">
            <v>-0.15</v>
          </cell>
          <cell r="W624">
            <v>736.06</v>
          </cell>
          <cell r="AF624" t="str">
            <v>20160201LGUM_423</v>
          </cell>
          <cell r="AH624" t="str">
            <v>423</v>
          </cell>
        </row>
        <row r="625">
          <cell r="B625" t="str">
            <v>Jul 2017</v>
          </cell>
          <cell r="C625" t="str">
            <v>LS</v>
          </cell>
          <cell r="E625">
            <v>32</v>
          </cell>
          <cell r="G625">
            <v>4170.83343342841</v>
          </cell>
          <cell r="Q625">
            <v>1128.6399999999999</v>
          </cell>
          <cell r="S625">
            <v>-12.62</v>
          </cell>
          <cell r="T625">
            <v>151.24</v>
          </cell>
          <cell r="U625">
            <v>-0.25</v>
          </cell>
          <cell r="W625">
            <v>1267.01</v>
          </cell>
          <cell r="AF625" t="str">
            <v>20160201LGUM_425</v>
          </cell>
          <cell r="AH625" t="str">
            <v>425</v>
          </cell>
        </row>
        <row r="626">
          <cell r="B626" t="str">
            <v>Jul 2017</v>
          </cell>
          <cell r="C626" t="str">
            <v>RLS</v>
          </cell>
          <cell r="E626">
            <v>32</v>
          </cell>
          <cell r="G626">
            <v>770.38861298753375</v>
          </cell>
          <cell r="Q626">
            <v>1096.31</v>
          </cell>
          <cell r="S626">
            <v>-12.26</v>
          </cell>
          <cell r="T626">
            <v>146.91</v>
          </cell>
          <cell r="U626">
            <v>-0.24</v>
          </cell>
          <cell r="W626">
            <v>1230.72</v>
          </cell>
          <cell r="AF626" t="str">
            <v>20160201LGUM_426</v>
          </cell>
          <cell r="AH626" t="str">
            <v>426</v>
          </cell>
        </row>
        <row r="627">
          <cell r="B627" t="str">
            <v>Jul 2017</v>
          </cell>
          <cell r="C627" t="str">
            <v>LS</v>
          </cell>
          <cell r="E627">
            <v>52</v>
          </cell>
          <cell r="G627">
            <v>1202.9428751977473</v>
          </cell>
          <cell r="Q627">
            <v>1938.8999999999999</v>
          </cell>
          <cell r="S627">
            <v>-21.68</v>
          </cell>
          <cell r="T627">
            <v>259.81</v>
          </cell>
          <cell r="U627">
            <v>-0.43</v>
          </cell>
          <cell r="W627">
            <v>2176.6</v>
          </cell>
          <cell r="AF627" t="str">
            <v>20160201LGUM_427</v>
          </cell>
          <cell r="AH627" t="str">
            <v>427</v>
          </cell>
        </row>
        <row r="628">
          <cell r="B628" t="str">
            <v>Jul 2017</v>
          </cell>
          <cell r="C628" t="str">
            <v>RLS</v>
          </cell>
          <cell r="E628">
            <v>267</v>
          </cell>
          <cell r="G628">
            <v>8830.0006324664046</v>
          </cell>
          <cell r="Q628">
            <v>9678.02</v>
          </cell>
          <cell r="S628">
            <v>-108.22</v>
          </cell>
          <cell r="T628">
            <v>1296.8399999999999</v>
          </cell>
          <cell r="U628">
            <v>-2.14</v>
          </cell>
          <cell r="W628">
            <v>10864.5</v>
          </cell>
          <cell r="AF628" t="str">
            <v>20160201LGUM_428</v>
          </cell>
          <cell r="AH628" t="str">
            <v>428</v>
          </cell>
        </row>
        <row r="629">
          <cell r="B629" t="str">
            <v>Jul 2017</v>
          </cell>
          <cell r="C629" t="str">
            <v>LS</v>
          </cell>
          <cell r="E629">
            <v>212</v>
          </cell>
          <cell r="G629">
            <v>6828.2531708512561</v>
          </cell>
          <cell r="Q629">
            <v>8646.52</v>
          </cell>
          <cell r="S629">
            <v>-96.69</v>
          </cell>
          <cell r="T629">
            <v>1158.6199999999999</v>
          </cell>
          <cell r="U629">
            <v>-1.91</v>
          </cell>
          <cell r="W629">
            <v>9706.5400000000009</v>
          </cell>
          <cell r="AF629" t="str">
            <v>20160201LGUM_429</v>
          </cell>
          <cell r="AH629" t="str">
            <v>429</v>
          </cell>
        </row>
        <row r="630">
          <cell r="B630" t="str">
            <v>Jul 2017</v>
          </cell>
          <cell r="C630" t="str">
            <v>RLS</v>
          </cell>
          <cell r="E630">
            <v>14</v>
          </cell>
          <cell r="G630">
            <v>289.4219516005079</v>
          </cell>
          <cell r="Q630">
            <v>466.19000000000005</v>
          </cell>
          <cell r="S630">
            <v>-5.21</v>
          </cell>
          <cell r="T630">
            <v>62.47</v>
          </cell>
          <cell r="U630">
            <v>-0.1</v>
          </cell>
          <cell r="W630">
            <v>523.35</v>
          </cell>
          <cell r="AF630" t="str">
            <v>20160201LGUM_430</v>
          </cell>
          <cell r="AH630" t="str">
            <v>430</v>
          </cell>
        </row>
        <row r="631">
          <cell r="B631" t="str">
            <v>Jul 2017</v>
          </cell>
          <cell r="C631" t="str">
            <v>LS</v>
          </cell>
          <cell r="E631">
            <v>50</v>
          </cell>
          <cell r="G631">
            <v>1154.5304760209353</v>
          </cell>
          <cell r="Q631">
            <v>1886.86</v>
          </cell>
          <cell r="S631">
            <v>-21.1</v>
          </cell>
          <cell r="T631">
            <v>252.84</v>
          </cell>
          <cell r="U631">
            <v>-0.42</v>
          </cell>
          <cell r="W631">
            <v>2118.1799999999998</v>
          </cell>
          <cell r="AF631" t="str">
            <v>20160201LGUM_431</v>
          </cell>
          <cell r="AH631" t="str">
            <v>431</v>
          </cell>
        </row>
        <row r="632">
          <cell r="B632" t="str">
            <v>Jul 2017</v>
          </cell>
          <cell r="C632" t="str">
            <v>RLS</v>
          </cell>
          <cell r="E632">
            <v>10</v>
          </cell>
          <cell r="G632">
            <v>320.99525541147244</v>
          </cell>
          <cell r="Q632">
            <v>357.58000000000004</v>
          </cell>
          <cell r="S632">
            <v>-4</v>
          </cell>
          <cell r="T632">
            <v>47.91</v>
          </cell>
          <cell r="U632">
            <v>-0.08</v>
          </cell>
          <cell r="W632">
            <v>401.41</v>
          </cell>
          <cell r="AF632" t="str">
            <v>20160201LGUM_432</v>
          </cell>
          <cell r="AH632" t="str">
            <v>432</v>
          </cell>
        </row>
        <row r="633">
          <cell r="B633" t="str">
            <v>Jul 2017</v>
          </cell>
          <cell r="C633" t="str">
            <v>LS</v>
          </cell>
          <cell r="E633">
            <v>244</v>
          </cell>
          <cell r="G633">
            <v>7659.6835045399876</v>
          </cell>
          <cell r="Q633">
            <v>9659.3799999999992</v>
          </cell>
          <cell r="S633">
            <v>-108.01</v>
          </cell>
          <cell r="T633">
            <v>1294.3399999999999</v>
          </cell>
          <cell r="U633">
            <v>-2.14</v>
          </cell>
          <cell r="W633">
            <v>10843.57</v>
          </cell>
          <cell r="AF633" t="str">
            <v>20160201LGUM_433</v>
          </cell>
          <cell r="AH633" t="str">
            <v>433</v>
          </cell>
        </row>
        <row r="634">
          <cell r="B634" t="str">
            <v>Jul 2017</v>
          </cell>
          <cell r="C634" t="str">
            <v>LS</v>
          </cell>
          <cell r="E634">
            <v>0</v>
          </cell>
          <cell r="G634">
            <v>0</v>
          </cell>
          <cell r="Q634">
            <v>0</v>
          </cell>
          <cell r="S634">
            <v>0</v>
          </cell>
          <cell r="T634">
            <v>0</v>
          </cell>
          <cell r="U634">
            <v>0</v>
          </cell>
          <cell r="W634">
            <v>0</v>
          </cell>
          <cell r="AF634" t="str">
            <v>20160201LGUM_439</v>
          </cell>
          <cell r="AH634" t="str">
            <v>439</v>
          </cell>
        </row>
        <row r="635">
          <cell r="B635" t="str">
            <v>Jul 2017</v>
          </cell>
          <cell r="C635" t="str">
            <v>LS</v>
          </cell>
          <cell r="E635">
            <v>9</v>
          </cell>
          <cell r="G635">
            <v>797.75214295703643</v>
          </cell>
          <cell r="Q635">
            <v>174.32999999999998</v>
          </cell>
          <cell r="S635">
            <v>-1.95</v>
          </cell>
          <cell r="T635">
            <v>23.36</v>
          </cell>
          <cell r="U635">
            <v>-0.04</v>
          </cell>
          <cell r="W635">
            <v>195.7</v>
          </cell>
          <cell r="AF635" t="str">
            <v>20160201LGUM_440</v>
          </cell>
          <cell r="AH635" t="str">
            <v>440</v>
          </cell>
        </row>
        <row r="636">
          <cell r="B636" t="str">
            <v>Jul 2017</v>
          </cell>
          <cell r="C636" t="str">
            <v>LS</v>
          </cell>
          <cell r="E636">
            <v>38</v>
          </cell>
          <cell r="G636">
            <v>5054.8859401354166</v>
          </cell>
          <cell r="Q636">
            <v>894.9</v>
          </cell>
          <cell r="S636">
            <v>-10.01</v>
          </cell>
          <cell r="T636">
            <v>119.92</v>
          </cell>
          <cell r="U636">
            <v>-0.2</v>
          </cell>
          <cell r="W636">
            <v>1004.61</v>
          </cell>
          <cell r="AF636" t="str">
            <v>20160201LGUM_441</v>
          </cell>
          <cell r="AH636" t="str">
            <v>441</v>
          </cell>
        </row>
        <row r="637">
          <cell r="B637" t="str">
            <v>Jul 2017</v>
          </cell>
          <cell r="C637" t="str">
            <v>LS</v>
          </cell>
          <cell r="E637">
            <v>6962</v>
          </cell>
          <cell r="G637">
            <v>329965.23102416744</v>
          </cell>
          <cell r="Q637">
            <v>97028</v>
          </cell>
          <cell r="S637">
            <v>-1084.99</v>
          </cell>
          <cell r="T637">
            <v>13001.59</v>
          </cell>
          <cell r="U637">
            <v>-21.46</v>
          </cell>
          <cell r="W637">
            <v>108923.14</v>
          </cell>
          <cell r="AF637" t="str">
            <v>20160201LGUM_452</v>
          </cell>
          <cell r="AH637" t="str">
            <v>452</v>
          </cell>
        </row>
        <row r="638">
          <cell r="B638" t="str">
            <v>Jul 2017</v>
          </cell>
          <cell r="C638" t="str">
            <v>LS</v>
          </cell>
          <cell r="E638">
            <v>10260</v>
          </cell>
          <cell r="G638">
            <v>779729.04869827745</v>
          </cell>
          <cell r="Q638">
            <v>167048.35</v>
          </cell>
          <cell r="S638">
            <v>-1867.97</v>
          </cell>
          <cell r="T638">
            <v>22384.2</v>
          </cell>
          <cell r="U638">
            <v>-36.94</v>
          </cell>
          <cell r="W638">
            <v>187527.64</v>
          </cell>
          <cell r="AF638" t="str">
            <v>20160201LGUM_453</v>
          </cell>
          <cell r="AH638" t="str">
            <v>453</v>
          </cell>
        </row>
        <row r="639">
          <cell r="B639" t="str">
            <v>Jul 2017</v>
          </cell>
          <cell r="C639" t="str">
            <v>LS</v>
          </cell>
          <cell r="E639">
            <v>5635</v>
          </cell>
          <cell r="G639">
            <v>704646.67979234352</v>
          </cell>
          <cell r="Q639">
            <v>107686.47</v>
          </cell>
          <cell r="S639">
            <v>-1204.17</v>
          </cell>
          <cell r="T639">
            <v>14429.8</v>
          </cell>
          <cell r="U639">
            <v>-23.81</v>
          </cell>
          <cell r="W639">
            <v>120888.29</v>
          </cell>
          <cell r="AF639" t="str">
            <v>20160201LGUM_454</v>
          </cell>
          <cell r="AH639" t="str">
            <v>454</v>
          </cell>
        </row>
        <row r="640">
          <cell r="B640" t="str">
            <v>Jul 2017</v>
          </cell>
          <cell r="C640" t="str">
            <v>LS</v>
          </cell>
          <cell r="E640">
            <v>415</v>
          </cell>
          <cell r="G640">
            <v>20213.229099779473</v>
          </cell>
          <cell r="Q640">
            <v>6318.87</v>
          </cell>
          <cell r="S640">
            <v>-70.66</v>
          </cell>
          <cell r="T640">
            <v>846.72</v>
          </cell>
          <cell r="U640">
            <v>-1.4</v>
          </cell>
          <cell r="W640">
            <v>7093.53</v>
          </cell>
          <cell r="AF640" t="str">
            <v>20160201LGUM_455</v>
          </cell>
          <cell r="AH640" t="str">
            <v>455</v>
          </cell>
        </row>
        <row r="641">
          <cell r="B641" t="str">
            <v>Jul 2017</v>
          </cell>
          <cell r="C641" t="str">
            <v>LS</v>
          </cell>
          <cell r="E641">
            <v>13150</v>
          </cell>
          <cell r="G641">
            <v>1685632.3865293916</v>
          </cell>
          <cell r="Q641">
            <v>262958.24</v>
          </cell>
          <cell r="S641">
            <v>-2940.45</v>
          </cell>
          <cell r="T641">
            <v>35235.96</v>
          </cell>
          <cell r="U641">
            <v>-58.15</v>
          </cell>
          <cell r="W641">
            <v>295195.59999999998</v>
          </cell>
          <cell r="AF641" t="str">
            <v>20160201LGUM_456</v>
          </cell>
          <cell r="AH641" t="str">
            <v>456</v>
          </cell>
        </row>
        <row r="642">
          <cell r="B642" t="str">
            <v>Jul 2017</v>
          </cell>
          <cell r="C642" t="str">
            <v>LS</v>
          </cell>
          <cell r="E642">
            <v>3486</v>
          </cell>
          <cell r="G642">
            <v>110158.20455299478</v>
          </cell>
          <cell r="Q642">
            <v>43257.18</v>
          </cell>
          <cell r="S642">
            <v>-483.71</v>
          </cell>
          <cell r="T642">
            <v>5796.39</v>
          </cell>
          <cell r="U642">
            <v>-9.57</v>
          </cell>
          <cell r="W642">
            <v>48560.29</v>
          </cell>
          <cell r="AF642" t="str">
            <v>20160201LGUM_457</v>
          </cell>
          <cell r="AH642" t="str">
            <v>457</v>
          </cell>
        </row>
        <row r="643">
          <cell r="B643" t="str">
            <v>Jul 2017</v>
          </cell>
          <cell r="C643" t="str">
            <v>RLS</v>
          </cell>
          <cell r="E643">
            <v>0</v>
          </cell>
          <cell r="G643">
            <v>0</v>
          </cell>
          <cell r="Q643">
            <v>0</v>
          </cell>
          <cell r="S643">
            <v>0</v>
          </cell>
          <cell r="T643">
            <v>0</v>
          </cell>
          <cell r="U643">
            <v>0</v>
          </cell>
          <cell r="W643">
            <v>0</v>
          </cell>
          <cell r="AF643" t="str">
            <v>20160201LGUM_458</v>
          </cell>
          <cell r="AH643" t="str">
            <v>458</v>
          </cell>
        </row>
        <row r="644">
          <cell r="B644" t="str">
            <v>Jul 2017</v>
          </cell>
          <cell r="C644" t="str">
            <v>LS</v>
          </cell>
          <cell r="E644">
            <v>33</v>
          </cell>
          <cell r="G644">
            <v>1351.3374031092806</v>
          </cell>
          <cell r="Q644">
            <v>459.85</v>
          </cell>
          <cell r="S644">
            <v>-5.14</v>
          </cell>
          <cell r="T644">
            <v>61.62</v>
          </cell>
          <cell r="U644">
            <v>-0.1</v>
          </cell>
          <cell r="W644">
            <v>516.23</v>
          </cell>
          <cell r="AF644" t="str">
            <v>20160201LGUM_470</v>
          </cell>
          <cell r="AH644" t="str">
            <v>470</v>
          </cell>
        </row>
        <row r="645">
          <cell r="B645" t="str">
            <v>Jul 2017</v>
          </cell>
          <cell r="C645" t="str">
            <v>RLS</v>
          </cell>
          <cell r="E645">
            <v>8</v>
          </cell>
          <cell r="G645">
            <v>323.10014233220335</v>
          </cell>
          <cell r="Q645">
            <v>128.72</v>
          </cell>
          <cell r="S645">
            <v>-1.44</v>
          </cell>
          <cell r="T645">
            <v>17.25</v>
          </cell>
          <cell r="U645">
            <v>-0.03</v>
          </cell>
          <cell r="W645">
            <v>144.5</v>
          </cell>
          <cell r="AF645" t="str">
            <v>20160201LGUM_471</v>
          </cell>
          <cell r="AH645" t="str">
            <v>471</v>
          </cell>
        </row>
        <row r="646">
          <cell r="B646" t="str">
            <v>Jul 2017</v>
          </cell>
          <cell r="C646" t="str">
            <v>LS</v>
          </cell>
          <cell r="E646">
            <v>605</v>
          </cell>
          <cell r="G646">
            <v>57306.598860360929</v>
          </cell>
          <cell r="Q646">
            <v>12143.6</v>
          </cell>
          <cell r="S646">
            <v>-135.79</v>
          </cell>
          <cell r="T646">
            <v>1627.22</v>
          </cell>
          <cell r="U646">
            <v>-2.69</v>
          </cell>
          <cell r="W646">
            <v>13632.34</v>
          </cell>
          <cell r="AF646" t="str">
            <v>20160201LGUM_473</v>
          </cell>
          <cell r="AH646" t="str">
            <v>473</v>
          </cell>
        </row>
        <row r="647">
          <cell r="B647" t="str">
            <v>Jul 2017</v>
          </cell>
          <cell r="C647" t="str">
            <v>RLS</v>
          </cell>
          <cell r="E647">
            <v>54</v>
          </cell>
          <cell r="G647">
            <v>5139.0814169646555</v>
          </cell>
          <cell r="Q647">
            <v>1224.48</v>
          </cell>
          <cell r="S647">
            <v>-13.69</v>
          </cell>
          <cell r="T647">
            <v>164.08</v>
          </cell>
          <cell r="U647">
            <v>-0.27</v>
          </cell>
          <cell r="W647">
            <v>1374.6</v>
          </cell>
          <cell r="AF647" t="str">
            <v>20160201LGUM_474</v>
          </cell>
          <cell r="AH647" t="str">
            <v>474</v>
          </cell>
        </row>
        <row r="648">
          <cell r="B648" t="str">
            <v>Jul 2017</v>
          </cell>
          <cell r="C648" t="str">
            <v>RLS</v>
          </cell>
          <cell r="E648">
            <v>2</v>
          </cell>
          <cell r="G648">
            <v>186.28249248469055</v>
          </cell>
          <cell r="Q648">
            <v>59.279999999999994</v>
          </cell>
          <cell r="S648">
            <v>-0.66</v>
          </cell>
          <cell r="T648">
            <v>7.94</v>
          </cell>
          <cell r="U648">
            <v>-0.01</v>
          </cell>
          <cell r="W648">
            <v>66.55</v>
          </cell>
          <cell r="AF648" t="str">
            <v>20160201LGUM_475</v>
          </cell>
          <cell r="AH648" t="str">
            <v>475</v>
          </cell>
        </row>
        <row r="649">
          <cell r="B649" t="str">
            <v>Jul 2017</v>
          </cell>
          <cell r="C649" t="str">
            <v>LS</v>
          </cell>
          <cell r="E649">
            <v>531</v>
          </cell>
          <cell r="G649">
            <v>156828.80980290213</v>
          </cell>
          <cell r="Q649">
            <v>22467.34</v>
          </cell>
          <cell r="S649">
            <v>-251.23</v>
          </cell>
          <cell r="T649">
            <v>3010.59</v>
          </cell>
          <cell r="U649">
            <v>-4.97</v>
          </cell>
          <cell r="W649">
            <v>25221.73</v>
          </cell>
          <cell r="AF649" t="str">
            <v>20160201LGUM_476</v>
          </cell>
          <cell r="AH649" t="str">
            <v>476</v>
          </cell>
        </row>
        <row r="650">
          <cell r="B650" t="str">
            <v>Jul 2017</v>
          </cell>
          <cell r="C650" t="str">
            <v>RLS</v>
          </cell>
          <cell r="E650">
            <v>61</v>
          </cell>
          <cell r="G650">
            <v>18127.286161335083</v>
          </cell>
          <cell r="Q650">
            <v>2792.9900000000002</v>
          </cell>
          <cell r="S650">
            <v>-31.23</v>
          </cell>
          <cell r="T650">
            <v>374.26</v>
          </cell>
          <cell r="U650">
            <v>-0.62</v>
          </cell>
          <cell r="W650">
            <v>3135.4</v>
          </cell>
          <cell r="AF650" t="str">
            <v>20160201LGUM_477</v>
          </cell>
          <cell r="AH650" t="str">
            <v>477</v>
          </cell>
        </row>
        <row r="651">
          <cell r="B651" t="str">
            <v>Jul 2017</v>
          </cell>
          <cell r="C651" t="str">
            <v>LS</v>
          </cell>
          <cell r="E651">
            <v>0</v>
          </cell>
          <cell r="G651">
            <v>0</v>
          </cell>
          <cell r="Q651">
            <v>0</v>
          </cell>
          <cell r="S651">
            <v>0</v>
          </cell>
          <cell r="T651">
            <v>0</v>
          </cell>
          <cell r="U651">
            <v>0</v>
          </cell>
          <cell r="W651">
            <v>0</v>
          </cell>
          <cell r="AF651" t="str">
            <v>20160201LGUM_479</v>
          </cell>
          <cell r="AH651" t="str">
            <v>479</v>
          </cell>
        </row>
        <row r="652">
          <cell r="B652" t="str">
            <v>Jul 2017</v>
          </cell>
          <cell r="C652" t="str">
            <v>LS</v>
          </cell>
          <cell r="E652">
            <v>19</v>
          </cell>
          <cell r="G652">
            <v>807.22413410032573</v>
          </cell>
          <cell r="Q652">
            <v>472.14</v>
          </cell>
          <cell r="S652">
            <v>-5.28</v>
          </cell>
          <cell r="T652">
            <v>63.27</v>
          </cell>
          <cell r="U652">
            <v>-0.1</v>
          </cell>
          <cell r="W652">
            <v>530.03</v>
          </cell>
          <cell r="AF652" t="str">
            <v>20160201LGUM_480</v>
          </cell>
          <cell r="AH652" t="str">
            <v>480</v>
          </cell>
        </row>
        <row r="653">
          <cell r="B653" t="str">
            <v>Jul 2017</v>
          </cell>
          <cell r="C653" t="str">
            <v>LS</v>
          </cell>
          <cell r="E653">
            <v>6</v>
          </cell>
          <cell r="G653">
            <v>585.15856396320874</v>
          </cell>
          <cell r="Q653">
            <v>130.02000000000001</v>
          </cell>
          <cell r="S653">
            <v>-1.45</v>
          </cell>
          <cell r="T653">
            <v>17.420000000000002</v>
          </cell>
          <cell r="U653">
            <v>-0.03</v>
          </cell>
          <cell r="W653">
            <v>145.96</v>
          </cell>
          <cell r="AF653" t="str">
            <v>20160201LGUM_481</v>
          </cell>
          <cell r="AH653" t="str">
            <v>481</v>
          </cell>
        </row>
        <row r="654">
          <cell r="B654" t="str">
            <v>Jul 2017</v>
          </cell>
          <cell r="C654" t="str">
            <v>LS</v>
          </cell>
          <cell r="E654">
            <v>101</v>
          </cell>
          <cell r="G654">
            <v>9719.3153564752392</v>
          </cell>
          <cell r="Q654">
            <v>3174.43</v>
          </cell>
          <cell r="S654">
            <v>-35.5</v>
          </cell>
          <cell r="T654">
            <v>425.37</v>
          </cell>
          <cell r="U654">
            <v>-0.7</v>
          </cell>
          <cell r="W654">
            <v>3563.6</v>
          </cell>
          <cell r="AF654" t="str">
            <v>20160201LGUM_482</v>
          </cell>
          <cell r="AH654" t="str">
            <v>482</v>
          </cell>
        </row>
        <row r="655">
          <cell r="B655" t="str">
            <v>Jul 2017</v>
          </cell>
          <cell r="C655" t="str">
            <v>LS</v>
          </cell>
          <cell r="E655">
            <v>4</v>
          </cell>
          <cell r="G655">
            <v>1195.575770975189</v>
          </cell>
          <cell r="Q655">
            <v>180.03000000000003</v>
          </cell>
          <cell r="S655">
            <v>-2.0099999999999998</v>
          </cell>
          <cell r="T655">
            <v>24.13</v>
          </cell>
          <cell r="U655">
            <v>-0.04</v>
          </cell>
          <cell r="W655">
            <v>202.11</v>
          </cell>
          <cell r="AF655" t="str">
            <v>20160201LGUM_483</v>
          </cell>
          <cell r="AH655" t="str">
            <v>483</v>
          </cell>
        </row>
        <row r="656">
          <cell r="B656" t="str">
            <v>Jul 2017</v>
          </cell>
          <cell r="C656" t="str">
            <v>LS</v>
          </cell>
          <cell r="E656">
            <v>25</v>
          </cell>
          <cell r="G656">
            <v>7212.3950338846571</v>
          </cell>
          <cell r="Q656">
            <v>1369</v>
          </cell>
          <cell r="S656">
            <v>-15.31</v>
          </cell>
          <cell r="T656">
            <v>183.44</v>
          </cell>
          <cell r="U656">
            <v>-0.3</v>
          </cell>
          <cell r="W656">
            <v>1536.83</v>
          </cell>
          <cell r="AF656" t="str">
            <v>20160201LGUM_484</v>
          </cell>
          <cell r="AH656" t="str">
            <v>484</v>
          </cell>
        </row>
        <row r="657">
          <cell r="B657" t="str">
            <v>Jul 2017</v>
          </cell>
          <cell r="C657" t="str">
            <v>ODL</v>
          </cell>
          <cell r="E657">
            <v>0</v>
          </cell>
          <cell r="G657">
            <v>0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W657">
            <v>0</v>
          </cell>
          <cell r="AF657" t="str">
            <v>20160201ODL</v>
          </cell>
          <cell r="AH657" t="str">
            <v>ODL</v>
          </cell>
        </row>
        <row r="658">
          <cell r="B658" t="str">
            <v>Jul 2017</v>
          </cell>
          <cell r="C658" t="str">
            <v>RLS</v>
          </cell>
          <cell r="E658">
            <v>0</v>
          </cell>
          <cell r="G658">
            <v>0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W658">
            <v>0</v>
          </cell>
          <cell r="AF658" t="str">
            <v>20160201LGUM_204CU</v>
          </cell>
          <cell r="AH658" t="str">
            <v>4CU</v>
          </cell>
        </row>
        <row r="659">
          <cell r="B659" t="str">
            <v>Jul 2017</v>
          </cell>
          <cell r="C659" t="str">
            <v>RLS</v>
          </cell>
          <cell r="E659">
            <v>0</v>
          </cell>
          <cell r="G659">
            <v>0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W659">
            <v>0</v>
          </cell>
          <cell r="AF659" t="str">
            <v>20160201LGUM_207CU</v>
          </cell>
          <cell r="AH659" t="str">
            <v>7CU</v>
          </cell>
        </row>
        <row r="660">
          <cell r="B660" t="str">
            <v>Jul 2017</v>
          </cell>
          <cell r="C660" t="str">
            <v>RLS</v>
          </cell>
          <cell r="E660">
            <v>0</v>
          </cell>
          <cell r="G660">
            <v>0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W660">
            <v>0</v>
          </cell>
          <cell r="AF660" t="str">
            <v>20160201LGUM_209CU</v>
          </cell>
          <cell r="AH660" t="str">
            <v>9CU</v>
          </cell>
        </row>
        <row r="661">
          <cell r="B661" t="str">
            <v>Jul 2017</v>
          </cell>
          <cell r="C661" t="str">
            <v>RLS</v>
          </cell>
          <cell r="E661">
            <v>0</v>
          </cell>
          <cell r="G661">
            <v>0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W661">
            <v>0</v>
          </cell>
          <cell r="AF661" t="str">
            <v>20160201LGUM_210CU</v>
          </cell>
          <cell r="AH661" t="str">
            <v>0CU</v>
          </cell>
        </row>
        <row r="662">
          <cell r="B662" t="str">
            <v>Jul 2017</v>
          </cell>
          <cell r="C662" t="str">
            <v>RLS</v>
          </cell>
          <cell r="E662">
            <v>0</v>
          </cell>
          <cell r="G662">
            <v>0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W662">
            <v>0</v>
          </cell>
          <cell r="AF662" t="str">
            <v>20160201LGUM_252CU</v>
          </cell>
          <cell r="AH662" t="str">
            <v>2CU</v>
          </cell>
        </row>
        <row r="663">
          <cell r="B663" t="str">
            <v>Jul 2017</v>
          </cell>
          <cell r="C663" t="str">
            <v>RLS</v>
          </cell>
          <cell r="E663">
            <v>0</v>
          </cell>
          <cell r="G663">
            <v>0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W663">
            <v>0</v>
          </cell>
          <cell r="AF663" t="str">
            <v>20160201LGUM_267CU</v>
          </cell>
          <cell r="AH663" t="str">
            <v>7CU</v>
          </cell>
        </row>
        <row r="664">
          <cell r="B664" t="str">
            <v>Jul 2017</v>
          </cell>
          <cell r="C664" t="str">
            <v>RLS</v>
          </cell>
          <cell r="E664">
            <v>0</v>
          </cell>
          <cell r="G664">
            <v>0</v>
          </cell>
          <cell r="Q664">
            <v>0</v>
          </cell>
          <cell r="S664">
            <v>0</v>
          </cell>
          <cell r="T664">
            <v>0</v>
          </cell>
          <cell r="U664">
            <v>0</v>
          </cell>
          <cell r="W664">
            <v>0</v>
          </cell>
          <cell r="AF664" t="str">
            <v>20160201LGUM_276CU</v>
          </cell>
          <cell r="AH664" t="str">
            <v>6CU</v>
          </cell>
        </row>
        <row r="665">
          <cell r="B665" t="str">
            <v>Jul 2017</v>
          </cell>
          <cell r="C665" t="str">
            <v>RLS</v>
          </cell>
          <cell r="E665">
            <v>0</v>
          </cell>
          <cell r="G665">
            <v>0</v>
          </cell>
          <cell r="Q665">
            <v>0</v>
          </cell>
          <cell r="S665">
            <v>0</v>
          </cell>
          <cell r="T665">
            <v>0</v>
          </cell>
          <cell r="U665">
            <v>0</v>
          </cell>
          <cell r="W665">
            <v>0</v>
          </cell>
          <cell r="AF665" t="str">
            <v>20160201LGUM_315CU</v>
          </cell>
          <cell r="AH665" t="str">
            <v>5CU</v>
          </cell>
        </row>
        <row r="666">
          <cell r="B666" t="str">
            <v>Jul 2017</v>
          </cell>
          <cell r="C666" t="str">
            <v>LS</v>
          </cell>
          <cell r="E666">
            <v>0</v>
          </cell>
          <cell r="G666">
            <v>0</v>
          </cell>
          <cell r="Q666">
            <v>0</v>
          </cell>
          <cell r="S666">
            <v>0</v>
          </cell>
          <cell r="T666">
            <v>0</v>
          </cell>
          <cell r="U666">
            <v>0</v>
          </cell>
          <cell r="W666">
            <v>0</v>
          </cell>
          <cell r="AF666" t="str">
            <v>20160201LGUM_412CU</v>
          </cell>
          <cell r="AH666" t="str">
            <v>2CU</v>
          </cell>
        </row>
        <row r="667">
          <cell r="B667" t="str">
            <v>Jul 2017</v>
          </cell>
          <cell r="C667" t="str">
            <v>LS</v>
          </cell>
          <cell r="E667">
            <v>0</v>
          </cell>
          <cell r="G667">
            <v>0</v>
          </cell>
          <cell r="Q667">
            <v>0</v>
          </cell>
          <cell r="S667">
            <v>0</v>
          </cell>
          <cell r="T667">
            <v>0</v>
          </cell>
          <cell r="U667">
            <v>0</v>
          </cell>
          <cell r="W667">
            <v>0</v>
          </cell>
          <cell r="AF667" t="str">
            <v>20160201LGUM_415CU</v>
          </cell>
          <cell r="AH667" t="str">
            <v>5CU</v>
          </cell>
        </row>
        <row r="668">
          <cell r="B668" t="str">
            <v>Jul 2017</v>
          </cell>
          <cell r="C668" t="str">
            <v>LS</v>
          </cell>
          <cell r="E668">
            <v>574</v>
          </cell>
          <cell r="G668">
            <v>43177.545404954319</v>
          </cell>
          <cell r="Q668">
            <v>16961.699999999997</v>
          </cell>
          <cell r="S668">
            <v>-189.67</v>
          </cell>
          <cell r="T668">
            <v>2272.84</v>
          </cell>
          <cell r="U668">
            <v>-3.75</v>
          </cell>
          <cell r="W668">
            <v>19041.12</v>
          </cell>
          <cell r="AF668" t="str">
            <v>20160201LGUM_424</v>
          </cell>
          <cell r="AH668" t="str">
            <v>424</v>
          </cell>
        </row>
        <row r="669">
          <cell r="B669" t="str">
            <v>Jul 2017</v>
          </cell>
          <cell r="C669" t="str">
            <v>LS</v>
          </cell>
          <cell r="E669">
            <v>5</v>
          </cell>
          <cell r="G669">
            <v>241.62044710775149</v>
          </cell>
          <cell r="Q669">
            <v>108.45</v>
          </cell>
          <cell r="S669">
            <v>-1.21</v>
          </cell>
          <cell r="T669">
            <v>14.53</v>
          </cell>
          <cell r="U669">
            <v>-0.02</v>
          </cell>
          <cell r="W669">
            <v>121.75</v>
          </cell>
          <cell r="AF669" t="str">
            <v>20160201LGUM_444</v>
          </cell>
          <cell r="AH669" t="str">
            <v>444</v>
          </cell>
        </row>
        <row r="670">
          <cell r="B670" t="str">
            <v>Jul 2017</v>
          </cell>
          <cell r="C670" t="str">
            <v>LS</v>
          </cell>
          <cell r="E670">
            <v>18</v>
          </cell>
          <cell r="G670">
            <v>892.05861273958874</v>
          </cell>
          <cell r="Q670">
            <v>425.34000000000003</v>
          </cell>
          <cell r="S670">
            <v>-4.76</v>
          </cell>
          <cell r="T670">
            <v>56.99</v>
          </cell>
          <cell r="U670">
            <v>-0.09</v>
          </cell>
          <cell r="W670">
            <v>477.48</v>
          </cell>
          <cell r="AF670" t="str">
            <v>20160201LGUM_445</v>
          </cell>
          <cell r="AH670" t="str">
            <v>445</v>
          </cell>
        </row>
        <row r="671">
          <cell r="B671" t="str">
            <v>Jul 2017</v>
          </cell>
          <cell r="C671" t="str">
            <v>LS</v>
          </cell>
          <cell r="E671">
            <v>0</v>
          </cell>
          <cell r="G671">
            <v>0</v>
          </cell>
          <cell r="Q671">
            <v>0</v>
          </cell>
          <cell r="S671">
            <v>0</v>
          </cell>
          <cell r="T671">
            <v>0</v>
          </cell>
          <cell r="U671">
            <v>0</v>
          </cell>
          <cell r="W671">
            <v>0</v>
          </cell>
          <cell r="AF671" t="str">
            <v>20160201LGUM_452CU</v>
          </cell>
          <cell r="AH671" t="str">
            <v>2CU</v>
          </cell>
        </row>
        <row r="672">
          <cell r="B672" t="str">
            <v>Jul 2017</v>
          </cell>
          <cell r="C672" t="str">
            <v>LS</v>
          </cell>
          <cell r="E672">
            <v>0</v>
          </cell>
          <cell r="G672">
            <v>0</v>
          </cell>
          <cell r="Q672">
            <v>0</v>
          </cell>
          <cell r="S672">
            <v>0</v>
          </cell>
          <cell r="T672">
            <v>0</v>
          </cell>
          <cell r="U672">
            <v>0</v>
          </cell>
          <cell r="W672">
            <v>0</v>
          </cell>
          <cell r="AF672" t="str">
            <v>20160201LGUM_453CU</v>
          </cell>
          <cell r="AH672" t="str">
            <v>3CU</v>
          </cell>
        </row>
        <row r="673">
          <cell r="B673" t="str">
            <v>Jul 2017</v>
          </cell>
          <cell r="C673" t="str">
            <v>LS</v>
          </cell>
          <cell r="E673">
            <v>0</v>
          </cell>
          <cell r="G673">
            <v>0</v>
          </cell>
          <cell r="Q673">
            <v>0</v>
          </cell>
          <cell r="S673">
            <v>0</v>
          </cell>
          <cell r="T673">
            <v>0</v>
          </cell>
          <cell r="U673">
            <v>0</v>
          </cell>
          <cell r="W673">
            <v>0</v>
          </cell>
          <cell r="AF673" t="str">
            <v>20160201LGUM_454CU</v>
          </cell>
          <cell r="AH673" t="str">
            <v>4CU</v>
          </cell>
        </row>
        <row r="674">
          <cell r="B674" t="str">
            <v>Jul 2017</v>
          </cell>
          <cell r="C674" t="str">
            <v>LS</v>
          </cell>
          <cell r="E674">
            <v>0</v>
          </cell>
          <cell r="G674">
            <v>0</v>
          </cell>
          <cell r="Q674">
            <v>0</v>
          </cell>
          <cell r="S674">
            <v>0</v>
          </cell>
          <cell r="T674">
            <v>0</v>
          </cell>
          <cell r="U674">
            <v>0</v>
          </cell>
          <cell r="W674">
            <v>0</v>
          </cell>
          <cell r="AF674" t="str">
            <v>20160201LGUM_456CU</v>
          </cell>
          <cell r="AH674" t="str">
            <v>6CU</v>
          </cell>
        </row>
        <row r="675">
          <cell r="B675" t="str">
            <v>Jul 2017</v>
          </cell>
          <cell r="C675" t="str">
            <v>LS</v>
          </cell>
          <cell r="E675">
            <v>0</v>
          </cell>
          <cell r="G675">
            <v>0</v>
          </cell>
          <cell r="Q675">
            <v>0</v>
          </cell>
          <cell r="S675">
            <v>0</v>
          </cell>
          <cell r="T675">
            <v>0</v>
          </cell>
          <cell r="U675">
            <v>0</v>
          </cell>
          <cell r="W675">
            <v>0</v>
          </cell>
          <cell r="AF675" t="str">
            <v>20160201LGUM_490</v>
          </cell>
          <cell r="AH675" t="str">
            <v>490</v>
          </cell>
        </row>
        <row r="676">
          <cell r="B676" t="str">
            <v>Jul 2017</v>
          </cell>
          <cell r="C676" t="str">
            <v>LS</v>
          </cell>
          <cell r="E676">
            <v>0</v>
          </cell>
          <cell r="G676">
            <v>0</v>
          </cell>
          <cell r="Q676">
            <v>0</v>
          </cell>
          <cell r="S676">
            <v>0</v>
          </cell>
          <cell r="T676">
            <v>0</v>
          </cell>
          <cell r="U676">
            <v>0</v>
          </cell>
          <cell r="W676">
            <v>0</v>
          </cell>
          <cell r="AF676" t="str">
            <v>20160201LGUM_491</v>
          </cell>
          <cell r="AH676" t="str">
            <v>491</v>
          </cell>
        </row>
        <row r="677">
          <cell r="B677" t="str">
            <v>Jul 2017</v>
          </cell>
          <cell r="C677" t="str">
            <v>LS</v>
          </cell>
          <cell r="E677">
            <v>0</v>
          </cell>
          <cell r="G677">
            <v>0</v>
          </cell>
          <cell r="Q677">
            <v>0</v>
          </cell>
          <cell r="S677">
            <v>0</v>
          </cell>
          <cell r="T677">
            <v>0</v>
          </cell>
          <cell r="U677">
            <v>0</v>
          </cell>
          <cell r="W677">
            <v>0</v>
          </cell>
          <cell r="AF677" t="str">
            <v>20160201LGUM_492</v>
          </cell>
          <cell r="AH677" t="str">
            <v>492</v>
          </cell>
        </row>
        <row r="678">
          <cell r="B678" t="str">
            <v>Jul 2017</v>
          </cell>
          <cell r="C678" t="str">
            <v>LS</v>
          </cell>
          <cell r="E678">
            <v>0</v>
          </cell>
          <cell r="G678">
            <v>0</v>
          </cell>
          <cell r="Q678">
            <v>0</v>
          </cell>
          <cell r="S678">
            <v>0</v>
          </cell>
          <cell r="T678">
            <v>0</v>
          </cell>
          <cell r="U678">
            <v>0</v>
          </cell>
          <cell r="W678">
            <v>0</v>
          </cell>
          <cell r="AF678" t="str">
            <v>20160201LGUM_493</v>
          </cell>
          <cell r="AH678" t="str">
            <v>493</v>
          </cell>
        </row>
        <row r="679">
          <cell r="B679" t="str">
            <v>Jul 2017</v>
          </cell>
          <cell r="C679" t="str">
            <v>LS</v>
          </cell>
          <cell r="E679">
            <v>0</v>
          </cell>
          <cell r="G679">
            <v>0</v>
          </cell>
          <cell r="Q679">
            <v>0</v>
          </cell>
          <cell r="S679">
            <v>0</v>
          </cell>
          <cell r="T679">
            <v>0</v>
          </cell>
          <cell r="U679">
            <v>0</v>
          </cell>
          <cell r="W679">
            <v>0</v>
          </cell>
          <cell r="AF679" t="str">
            <v>20160201LGUM_496</v>
          </cell>
          <cell r="AH679" t="str">
            <v>496</v>
          </cell>
        </row>
        <row r="680">
          <cell r="B680" t="str">
            <v>Jul 2017</v>
          </cell>
          <cell r="C680" t="str">
            <v>LS</v>
          </cell>
          <cell r="E680">
            <v>0</v>
          </cell>
          <cell r="G680">
            <v>0</v>
          </cell>
          <cell r="Q680">
            <v>0</v>
          </cell>
          <cell r="S680">
            <v>0</v>
          </cell>
          <cell r="T680">
            <v>0</v>
          </cell>
          <cell r="U680">
            <v>0</v>
          </cell>
          <cell r="W680">
            <v>0</v>
          </cell>
          <cell r="AF680" t="str">
            <v>20160201LGUM_497</v>
          </cell>
          <cell r="AH680" t="str">
            <v>497</v>
          </cell>
        </row>
        <row r="681">
          <cell r="B681" t="str">
            <v>Jul 2017</v>
          </cell>
          <cell r="C681" t="str">
            <v>LS</v>
          </cell>
          <cell r="E681">
            <v>0</v>
          </cell>
          <cell r="G681">
            <v>0</v>
          </cell>
          <cell r="Q681">
            <v>0</v>
          </cell>
          <cell r="S681">
            <v>0</v>
          </cell>
          <cell r="T681">
            <v>0</v>
          </cell>
          <cell r="U681">
            <v>0</v>
          </cell>
          <cell r="W681">
            <v>0</v>
          </cell>
          <cell r="AF681" t="str">
            <v>20160201LGUM_498</v>
          </cell>
          <cell r="AH681" t="str">
            <v>498</v>
          </cell>
        </row>
        <row r="682">
          <cell r="B682" t="str">
            <v>Jul 2017</v>
          </cell>
          <cell r="C682" t="str">
            <v>LS</v>
          </cell>
          <cell r="E682">
            <v>0</v>
          </cell>
          <cell r="G682">
            <v>0</v>
          </cell>
          <cell r="Q682">
            <v>0</v>
          </cell>
          <cell r="S682">
            <v>0</v>
          </cell>
          <cell r="T682">
            <v>0</v>
          </cell>
          <cell r="U682">
            <v>0</v>
          </cell>
          <cell r="W682">
            <v>0</v>
          </cell>
          <cell r="AF682" t="str">
            <v>20160201LGUM_499</v>
          </cell>
          <cell r="AH682" t="str">
            <v>499</v>
          </cell>
        </row>
        <row r="683">
          <cell r="B683" t="str">
            <v>Aug 2017</v>
          </cell>
          <cell r="C683" t="str">
            <v>RLS</v>
          </cell>
          <cell r="E683">
            <v>77</v>
          </cell>
          <cell r="G683">
            <v>2635.0450429816387</v>
          </cell>
          <cell r="Q683">
            <v>710.80000000000007</v>
          </cell>
          <cell r="S683">
            <v>-7.95</v>
          </cell>
          <cell r="T683">
            <v>97.87</v>
          </cell>
          <cell r="U683">
            <v>-0.12</v>
          </cell>
          <cell r="W683">
            <v>800.6</v>
          </cell>
          <cell r="AF683" t="str">
            <v>20160201LGUM_201</v>
          </cell>
          <cell r="AH683" t="str">
            <v>201</v>
          </cell>
        </row>
        <row r="684">
          <cell r="B684" t="str">
            <v>Aug 2017</v>
          </cell>
          <cell r="C684" t="str">
            <v>RLS</v>
          </cell>
          <cell r="E684">
            <v>3419</v>
          </cell>
          <cell r="G684">
            <v>304262.13566525275</v>
          </cell>
          <cell r="Q684">
            <v>40419.25</v>
          </cell>
          <cell r="S684">
            <v>-452.04</v>
          </cell>
          <cell r="T684">
            <v>5565.61</v>
          </cell>
          <cell r="U684">
            <v>-6.6</v>
          </cell>
          <cell r="W684">
            <v>45526.22</v>
          </cell>
          <cell r="AF684" t="str">
            <v>20160201LGUM_203</v>
          </cell>
          <cell r="AH684" t="str">
            <v>203</v>
          </cell>
        </row>
        <row r="685">
          <cell r="B685" t="str">
            <v>Aug 2017</v>
          </cell>
          <cell r="C685" t="str">
            <v>RLS</v>
          </cell>
          <cell r="E685">
            <v>3404</v>
          </cell>
          <cell r="G685">
            <v>483111.1787938234</v>
          </cell>
          <cell r="Q685">
            <v>49759.43</v>
          </cell>
          <cell r="S685">
            <v>-556.49</v>
          </cell>
          <cell r="T685">
            <v>6851.73</v>
          </cell>
          <cell r="U685">
            <v>-8.1199999999999992</v>
          </cell>
          <cell r="W685">
            <v>56046.55</v>
          </cell>
          <cell r="AF685" t="str">
            <v>20160201LGUM_204</v>
          </cell>
          <cell r="AH685" t="str">
            <v>204</v>
          </cell>
        </row>
        <row r="686">
          <cell r="B686" t="str">
            <v>Aug 2017</v>
          </cell>
          <cell r="C686" t="str">
            <v>RLS</v>
          </cell>
          <cell r="E686">
            <v>76</v>
          </cell>
          <cell r="G686">
            <v>2558.7565714712155</v>
          </cell>
          <cell r="Q686">
            <v>994.08</v>
          </cell>
          <cell r="S686">
            <v>-11.12</v>
          </cell>
          <cell r="T686">
            <v>136.88</v>
          </cell>
          <cell r="U686">
            <v>-0.16</v>
          </cell>
          <cell r="W686">
            <v>1119.68</v>
          </cell>
          <cell r="AF686" t="str">
            <v>20160201LGUM_206</v>
          </cell>
          <cell r="AH686" t="str">
            <v>206</v>
          </cell>
        </row>
        <row r="687">
          <cell r="B687" t="str">
            <v>Aug 2017</v>
          </cell>
          <cell r="C687" t="str">
            <v>RLS</v>
          </cell>
          <cell r="E687">
            <v>718</v>
          </cell>
          <cell r="G687">
            <v>92181.215791567374</v>
          </cell>
          <cell r="Q687">
            <v>12284.380000000001</v>
          </cell>
          <cell r="S687">
            <v>-137.38</v>
          </cell>
          <cell r="T687">
            <v>1691.52</v>
          </cell>
          <cell r="U687">
            <v>-2.0099999999999998</v>
          </cell>
          <cell r="W687">
            <v>13836.51</v>
          </cell>
          <cell r="AF687" t="str">
            <v>20160201LGUM_207</v>
          </cell>
          <cell r="AH687" t="str">
            <v>207</v>
          </cell>
        </row>
        <row r="688">
          <cell r="B688" t="str">
            <v>Aug 2017</v>
          </cell>
          <cell r="C688" t="str">
            <v>RLS</v>
          </cell>
          <cell r="E688">
            <v>1396</v>
          </cell>
          <cell r="G688">
            <v>84520.409956513948</v>
          </cell>
          <cell r="Q688">
            <v>20814.36</v>
          </cell>
          <cell r="S688">
            <v>-232.78</v>
          </cell>
          <cell r="T688">
            <v>2866.08</v>
          </cell>
          <cell r="U688">
            <v>-3.4</v>
          </cell>
          <cell r="W688">
            <v>23444.26</v>
          </cell>
          <cell r="AF688" t="str">
            <v>20160201LGUM_208</v>
          </cell>
          <cell r="AH688" t="str">
            <v>208</v>
          </cell>
        </row>
        <row r="689">
          <cell r="B689" t="str">
            <v>Aug 2017</v>
          </cell>
          <cell r="C689" t="str">
            <v>RLS</v>
          </cell>
          <cell r="E689">
            <v>41</v>
          </cell>
          <cell r="G689">
            <v>12394.81476986238</v>
          </cell>
          <cell r="Q689">
            <v>1247</v>
          </cell>
          <cell r="S689">
            <v>-13.95</v>
          </cell>
          <cell r="T689">
            <v>171.71</v>
          </cell>
          <cell r="U689">
            <v>-0.2</v>
          </cell>
          <cell r="W689">
            <v>1404.56</v>
          </cell>
          <cell r="AF689" t="str">
            <v>20160201LGUM_209</v>
          </cell>
          <cell r="AH689" t="str">
            <v>209</v>
          </cell>
        </row>
        <row r="690">
          <cell r="B690" t="str">
            <v>Aug 2017</v>
          </cell>
          <cell r="C690" t="str">
            <v>RLS</v>
          </cell>
          <cell r="E690">
            <v>327</v>
          </cell>
          <cell r="G690">
            <v>98294.602765308038</v>
          </cell>
          <cell r="Q690">
            <v>10207.1</v>
          </cell>
          <cell r="S690">
            <v>-114.15</v>
          </cell>
          <cell r="T690">
            <v>1405.49</v>
          </cell>
          <cell r="U690">
            <v>-1.67</v>
          </cell>
          <cell r="W690">
            <v>11496.77</v>
          </cell>
          <cell r="AF690" t="str">
            <v>20160201LGUM_210</v>
          </cell>
          <cell r="AH690" t="str">
            <v>210</v>
          </cell>
        </row>
        <row r="691">
          <cell r="B691" t="str">
            <v>Aug 2017</v>
          </cell>
          <cell r="C691" t="str">
            <v>RLS</v>
          </cell>
          <cell r="E691">
            <v>3850</v>
          </cell>
          <cell r="G691">
            <v>233701.48506985549</v>
          </cell>
          <cell r="Q691">
            <v>40838.589999999997</v>
          </cell>
          <cell r="S691">
            <v>-456.73</v>
          </cell>
          <cell r="T691">
            <v>5623.35</v>
          </cell>
          <cell r="U691">
            <v>-6.67</v>
          </cell>
          <cell r="W691">
            <v>45998.54</v>
          </cell>
          <cell r="AF691" t="str">
            <v>20160201LGUM_252</v>
          </cell>
          <cell r="AH691" t="str">
            <v>252</v>
          </cell>
        </row>
        <row r="692">
          <cell r="B692" t="str">
            <v>Aug 2017</v>
          </cell>
          <cell r="C692" t="str">
            <v>RLS</v>
          </cell>
          <cell r="E692">
            <v>2058</v>
          </cell>
          <cell r="G692">
            <v>193071.68843881116</v>
          </cell>
          <cell r="Q692">
            <v>58529.53</v>
          </cell>
          <cell r="S692">
            <v>-654.58000000000004</v>
          </cell>
          <cell r="T692">
            <v>8059.34</v>
          </cell>
          <cell r="U692">
            <v>-9.56</v>
          </cell>
          <cell r="W692">
            <v>65924.73</v>
          </cell>
          <cell r="AF692" t="str">
            <v>20160201LGUM_266</v>
          </cell>
          <cell r="AH692" t="str">
            <v>266</v>
          </cell>
        </row>
        <row r="693">
          <cell r="B693" t="str">
            <v>Aug 2017</v>
          </cell>
          <cell r="C693" t="str">
            <v>RLS</v>
          </cell>
          <cell r="E693">
            <v>2387</v>
          </cell>
          <cell r="G693">
            <v>335079.58537959162</v>
          </cell>
          <cell r="Q693">
            <v>77913.739999999991</v>
          </cell>
          <cell r="S693">
            <v>-871.36</v>
          </cell>
          <cell r="T693">
            <v>10728.49</v>
          </cell>
          <cell r="U693">
            <v>-12.72</v>
          </cell>
          <cell r="W693">
            <v>87758.15</v>
          </cell>
          <cell r="AF693" t="str">
            <v>20160201LGUM_267</v>
          </cell>
          <cell r="AH693" t="str">
            <v>267</v>
          </cell>
        </row>
        <row r="694">
          <cell r="B694" t="str">
            <v>Aug 2017</v>
          </cell>
          <cell r="C694" t="str">
            <v>RLS</v>
          </cell>
          <cell r="E694">
            <v>17907</v>
          </cell>
          <cell r="G694">
            <v>724280.68666937493</v>
          </cell>
          <cell r="Q694">
            <v>326995.19</v>
          </cell>
          <cell r="S694">
            <v>-3657.01</v>
          </cell>
          <cell r="T694">
            <v>45026.26</v>
          </cell>
          <cell r="U694">
            <v>-53.38</v>
          </cell>
          <cell r="W694">
            <v>368311.06</v>
          </cell>
          <cell r="AF694" t="str">
            <v>20160201LGUM_274</v>
          </cell>
          <cell r="AH694" t="str">
            <v>274</v>
          </cell>
        </row>
        <row r="695">
          <cell r="B695" t="str">
            <v>Aug 2017</v>
          </cell>
          <cell r="C695" t="str">
            <v>RLS</v>
          </cell>
          <cell r="E695">
            <v>509</v>
          </cell>
          <cell r="G695">
            <v>29046.320064948228</v>
          </cell>
          <cell r="Q695">
            <v>13162.74</v>
          </cell>
          <cell r="S695">
            <v>-147.21</v>
          </cell>
          <cell r="T695">
            <v>1812.47</v>
          </cell>
          <cell r="U695">
            <v>-2.15</v>
          </cell>
          <cell r="W695">
            <v>14825.85</v>
          </cell>
          <cell r="AF695" t="str">
            <v>20160201LGUM_275</v>
          </cell>
          <cell r="AH695" t="str">
            <v>275</v>
          </cell>
        </row>
        <row r="696">
          <cell r="B696" t="str">
            <v>Aug 2017</v>
          </cell>
          <cell r="C696" t="str">
            <v>RLS</v>
          </cell>
          <cell r="E696">
            <v>1401</v>
          </cell>
          <cell r="G696">
            <v>43135.976012690822</v>
          </cell>
          <cell r="Q696">
            <v>21295.199999999997</v>
          </cell>
          <cell r="S696">
            <v>-238.16</v>
          </cell>
          <cell r="T696">
            <v>2932.29</v>
          </cell>
          <cell r="U696">
            <v>-3.48</v>
          </cell>
          <cell r="W696">
            <v>23985.85</v>
          </cell>
          <cell r="AF696" t="str">
            <v>20160201LGUM_276</v>
          </cell>
          <cell r="AH696" t="str">
            <v>276</v>
          </cell>
        </row>
        <row r="697">
          <cell r="B697" t="str">
            <v>Aug 2017</v>
          </cell>
          <cell r="C697" t="str">
            <v>RLS</v>
          </cell>
          <cell r="E697">
            <v>2399</v>
          </cell>
          <cell r="G697">
            <v>135954.30363389931</v>
          </cell>
          <cell r="Q697">
            <v>55500.04</v>
          </cell>
          <cell r="S697">
            <v>-620.69000000000005</v>
          </cell>
          <cell r="T697">
            <v>7642.19</v>
          </cell>
          <cell r="U697">
            <v>-9.06</v>
          </cell>
          <cell r="W697">
            <v>62512.480000000003</v>
          </cell>
          <cell r="AF697" t="str">
            <v>20160201LGUM_277</v>
          </cell>
          <cell r="AH697" t="str">
            <v>277</v>
          </cell>
        </row>
        <row r="698">
          <cell r="B698" t="str">
            <v>Aug 2017</v>
          </cell>
          <cell r="C698" t="str">
            <v>RLS</v>
          </cell>
          <cell r="E698">
            <v>18</v>
          </cell>
          <cell r="G698">
            <v>5240.1932525335169</v>
          </cell>
          <cell r="Q698">
            <v>1372.32</v>
          </cell>
          <cell r="S698">
            <v>-15.35</v>
          </cell>
          <cell r="T698">
            <v>188.96</v>
          </cell>
          <cell r="U698">
            <v>-0.22</v>
          </cell>
          <cell r="W698">
            <v>1545.71</v>
          </cell>
          <cell r="AF698" t="str">
            <v>20160201LGUM_278</v>
          </cell>
          <cell r="AH698" t="str">
            <v>278</v>
          </cell>
        </row>
        <row r="699">
          <cell r="B699" t="str">
            <v>Aug 2017</v>
          </cell>
          <cell r="C699" t="str">
            <v>RLS</v>
          </cell>
          <cell r="E699">
            <v>12</v>
          </cell>
          <cell r="G699">
            <v>3418.5482638994968</v>
          </cell>
          <cell r="Q699">
            <v>541.32000000000005</v>
          </cell>
          <cell r="S699">
            <v>-6.05</v>
          </cell>
          <cell r="T699">
            <v>74.540000000000006</v>
          </cell>
          <cell r="U699">
            <v>-0.09</v>
          </cell>
          <cell r="W699">
            <v>609.72</v>
          </cell>
          <cell r="AF699" t="str">
            <v>20160201LGUM_279</v>
          </cell>
          <cell r="AH699" t="str">
            <v>279</v>
          </cell>
        </row>
        <row r="700">
          <cell r="B700" t="str">
            <v>Aug 2017</v>
          </cell>
          <cell r="C700" t="str">
            <v>RLS</v>
          </cell>
          <cell r="E700">
            <v>48</v>
          </cell>
          <cell r="G700">
            <v>1407.2130217801005</v>
          </cell>
          <cell r="Q700">
            <v>1715.2</v>
          </cell>
          <cell r="S700">
            <v>-19.18</v>
          </cell>
          <cell r="T700">
            <v>236.18</v>
          </cell>
          <cell r="U700">
            <v>-0.28000000000000003</v>
          </cell>
          <cell r="W700">
            <v>1931.92</v>
          </cell>
          <cell r="AF700" t="str">
            <v>20160201LGUM_280</v>
          </cell>
          <cell r="AH700" t="str">
            <v>280</v>
          </cell>
        </row>
        <row r="701">
          <cell r="B701" t="str">
            <v>Aug 2017</v>
          </cell>
          <cell r="C701" t="str">
            <v>RLS</v>
          </cell>
          <cell r="E701">
            <v>257</v>
          </cell>
          <cell r="G701">
            <v>10369.046573673444</v>
          </cell>
          <cell r="Q701">
            <v>9284.14</v>
          </cell>
          <cell r="S701">
            <v>-103.83</v>
          </cell>
          <cell r="T701">
            <v>1278.4000000000001</v>
          </cell>
          <cell r="U701">
            <v>-1.52</v>
          </cell>
          <cell r="W701">
            <v>10457.19</v>
          </cell>
          <cell r="AF701" t="str">
            <v>20160201LGUM_281</v>
          </cell>
          <cell r="AH701" t="str">
            <v>281</v>
          </cell>
        </row>
        <row r="702">
          <cell r="B702" t="str">
            <v>Aug 2017</v>
          </cell>
          <cell r="C702" t="str">
            <v>RLS</v>
          </cell>
          <cell r="E702">
            <v>112</v>
          </cell>
          <cell r="G702">
            <v>3411.3317868647273</v>
          </cell>
          <cell r="Q702">
            <v>3293</v>
          </cell>
          <cell r="S702">
            <v>-36.83</v>
          </cell>
          <cell r="T702">
            <v>453.43</v>
          </cell>
          <cell r="U702">
            <v>-0.54</v>
          </cell>
          <cell r="W702">
            <v>3709.06</v>
          </cell>
          <cell r="AF702" t="str">
            <v>20160201LGUM_282</v>
          </cell>
          <cell r="AH702" t="str">
            <v>282</v>
          </cell>
        </row>
        <row r="703">
          <cell r="B703" t="str">
            <v>Aug 2017</v>
          </cell>
          <cell r="C703" t="str">
            <v>RLS</v>
          </cell>
          <cell r="E703">
            <v>87</v>
          </cell>
          <cell r="G703">
            <v>3506.1769136074154</v>
          </cell>
          <cell r="Q703">
            <v>3209.66</v>
          </cell>
          <cell r="S703">
            <v>-35.9</v>
          </cell>
          <cell r="T703">
            <v>441.96</v>
          </cell>
          <cell r="U703">
            <v>-0.52</v>
          </cell>
          <cell r="W703">
            <v>3615.2</v>
          </cell>
          <cell r="AF703" t="str">
            <v>20160201LGUM_283</v>
          </cell>
          <cell r="AH703" t="str">
            <v>283</v>
          </cell>
        </row>
        <row r="704">
          <cell r="B704" t="str">
            <v>Aug 2017</v>
          </cell>
          <cell r="C704" t="str">
            <v>RLS</v>
          </cell>
          <cell r="E704">
            <v>465</v>
          </cell>
          <cell r="G704">
            <v>43010.203127227687</v>
          </cell>
          <cell r="Q704">
            <v>9267.4399999999987</v>
          </cell>
          <cell r="S704">
            <v>-103.64</v>
          </cell>
          <cell r="T704">
            <v>1276.0999999999999</v>
          </cell>
          <cell r="U704">
            <v>-1.51</v>
          </cell>
          <cell r="W704">
            <v>10438.39</v>
          </cell>
          <cell r="AF704" t="str">
            <v>20160201LGUM_314</v>
          </cell>
          <cell r="AH704" t="str">
            <v>314</v>
          </cell>
        </row>
        <row r="705">
          <cell r="B705" t="str">
            <v>Aug 2017</v>
          </cell>
          <cell r="C705" t="str">
            <v>RLS</v>
          </cell>
          <cell r="E705">
            <v>460</v>
          </cell>
          <cell r="G705">
            <v>66734.88684167857</v>
          </cell>
          <cell r="Q705">
            <v>10971.01</v>
          </cell>
          <cell r="S705">
            <v>-122.7</v>
          </cell>
          <cell r="T705">
            <v>1510.67</v>
          </cell>
          <cell r="U705">
            <v>-1.79</v>
          </cell>
          <cell r="W705">
            <v>12357.19</v>
          </cell>
          <cell r="AF705" t="str">
            <v>20160201LGUM_315</v>
          </cell>
          <cell r="AH705" t="str">
            <v>315</v>
          </cell>
        </row>
        <row r="706">
          <cell r="B706" t="str">
            <v>Aug 2017</v>
          </cell>
          <cell r="C706" t="str">
            <v>RLS</v>
          </cell>
          <cell r="E706">
            <v>48</v>
          </cell>
          <cell r="G706">
            <v>3163.9097171011931</v>
          </cell>
          <cell r="Q706">
            <v>868.31</v>
          </cell>
          <cell r="S706">
            <v>-9.7100000000000009</v>
          </cell>
          <cell r="T706">
            <v>119.57</v>
          </cell>
          <cell r="U706">
            <v>-0.14000000000000001</v>
          </cell>
          <cell r="W706">
            <v>978.03</v>
          </cell>
          <cell r="AF706" t="str">
            <v>20160201LGUM_318</v>
          </cell>
          <cell r="AH706" t="str">
            <v>318</v>
          </cell>
        </row>
        <row r="707">
          <cell r="B707" t="str">
            <v>Aug 2017</v>
          </cell>
          <cell r="C707" t="str">
            <v>RLS</v>
          </cell>
          <cell r="E707">
            <v>0</v>
          </cell>
          <cell r="G707">
            <v>0</v>
          </cell>
          <cell r="Q707">
            <v>0</v>
          </cell>
          <cell r="S707">
            <v>0</v>
          </cell>
          <cell r="T707">
            <v>0</v>
          </cell>
          <cell r="U707">
            <v>0</v>
          </cell>
          <cell r="W707">
            <v>0</v>
          </cell>
          <cell r="AF707" t="str">
            <v>20160201LGUM_347</v>
          </cell>
          <cell r="AH707" t="str">
            <v>347</v>
          </cell>
        </row>
        <row r="708">
          <cell r="B708" t="str">
            <v>Aug 2017</v>
          </cell>
          <cell r="C708" t="str">
            <v>RLS</v>
          </cell>
          <cell r="E708">
            <v>38</v>
          </cell>
          <cell r="G708">
            <v>3577.3107586644314</v>
          </cell>
          <cell r="Q708">
            <v>529.34</v>
          </cell>
          <cell r="S708">
            <v>-5.92</v>
          </cell>
          <cell r="T708">
            <v>72.89</v>
          </cell>
          <cell r="U708">
            <v>-0.09</v>
          </cell>
          <cell r="W708">
            <v>596.22</v>
          </cell>
          <cell r="AF708" t="str">
            <v>20160201LGUM_348</v>
          </cell>
          <cell r="AH708" t="str">
            <v>348</v>
          </cell>
        </row>
        <row r="709">
          <cell r="B709" t="str">
            <v>Aug 2017</v>
          </cell>
          <cell r="C709" t="str">
            <v>RLS</v>
          </cell>
          <cell r="E709">
            <v>16</v>
          </cell>
          <cell r="G709">
            <v>519.58634650342174</v>
          </cell>
          <cell r="Q709">
            <v>153.12</v>
          </cell>
          <cell r="S709">
            <v>-1.71</v>
          </cell>
          <cell r="T709">
            <v>21.08</v>
          </cell>
          <cell r="U709">
            <v>-0.02</v>
          </cell>
          <cell r="W709">
            <v>172.47</v>
          </cell>
          <cell r="AF709" t="str">
            <v>20160201LGUM_349</v>
          </cell>
          <cell r="AH709" t="str">
            <v>349</v>
          </cell>
        </row>
        <row r="710">
          <cell r="B710" t="str">
            <v>Aug 2017</v>
          </cell>
          <cell r="C710" t="str">
            <v>LS</v>
          </cell>
          <cell r="E710">
            <v>50</v>
          </cell>
          <cell r="G710">
            <v>671.13236423358637</v>
          </cell>
          <cell r="Q710">
            <v>1344.82</v>
          </cell>
          <cell r="S710">
            <v>-15.04</v>
          </cell>
          <cell r="T710">
            <v>185.18</v>
          </cell>
          <cell r="U710">
            <v>-0.22</v>
          </cell>
          <cell r="W710">
            <v>1514.74</v>
          </cell>
          <cell r="AF710" t="str">
            <v>20160201LGUM_400</v>
          </cell>
          <cell r="AH710" t="str">
            <v>400</v>
          </cell>
        </row>
        <row r="711">
          <cell r="B711" t="str">
            <v>Aug 2017</v>
          </cell>
          <cell r="C711" t="str">
            <v>LS</v>
          </cell>
          <cell r="E711">
            <v>10</v>
          </cell>
          <cell r="G711">
            <v>273.19520203056896</v>
          </cell>
          <cell r="Q711">
            <v>288.27</v>
          </cell>
          <cell r="S711">
            <v>-3.22</v>
          </cell>
          <cell r="T711">
            <v>39.700000000000003</v>
          </cell>
          <cell r="U711">
            <v>-0.05</v>
          </cell>
          <cell r="W711">
            <v>324.7</v>
          </cell>
          <cell r="AF711" t="str">
            <v>20160201LGUM_401</v>
          </cell>
          <cell r="AH711" t="str">
            <v>401</v>
          </cell>
        </row>
        <row r="712">
          <cell r="B712" t="str">
            <v>Aug 2017</v>
          </cell>
          <cell r="C712" t="str">
            <v>LS</v>
          </cell>
          <cell r="E712">
            <v>221</v>
          </cell>
          <cell r="G712">
            <v>5049.4720737574598</v>
          </cell>
          <cell r="Q712">
            <v>4601.22</v>
          </cell>
          <cell r="S712">
            <v>-51.46</v>
          </cell>
          <cell r="T712">
            <v>633.57000000000005</v>
          </cell>
          <cell r="U712">
            <v>-0.75</v>
          </cell>
          <cell r="W712">
            <v>5182.58</v>
          </cell>
          <cell r="AF712" t="str">
            <v>20160201LGUM_412</v>
          </cell>
          <cell r="AH712" t="str">
            <v>412</v>
          </cell>
        </row>
        <row r="713">
          <cell r="B713" t="str">
            <v>Aug 2017</v>
          </cell>
          <cell r="C713" t="str">
            <v>LS</v>
          </cell>
          <cell r="E713">
            <v>2567</v>
          </cell>
          <cell r="G713">
            <v>83572.989614377744</v>
          </cell>
          <cell r="Q713">
            <v>55355.840000000004</v>
          </cell>
          <cell r="S713">
            <v>-619.08000000000004</v>
          </cell>
          <cell r="T713">
            <v>7622.33</v>
          </cell>
          <cell r="U713">
            <v>-9.0399999999999991</v>
          </cell>
          <cell r="W713">
            <v>62350.05</v>
          </cell>
          <cell r="AF713" t="str">
            <v>20160201LGUM_413</v>
          </cell>
          <cell r="AH713" t="str">
            <v>413</v>
          </cell>
        </row>
        <row r="714">
          <cell r="B714" t="str">
            <v>Aug 2017</v>
          </cell>
          <cell r="C714" t="str">
            <v>LS</v>
          </cell>
          <cell r="E714">
            <v>47</v>
          </cell>
          <cell r="G714">
            <v>1130.9250438774875</v>
          </cell>
          <cell r="Q714">
            <v>996.8599999999999</v>
          </cell>
          <cell r="S714">
            <v>-11.15</v>
          </cell>
          <cell r="T714">
            <v>137.27000000000001</v>
          </cell>
          <cell r="U714">
            <v>-0.16</v>
          </cell>
          <cell r="W714">
            <v>1122.82</v>
          </cell>
          <cell r="AF714" t="str">
            <v>20160201LGUM_415</v>
          </cell>
          <cell r="AH714" t="str">
            <v>415</v>
          </cell>
        </row>
        <row r="715">
          <cell r="B715" t="str">
            <v>Aug 2017</v>
          </cell>
          <cell r="C715" t="str">
            <v>LS</v>
          </cell>
          <cell r="E715">
            <v>2021</v>
          </cell>
          <cell r="G715">
            <v>65137.983566413095</v>
          </cell>
          <cell r="Q715">
            <v>47775.79</v>
          </cell>
          <cell r="S715">
            <v>-534.30999999999995</v>
          </cell>
          <cell r="T715">
            <v>6578.58</v>
          </cell>
          <cell r="U715">
            <v>-7.8</v>
          </cell>
          <cell r="W715">
            <v>53812.26</v>
          </cell>
          <cell r="AF715" t="str">
            <v>20160201LGUM_416</v>
          </cell>
          <cell r="AH715" t="str">
            <v>416</v>
          </cell>
        </row>
        <row r="716">
          <cell r="B716" t="str">
            <v>Aug 2017</v>
          </cell>
          <cell r="C716" t="str">
            <v>RLS</v>
          </cell>
          <cell r="E716">
            <v>49</v>
          </cell>
          <cell r="G716">
            <v>1638.1402868927325</v>
          </cell>
          <cell r="Q716">
            <v>1212.75</v>
          </cell>
          <cell r="S716">
            <v>-13.56</v>
          </cell>
          <cell r="T716">
            <v>166.99</v>
          </cell>
          <cell r="U716">
            <v>-0.2</v>
          </cell>
          <cell r="W716">
            <v>1365.98</v>
          </cell>
          <cell r="AF716" t="str">
            <v>20160201LGUM_417</v>
          </cell>
          <cell r="AH716" t="str">
            <v>417</v>
          </cell>
        </row>
        <row r="717">
          <cell r="B717" t="str">
            <v>Aug 2017</v>
          </cell>
          <cell r="C717" t="str">
            <v>RLS</v>
          </cell>
          <cell r="E717">
            <v>130</v>
          </cell>
          <cell r="G717">
            <v>6388.6440263525883</v>
          </cell>
          <cell r="Q717">
            <v>3419</v>
          </cell>
          <cell r="S717">
            <v>-38.24</v>
          </cell>
          <cell r="T717">
            <v>470.79</v>
          </cell>
          <cell r="U717">
            <v>-0.56000000000000005</v>
          </cell>
          <cell r="W717">
            <v>3850.99</v>
          </cell>
          <cell r="AF717" t="str">
            <v>20160201LGUM_419</v>
          </cell>
          <cell r="AH717" t="str">
            <v>419</v>
          </cell>
        </row>
        <row r="718">
          <cell r="B718" t="str">
            <v>Aug 2017</v>
          </cell>
          <cell r="C718" t="str">
            <v>LS</v>
          </cell>
          <cell r="E718">
            <v>61</v>
          </cell>
          <cell r="G718">
            <v>3096.8995732069025</v>
          </cell>
          <cell r="Q718">
            <v>1882.46</v>
          </cell>
          <cell r="S718">
            <v>-21.05</v>
          </cell>
          <cell r="T718">
            <v>259.20999999999998</v>
          </cell>
          <cell r="U718">
            <v>-0.31</v>
          </cell>
          <cell r="W718">
            <v>2120.31</v>
          </cell>
          <cell r="AF718" t="str">
            <v>20160201LGUM_420</v>
          </cell>
          <cell r="AH718" t="str">
            <v>420</v>
          </cell>
        </row>
        <row r="719">
          <cell r="B719" t="str">
            <v>Aug 2017</v>
          </cell>
          <cell r="C719" t="str">
            <v>LS</v>
          </cell>
          <cell r="E719">
            <v>187</v>
          </cell>
          <cell r="G719">
            <v>15694.806625333518</v>
          </cell>
          <cell r="Q719">
            <v>6350.5199999999995</v>
          </cell>
          <cell r="S719">
            <v>-71.02</v>
          </cell>
          <cell r="T719">
            <v>874.45</v>
          </cell>
          <cell r="U719">
            <v>-1.04</v>
          </cell>
          <cell r="W719">
            <v>7152.91</v>
          </cell>
          <cell r="AF719" t="str">
            <v>20160201LGUM_421</v>
          </cell>
          <cell r="AH719" t="str">
            <v>421</v>
          </cell>
        </row>
        <row r="720">
          <cell r="B720" t="str">
            <v>Aug 2017</v>
          </cell>
          <cell r="C720" t="str">
            <v>LS</v>
          </cell>
          <cell r="E720">
            <v>456</v>
          </cell>
          <cell r="G720">
            <v>58995.730684533359</v>
          </cell>
          <cell r="Q720">
            <v>18071.28</v>
          </cell>
          <cell r="S720">
            <v>-202.1</v>
          </cell>
          <cell r="T720">
            <v>2488.36</v>
          </cell>
          <cell r="U720">
            <v>-2.95</v>
          </cell>
          <cell r="W720">
            <v>20354.59</v>
          </cell>
          <cell r="AF720" t="str">
            <v>20160201LGUM_422</v>
          </cell>
          <cell r="AH720" t="str">
            <v>422</v>
          </cell>
        </row>
        <row r="721">
          <cell r="B721" t="str">
            <v>Aug 2017</v>
          </cell>
          <cell r="C721" t="str">
            <v>LS</v>
          </cell>
          <cell r="E721">
            <v>23</v>
          </cell>
          <cell r="G721">
            <v>1194.8424118997336</v>
          </cell>
          <cell r="Q721">
            <v>628.36</v>
          </cell>
          <cell r="S721">
            <v>-7.03</v>
          </cell>
          <cell r="T721">
            <v>86.52</v>
          </cell>
          <cell r="U721">
            <v>-0.1</v>
          </cell>
          <cell r="W721">
            <v>707.75</v>
          </cell>
          <cell r="AF721" t="str">
            <v>20160201LGUM_423</v>
          </cell>
          <cell r="AH721" t="str">
            <v>423</v>
          </cell>
        </row>
        <row r="722">
          <cell r="B722" t="str">
            <v>Aug 2017</v>
          </cell>
          <cell r="C722" t="str">
            <v>LS</v>
          </cell>
          <cell r="E722">
            <v>33</v>
          </cell>
          <cell r="G722">
            <v>4405.1437670815894</v>
          </cell>
          <cell r="Q722">
            <v>1163.9100000000001</v>
          </cell>
          <cell r="S722">
            <v>-13.02</v>
          </cell>
          <cell r="T722">
            <v>160.27000000000001</v>
          </cell>
          <cell r="U722">
            <v>-0.19</v>
          </cell>
          <cell r="W722">
            <v>1310.97</v>
          </cell>
          <cell r="AF722" t="str">
            <v>20160201LGUM_425</v>
          </cell>
          <cell r="AH722" t="str">
            <v>425</v>
          </cell>
        </row>
        <row r="723">
          <cell r="B723" t="str">
            <v>Aug 2017</v>
          </cell>
          <cell r="C723" t="str">
            <v>RLS</v>
          </cell>
          <cell r="E723">
            <v>37</v>
          </cell>
          <cell r="G723">
            <v>818.55468080102548</v>
          </cell>
          <cell r="Q723">
            <v>1267.6199999999999</v>
          </cell>
          <cell r="S723">
            <v>-14.18</v>
          </cell>
          <cell r="T723">
            <v>174.55</v>
          </cell>
          <cell r="U723">
            <v>-0.21</v>
          </cell>
          <cell r="W723">
            <v>1427.78</v>
          </cell>
          <cell r="AF723" t="str">
            <v>20160201LGUM_426</v>
          </cell>
          <cell r="AH723" t="str">
            <v>426</v>
          </cell>
        </row>
        <row r="724">
          <cell r="B724" t="str">
            <v>Aug 2017</v>
          </cell>
          <cell r="C724" t="str">
            <v>LS</v>
          </cell>
          <cell r="E724">
            <v>56</v>
          </cell>
          <cell r="G724">
            <v>1267.0071822474313</v>
          </cell>
          <cell r="Q724">
            <v>2083.87</v>
          </cell>
          <cell r="S724">
            <v>-23.31</v>
          </cell>
          <cell r="T724">
            <v>286.94</v>
          </cell>
          <cell r="U724">
            <v>-0.34</v>
          </cell>
          <cell r="W724">
            <v>2347.16</v>
          </cell>
          <cell r="AF724" t="str">
            <v>20160201LGUM_427</v>
          </cell>
          <cell r="AH724" t="str">
            <v>427</v>
          </cell>
        </row>
        <row r="725">
          <cell r="B725" t="str">
            <v>Aug 2017</v>
          </cell>
          <cell r="C725" t="str">
            <v>RLS</v>
          </cell>
          <cell r="E725">
            <v>299</v>
          </cell>
          <cell r="G725">
            <v>9378.3273693286264</v>
          </cell>
          <cell r="Q725">
            <v>10813.87</v>
          </cell>
          <cell r="S725">
            <v>-120.94</v>
          </cell>
          <cell r="T725">
            <v>1489.04</v>
          </cell>
          <cell r="U725">
            <v>-1.77</v>
          </cell>
          <cell r="W725">
            <v>12180.2</v>
          </cell>
          <cell r="AF725" t="str">
            <v>20160201LGUM_428</v>
          </cell>
          <cell r="AH725" t="str">
            <v>428</v>
          </cell>
        </row>
        <row r="726">
          <cell r="B726" t="str">
            <v>Aug 2017</v>
          </cell>
          <cell r="C726" t="str">
            <v>LS</v>
          </cell>
          <cell r="E726">
            <v>231</v>
          </cell>
          <cell r="G726">
            <v>7574.2081106361884</v>
          </cell>
          <cell r="Q726">
            <v>9351.66</v>
          </cell>
          <cell r="S726">
            <v>-104.59</v>
          </cell>
          <cell r="T726">
            <v>1287.7</v>
          </cell>
          <cell r="U726">
            <v>-1.53</v>
          </cell>
          <cell r="W726">
            <v>10533.24</v>
          </cell>
          <cell r="AF726" t="str">
            <v>20160201LGUM_429</v>
          </cell>
          <cell r="AH726" t="str">
            <v>429</v>
          </cell>
        </row>
        <row r="727">
          <cell r="B727" t="str">
            <v>Aug 2017</v>
          </cell>
          <cell r="C727" t="str">
            <v>RLS</v>
          </cell>
          <cell r="E727">
            <v>13</v>
          </cell>
          <cell r="G727">
            <v>326.80331714600135</v>
          </cell>
          <cell r="Q727">
            <v>432.90000000000003</v>
          </cell>
          <cell r="S727">
            <v>-4.84</v>
          </cell>
          <cell r="T727">
            <v>59.61</v>
          </cell>
          <cell r="U727">
            <v>-7.0000000000000007E-2</v>
          </cell>
          <cell r="W727">
            <v>487.6</v>
          </cell>
          <cell r="AF727" t="str">
            <v>20160201LGUM_430</v>
          </cell>
          <cell r="AH727" t="str">
            <v>430</v>
          </cell>
        </row>
        <row r="728">
          <cell r="B728" t="str">
            <v>Aug 2017</v>
          </cell>
          <cell r="C728" t="str">
            <v>LS</v>
          </cell>
          <cell r="E728">
            <v>42</v>
          </cell>
          <cell r="G728">
            <v>959.79144562437625</v>
          </cell>
          <cell r="Q728">
            <v>1615.1000000000001</v>
          </cell>
          <cell r="S728">
            <v>-18.059999999999999</v>
          </cell>
          <cell r="T728">
            <v>222.39</v>
          </cell>
          <cell r="U728">
            <v>-0.26</v>
          </cell>
          <cell r="W728">
            <v>1819.17</v>
          </cell>
          <cell r="AF728" t="str">
            <v>20160201LGUM_431</v>
          </cell>
          <cell r="AH728" t="str">
            <v>431</v>
          </cell>
        </row>
        <row r="729">
          <cell r="B729" t="str">
            <v>Aug 2017</v>
          </cell>
          <cell r="C729" t="str">
            <v>RLS</v>
          </cell>
          <cell r="E729">
            <v>10</v>
          </cell>
          <cell r="G729">
            <v>314.43221365782466</v>
          </cell>
          <cell r="Q729">
            <v>357.57</v>
          </cell>
          <cell r="S729">
            <v>-4</v>
          </cell>
          <cell r="T729">
            <v>49.24</v>
          </cell>
          <cell r="U729">
            <v>-0.06</v>
          </cell>
          <cell r="W729">
            <v>402.75</v>
          </cell>
          <cell r="AF729" t="str">
            <v>20160201LGUM_432</v>
          </cell>
          <cell r="AH729" t="str">
            <v>432</v>
          </cell>
        </row>
        <row r="730">
          <cell r="B730" t="str">
            <v>Aug 2017</v>
          </cell>
          <cell r="C730" t="str">
            <v>LS</v>
          </cell>
          <cell r="E730">
            <v>243</v>
          </cell>
          <cell r="G730">
            <v>7832.9703585972193</v>
          </cell>
          <cell r="Q730">
            <v>9856.2100000000009</v>
          </cell>
          <cell r="S730">
            <v>-110.23</v>
          </cell>
          <cell r="T730">
            <v>1357.17</v>
          </cell>
          <cell r="U730">
            <v>-1.61</v>
          </cell>
          <cell r="W730">
            <v>11101.54</v>
          </cell>
          <cell r="AF730" t="str">
            <v>20160201LGUM_433</v>
          </cell>
          <cell r="AH730" t="str">
            <v>433</v>
          </cell>
        </row>
        <row r="731">
          <cell r="B731" t="str">
            <v>Aug 2017</v>
          </cell>
          <cell r="C731" t="str">
            <v>LS</v>
          </cell>
          <cell r="E731">
            <v>0</v>
          </cell>
          <cell r="G731">
            <v>0</v>
          </cell>
          <cell r="Q731">
            <v>0</v>
          </cell>
          <cell r="S731">
            <v>0</v>
          </cell>
          <cell r="T731">
            <v>0</v>
          </cell>
          <cell r="U731">
            <v>0</v>
          </cell>
          <cell r="W731">
            <v>0</v>
          </cell>
          <cell r="AF731" t="str">
            <v>20160201LGUM_439</v>
          </cell>
          <cell r="AH731" t="str">
            <v>439</v>
          </cell>
        </row>
        <row r="732">
          <cell r="B732" t="str">
            <v>Aug 2017</v>
          </cell>
          <cell r="C732" t="str">
            <v>LS</v>
          </cell>
          <cell r="E732">
            <v>10</v>
          </cell>
          <cell r="G732">
            <v>848.45151423078596</v>
          </cell>
          <cell r="Q732">
            <v>193.7</v>
          </cell>
          <cell r="S732">
            <v>-2.17</v>
          </cell>
          <cell r="T732">
            <v>26.67</v>
          </cell>
          <cell r="U732">
            <v>-0.03</v>
          </cell>
          <cell r="W732">
            <v>218.17</v>
          </cell>
          <cell r="AF732" t="str">
            <v>20160201LGUM_440</v>
          </cell>
          <cell r="AH732" t="str">
            <v>440</v>
          </cell>
        </row>
        <row r="733">
          <cell r="B733" t="str">
            <v>Aug 2017</v>
          </cell>
          <cell r="C733" t="str">
            <v>LS</v>
          </cell>
          <cell r="E733">
            <v>44</v>
          </cell>
          <cell r="G733">
            <v>5547.4089891565727</v>
          </cell>
          <cell r="Q733">
            <v>1036.1999999999998</v>
          </cell>
          <cell r="S733">
            <v>-11.59</v>
          </cell>
          <cell r="T733">
            <v>142.68</v>
          </cell>
          <cell r="U733">
            <v>-0.17</v>
          </cell>
          <cell r="W733">
            <v>1167.1199999999999</v>
          </cell>
          <cell r="AF733" t="str">
            <v>20160201LGUM_441</v>
          </cell>
          <cell r="AH733" t="str">
            <v>441</v>
          </cell>
        </row>
        <row r="734">
          <cell r="B734" t="str">
            <v>Aug 2017</v>
          </cell>
          <cell r="C734" t="str">
            <v>LS</v>
          </cell>
          <cell r="E734">
            <v>6694</v>
          </cell>
          <cell r="G734">
            <v>361887.76663847052</v>
          </cell>
          <cell r="Q734">
            <v>93348.88</v>
          </cell>
          <cell r="S734">
            <v>-1043.98</v>
          </cell>
          <cell r="T734">
            <v>12853.86</v>
          </cell>
          <cell r="U734">
            <v>-15.24</v>
          </cell>
          <cell r="W734">
            <v>105143.52</v>
          </cell>
          <cell r="AF734" t="str">
            <v>20160201LGUM_452</v>
          </cell>
          <cell r="AH734" t="str">
            <v>452</v>
          </cell>
        </row>
        <row r="735">
          <cell r="B735" t="str">
            <v>Aug 2017</v>
          </cell>
          <cell r="C735" t="str">
            <v>LS</v>
          </cell>
          <cell r="E735">
            <v>9700</v>
          </cell>
          <cell r="G735">
            <v>875305.05620245484</v>
          </cell>
          <cell r="Q735">
            <v>158001.60000000001</v>
          </cell>
          <cell r="S735">
            <v>-1767.04</v>
          </cell>
          <cell r="T735">
            <v>21756.35</v>
          </cell>
          <cell r="U735">
            <v>-25.79</v>
          </cell>
          <cell r="W735">
            <v>177965.12</v>
          </cell>
          <cell r="AF735" t="str">
            <v>20160201LGUM_453</v>
          </cell>
          <cell r="AH735" t="str">
            <v>453</v>
          </cell>
        </row>
        <row r="736">
          <cell r="B736" t="str">
            <v>Aug 2017</v>
          </cell>
          <cell r="C736" t="str">
            <v>LS</v>
          </cell>
          <cell r="E736">
            <v>5570</v>
          </cell>
          <cell r="G736">
            <v>764220.79428095336</v>
          </cell>
          <cell r="Q736">
            <v>106417.57</v>
          </cell>
          <cell r="S736">
            <v>-1190.1400000000001</v>
          </cell>
          <cell r="T736">
            <v>14653.38</v>
          </cell>
          <cell r="U736">
            <v>-17.37</v>
          </cell>
          <cell r="W736">
            <v>119863.44</v>
          </cell>
          <cell r="AF736" t="str">
            <v>20160201LGUM_454</v>
          </cell>
          <cell r="AH736" t="str">
            <v>454</v>
          </cell>
        </row>
        <row r="737">
          <cell r="B737" t="str">
            <v>Aug 2017</v>
          </cell>
          <cell r="C737" t="str">
            <v>LS</v>
          </cell>
          <cell r="E737">
            <v>418</v>
          </cell>
          <cell r="G737">
            <v>21138.092160131269</v>
          </cell>
          <cell r="Q737">
            <v>6369.23</v>
          </cell>
          <cell r="S737">
            <v>-71.23</v>
          </cell>
          <cell r="T737">
            <v>877.03</v>
          </cell>
          <cell r="U737">
            <v>-1.04</v>
          </cell>
          <cell r="W737">
            <v>7173.99</v>
          </cell>
          <cell r="AF737" t="str">
            <v>20160201LGUM_455</v>
          </cell>
          <cell r="AH737" t="str">
            <v>455</v>
          </cell>
        </row>
        <row r="738">
          <cell r="B738" t="str">
            <v>Aug 2017</v>
          </cell>
          <cell r="C738" t="str">
            <v>LS</v>
          </cell>
          <cell r="E738">
            <v>13451</v>
          </cell>
          <cell r="G738">
            <v>1755462.6777481469</v>
          </cell>
          <cell r="Q738">
            <v>269064.81</v>
          </cell>
          <cell r="S738">
            <v>-3009.13</v>
          </cell>
          <cell r="T738">
            <v>37049.42</v>
          </cell>
          <cell r="U738">
            <v>-43.93</v>
          </cell>
          <cell r="W738">
            <v>303061.17</v>
          </cell>
          <cell r="AF738" t="str">
            <v>20160201LGUM_456</v>
          </cell>
          <cell r="AH738" t="str">
            <v>456</v>
          </cell>
        </row>
        <row r="739">
          <cell r="B739" t="str">
            <v>Aug 2017</v>
          </cell>
          <cell r="C739" t="str">
            <v>LS</v>
          </cell>
          <cell r="E739">
            <v>3757</v>
          </cell>
          <cell r="G739">
            <v>122244.02819312745</v>
          </cell>
          <cell r="Q739">
            <v>46483.45</v>
          </cell>
          <cell r="S739">
            <v>-519.86</v>
          </cell>
          <cell r="T739">
            <v>6400.63</v>
          </cell>
          <cell r="U739">
            <v>-7.59</v>
          </cell>
          <cell r="W739">
            <v>52356.63</v>
          </cell>
          <cell r="AF739" t="str">
            <v>20160201LGUM_457</v>
          </cell>
          <cell r="AH739" t="str">
            <v>457</v>
          </cell>
        </row>
        <row r="740">
          <cell r="B740" t="str">
            <v>Aug 2017</v>
          </cell>
          <cell r="C740" t="str">
            <v>RLS</v>
          </cell>
          <cell r="E740">
            <v>0</v>
          </cell>
          <cell r="G740">
            <v>0</v>
          </cell>
          <cell r="Q740">
            <v>0</v>
          </cell>
          <cell r="S740">
            <v>0</v>
          </cell>
          <cell r="T740">
            <v>0</v>
          </cell>
          <cell r="U740">
            <v>0</v>
          </cell>
          <cell r="W740">
            <v>0</v>
          </cell>
          <cell r="AF740" t="str">
            <v>20160201LGUM_458</v>
          </cell>
          <cell r="AH740" t="str">
            <v>458</v>
          </cell>
        </row>
        <row r="741">
          <cell r="B741" t="str">
            <v>Aug 2017</v>
          </cell>
          <cell r="C741" t="str">
            <v>LS</v>
          </cell>
          <cell r="E741">
            <v>34</v>
          </cell>
          <cell r="G741">
            <v>1413.3985735241888</v>
          </cell>
          <cell r="Q741">
            <v>473.66999999999996</v>
          </cell>
          <cell r="S741">
            <v>-5.3</v>
          </cell>
          <cell r="T741">
            <v>65.22</v>
          </cell>
          <cell r="U741">
            <v>-0.08</v>
          </cell>
          <cell r="W741">
            <v>533.51</v>
          </cell>
          <cell r="AF741" t="str">
            <v>20160201LGUM_470</v>
          </cell>
          <cell r="AH741" t="str">
            <v>470</v>
          </cell>
        </row>
        <row r="742">
          <cell r="B742" t="str">
            <v>Aug 2017</v>
          </cell>
          <cell r="C742" t="str">
            <v>RLS</v>
          </cell>
          <cell r="E742">
            <v>8</v>
          </cell>
          <cell r="G742">
            <v>346.39089766894784</v>
          </cell>
          <cell r="Q742">
            <v>128.72</v>
          </cell>
          <cell r="S742">
            <v>-1.44</v>
          </cell>
          <cell r="T742">
            <v>17.72</v>
          </cell>
          <cell r="U742">
            <v>-0.02</v>
          </cell>
          <cell r="W742">
            <v>144.97999999999999</v>
          </cell>
          <cell r="AF742" t="str">
            <v>20160201LGUM_471</v>
          </cell>
          <cell r="AH742" t="str">
            <v>471</v>
          </cell>
        </row>
        <row r="743">
          <cell r="B743" t="str">
            <v>Aug 2017</v>
          </cell>
          <cell r="C743" t="str">
            <v>LS</v>
          </cell>
          <cell r="E743">
            <v>614</v>
          </cell>
          <cell r="G743">
            <v>59708.100060394208</v>
          </cell>
          <cell r="Q743">
            <v>12334.12</v>
          </cell>
          <cell r="S743">
            <v>-137.94</v>
          </cell>
          <cell r="T743">
            <v>1698.37</v>
          </cell>
          <cell r="U743">
            <v>-2.0099999999999998</v>
          </cell>
          <cell r="W743">
            <v>13892.54</v>
          </cell>
          <cell r="AF743" t="str">
            <v>20160201LGUM_473</v>
          </cell>
          <cell r="AH743" t="str">
            <v>473</v>
          </cell>
        </row>
        <row r="744">
          <cell r="B744" t="str">
            <v>Aug 2017</v>
          </cell>
          <cell r="C744" t="str">
            <v>RLS</v>
          </cell>
          <cell r="E744">
            <v>57</v>
          </cell>
          <cell r="G744">
            <v>5502.0482763665914</v>
          </cell>
          <cell r="Q744">
            <v>1291.02</v>
          </cell>
          <cell r="S744">
            <v>-14.44</v>
          </cell>
          <cell r="T744">
            <v>177.77</v>
          </cell>
          <cell r="U744">
            <v>-0.21</v>
          </cell>
          <cell r="W744">
            <v>1454.14</v>
          </cell>
          <cell r="AF744" t="str">
            <v>20160201LGUM_474</v>
          </cell>
          <cell r="AH744" t="str">
            <v>474</v>
          </cell>
        </row>
        <row r="745">
          <cell r="B745" t="str">
            <v>Aug 2017</v>
          </cell>
          <cell r="C745" t="str">
            <v>RLS</v>
          </cell>
          <cell r="E745">
            <v>2</v>
          </cell>
          <cell r="G745">
            <v>216.49431104309238</v>
          </cell>
          <cell r="Q745">
            <v>59.279999999999994</v>
          </cell>
          <cell r="S745">
            <v>-0.66</v>
          </cell>
          <cell r="T745">
            <v>8.16</v>
          </cell>
          <cell r="U745">
            <v>-0.01</v>
          </cell>
          <cell r="W745">
            <v>66.77</v>
          </cell>
          <cell r="AF745" t="str">
            <v>20160201LGUM_475</v>
          </cell>
          <cell r="AH745" t="str">
            <v>475</v>
          </cell>
        </row>
        <row r="746">
          <cell r="B746" t="str">
            <v>Aug 2017</v>
          </cell>
          <cell r="C746" t="str">
            <v>LS</v>
          </cell>
          <cell r="E746">
            <v>546</v>
          </cell>
          <cell r="G746">
            <v>164017.12097153749</v>
          </cell>
          <cell r="Q746">
            <v>23097.94</v>
          </cell>
          <cell r="S746">
            <v>-258.32</v>
          </cell>
          <cell r="T746">
            <v>3180.52</v>
          </cell>
          <cell r="U746">
            <v>-3.77</v>
          </cell>
          <cell r="W746">
            <v>26016.37</v>
          </cell>
          <cell r="AF746" t="str">
            <v>20160201LGUM_476</v>
          </cell>
          <cell r="AH746" t="str">
            <v>476</v>
          </cell>
        </row>
        <row r="747">
          <cell r="B747" t="str">
            <v>Aug 2017</v>
          </cell>
          <cell r="C747" t="str">
            <v>RLS</v>
          </cell>
          <cell r="E747">
            <v>62</v>
          </cell>
          <cell r="G747">
            <v>18697.891997088413</v>
          </cell>
          <cell r="Q747">
            <v>2838.22</v>
          </cell>
          <cell r="S747">
            <v>-31.74</v>
          </cell>
          <cell r="T747">
            <v>390.81</v>
          </cell>
          <cell r="U747">
            <v>-0.46</v>
          </cell>
          <cell r="W747">
            <v>3196.83</v>
          </cell>
          <cell r="AF747" t="str">
            <v>20160201LGUM_477</v>
          </cell>
          <cell r="AH747" t="str">
            <v>477</v>
          </cell>
        </row>
        <row r="748">
          <cell r="B748" t="str">
            <v>Aug 2017</v>
          </cell>
          <cell r="C748" t="str">
            <v>LS</v>
          </cell>
          <cell r="E748">
            <v>0</v>
          </cell>
          <cell r="G748">
            <v>0</v>
          </cell>
          <cell r="Q748">
            <v>0</v>
          </cell>
          <cell r="S748">
            <v>0</v>
          </cell>
          <cell r="T748">
            <v>0</v>
          </cell>
          <cell r="U748">
            <v>0</v>
          </cell>
          <cell r="W748">
            <v>0</v>
          </cell>
          <cell r="AF748" t="str">
            <v>20160201LGUM_479</v>
          </cell>
          <cell r="AH748" t="str">
            <v>479</v>
          </cell>
        </row>
        <row r="749">
          <cell r="B749" t="str">
            <v>Aug 2017</v>
          </cell>
          <cell r="C749" t="str">
            <v>LS</v>
          </cell>
          <cell r="E749">
            <v>22</v>
          </cell>
          <cell r="G749">
            <v>926.80183632257172</v>
          </cell>
          <cell r="Q749">
            <v>546.69999999999993</v>
          </cell>
          <cell r="S749">
            <v>-6.11</v>
          </cell>
          <cell r="T749">
            <v>75.28</v>
          </cell>
          <cell r="U749">
            <v>-0.09</v>
          </cell>
          <cell r="W749">
            <v>615.78</v>
          </cell>
          <cell r="AF749" t="str">
            <v>20160201LGUM_480</v>
          </cell>
          <cell r="AH749" t="str">
            <v>480</v>
          </cell>
        </row>
        <row r="750">
          <cell r="B750" t="str">
            <v>Aug 2017</v>
          </cell>
          <cell r="C750" t="str">
            <v>LS</v>
          </cell>
          <cell r="E750">
            <v>6</v>
          </cell>
          <cell r="G750">
            <v>594.84389272316344</v>
          </cell>
          <cell r="Q750">
            <v>130.01999999999998</v>
          </cell>
          <cell r="S750">
            <v>-1.45</v>
          </cell>
          <cell r="T750">
            <v>17.899999999999999</v>
          </cell>
          <cell r="U750">
            <v>-0.02</v>
          </cell>
          <cell r="W750">
            <v>146.44999999999999</v>
          </cell>
          <cell r="AF750" t="str">
            <v>20160201LGUM_481</v>
          </cell>
          <cell r="AH750" t="str">
            <v>481</v>
          </cell>
        </row>
        <row r="751">
          <cell r="B751" t="str">
            <v>Aug 2017</v>
          </cell>
          <cell r="C751" t="str">
            <v>LS</v>
          </cell>
          <cell r="E751">
            <v>103</v>
          </cell>
          <cell r="G751">
            <v>10005.129946062912</v>
          </cell>
          <cell r="Q751">
            <v>3237.28</v>
          </cell>
          <cell r="S751">
            <v>-36.200000000000003</v>
          </cell>
          <cell r="T751">
            <v>445.77</v>
          </cell>
          <cell r="U751">
            <v>-0.53</v>
          </cell>
          <cell r="W751">
            <v>3646.32</v>
          </cell>
          <cell r="AF751" t="str">
            <v>20160201LGUM_482</v>
          </cell>
          <cell r="AH751" t="str">
            <v>482</v>
          </cell>
        </row>
        <row r="752">
          <cell r="B752" t="str">
            <v>Aug 2017</v>
          </cell>
          <cell r="C752" t="str">
            <v>LS</v>
          </cell>
          <cell r="E752">
            <v>4</v>
          </cell>
          <cell r="G752">
            <v>1176.2857566674688</v>
          </cell>
          <cell r="Q752">
            <v>180.04</v>
          </cell>
          <cell r="S752">
            <v>-2.0099999999999998</v>
          </cell>
          <cell r="T752">
            <v>24.79</v>
          </cell>
          <cell r="U752">
            <v>-0.03</v>
          </cell>
          <cell r="W752">
            <v>202.79</v>
          </cell>
          <cell r="AF752" t="str">
            <v>20160201LGUM_483</v>
          </cell>
          <cell r="AH752" t="str">
            <v>483</v>
          </cell>
        </row>
        <row r="753">
          <cell r="B753" t="str">
            <v>Aug 2017</v>
          </cell>
          <cell r="C753" t="str">
            <v>LS</v>
          </cell>
          <cell r="E753">
            <v>22</v>
          </cell>
          <cell r="G753">
            <v>7106.168028666837</v>
          </cell>
          <cell r="Q753">
            <v>1204.72</v>
          </cell>
          <cell r="S753">
            <v>-13.47</v>
          </cell>
          <cell r="T753">
            <v>165.89</v>
          </cell>
          <cell r="U753">
            <v>-0.2</v>
          </cell>
          <cell r="W753">
            <v>1356.94</v>
          </cell>
          <cell r="AF753" t="str">
            <v>20160201LGUM_484</v>
          </cell>
          <cell r="AH753" t="str">
            <v>484</v>
          </cell>
        </row>
        <row r="754">
          <cell r="B754" t="str">
            <v>Aug 2017</v>
          </cell>
          <cell r="C754" t="str">
            <v>ODL</v>
          </cell>
          <cell r="E754">
            <v>0</v>
          </cell>
          <cell r="G754">
            <v>0</v>
          </cell>
          <cell r="Q754">
            <v>0</v>
          </cell>
          <cell r="S754">
            <v>0</v>
          </cell>
          <cell r="T754">
            <v>0</v>
          </cell>
          <cell r="U754">
            <v>0</v>
          </cell>
          <cell r="W754">
            <v>0</v>
          </cell>
          <cell r="AF754" t="str">
            <v>20160201ODL</v>
          </cell>
          <cell r="AH754" t="str">
            <v>ODL</v>
          </cell>
        </row>
        <row r="755">
          <cell r="B755" t="str">
            <v>Aug 2017</v>
          </cell>
          <cell r="C755" t="str">
            <v>RLS</v>
          </cell>
          <cell r="E755">
            <v>0</v>
          </cell>
          <cell r="G755">
            <v>0</v>
          </cell>
          <cell r="Q755">
            <v>0</v>
          </cell>
          <cell r="S755">
            <v>0</v>
          </cell>
          <cell r="T755">
            <v>0</v>
          </cell>
          <cell r="U755">
            <v>0</v>
          </cell>
          <cell r="W755">
            <v>0</v>
          </cell>
          <cell r="AF755" t="str">
            <v>20160201LGUM_204CU</v>
          </cell>
          <cell r="AH755" t="str">
            <v>4CU</v>
          </cell>
        </row>
        <row r="756">
          <cell r="B756" t="str">
            <v>Aug 2017</v>
          </cell>
          <cell r="C756" t="str">
            <v>RLS</v>
          </cell>
          <cell r="E756">
            <v>0</v>
          </cell>
          <cell r="G756">
            <v>0</v>
          </cell>
          <cell r="Q756">
            <v>0</v>
          </cell>
          <cell r="S756">
            <v>0</v>
          </cell>
          <cell r="T756">
            <v>0</v>
          </cell>
          <cell r="U756">
            <v>0</v>
          </cell>
          <cell r="W756">
            <v>0</v>
          </cell>
          <cell r="AF756" t="str">
            <v>20160201LGUM_207CU</v>
          </cell>
          <cell r="AH756" t="str">
            <v>7CU</v>
          </cell>
        </row>
        <row r="757">
          <cell r="B757" t="str">
            <v>Aug 2017</v>
          </cell>
          <cell r="C757" t="str">
            <v>RLS</v>
          </cell>
          <cell r="E757">
            <v>0</v>
          </cell>
          <cell r="G757">
            <v>0</v>
          </cell>
          <cell r="Q757">
            <v>0</v>
          </cell>
          <cell r="S757">
            <v>0</v>
          </cell>
          <cell r="T757">
            <v>0</v>
          </cell>
          <cell r="U757">
            <v>0</v>
          </cell>
          <cell r="W757">
            <v>0</v>
          </cell>
          <cell r="AF757" t="str">
            <v>20160201LGUM_209CU</v>
          </cell>
          <cell r="AH757" t="str">
            <v>9CU</v>
          </cell>
        </row>
        <row r="758">
          <cell r="B758" t="str">
            <v>Aug 2017</v>
          </cell>
          <cell r="C758" t="str">
            <v>RLS</v>
          </cell>
          <cell r="E758">
            <v>0</v>
          </cell>
          <cell r="G758">
            <v>0</v>
          </cell>
          <cell r="Q758">
            <v>0</v>
          </cell>
          <cell r="S758">
            <v>0</v>
          </cell>
          <cell r="T758">
            <v>0</v>
          </cell>
          <cell r="U758">
            <v>0</v>
          </cell>
          <cell r="W758">
            <v>0</v>
          </cell>
          <cell r="AF758" t="str">
            <v>20160201LGUM_210CU</v>
          </cell>
          <cell r="AH758" t="str">
            <v>0CU</v>
          </cell>
        </row>
        <row r="759">
          <cell r="B759" t="str">
            <v>Aug 2017</v>
          </cell>
          <cell r="C759" t="str">
            <v>RLS</v>
          </cell>
          <cell r="E759">
            <v>0</v>
          </cell>
          <cell r="G759">
            <v>0</v>
          </cell>
          <cell r="Q759">
            <v>0</v>
          </cell>
          <cell r="S759">
            <v>0</v>
          </cell>
          <cell r="T759">
            <v>0</v>
          </cell>
          <cell r="U759">
            <v>0</v>
          </cell>
          <cell r="W759">
            <v>0</v>
          </cell>
          <cell r="AF759" t="str">
            <v>20160201LGUM_252CU</v>
          </cell>
          <cell r="AH759" t="str">
            <v>2CU</v>
          </cell>
        </row>
        <row r="760">
          <cell r="B760" t="str">
            <v>Aug 2017</v>
          </cell>
          <cell r="C760" t="str">
            <v>RLS</v>
          </cell>
          <cell r="E760">
            <v>0</v>
          </cell>
          <cell r="G760">
            <v>0</v>
          </cell>
          <cell r="Q760">
            <v>0</v>
          </cell>
          <cell r="S760">
            <v>0</v>
          </cell>
          <cell r="T760">
            <v>0</v>
          </cell>
          <cell r="U760">
            <v>0</v>
          </cell>
          <cell r="W760">
            <v>0</v>
          </cell>
          <cell r="AF760" t="str">
            <v>20160201LGUM_267CU</v>
          </cell>
          <cell r="AH760" t="str">
            <v>7CU</v>
          </cell>
        </row>
        <row r="761">
          <cell r="B761" t="str">
            <v>Aug 2017</v>
          </cell>
          <cell r="C761" t="str">
            <v>RLS</v>
          </cell>
          <cell r="E761">
            <v>0</v>
          </cell>
          <cell r="G761">
            <v>0</v>
          </cell>
          <cell r="Q761">
            <v>0</v>
          </cell>
          <cell r="S761">
            <v>0</v>
          </cell>
          <cell r="T761">
            <v>0</v>
          </cell>
          <cell r="U761">
            <v>0</v>
          </cell>
          <cell r="W761">
            <v>0</v>
          </cell>
          <cell r="AF761" t="str">
            <v>20160201LGUM_276CU</v>
          </cell>
          <cell r="AH761" t="str">
            <v>6CU</v>
          </cell>
        </row>
        <row r="762">
          <cell r="B762" t="str">
            <v>Aug 2017</v>
          </cell>
          <cell r="C762" t="str">
            <v>RLS</v>
          </cell>
          <cell r="E762">
            <v>0</v>
          </cell>
          <cell r="G762">
            <v>0</v>
          </cell>
          <cell r="Q762">
            <v>0</v>
          </cell>
          <cell r="S762">
            <v>0</v>
          </cell>
          <cell r="T762">
            <v>0</v>
          </cell>
          <cell r="U762">
            <v>0</v>
          </cell>
          <cell r="W762">
            <v>0</v>
          </cell>
          <cell r="AF762" t="str">
            <v>20160201LGUM_315CU</v>
          </cell>
          <cell r="AH762" t="str">
            <v>5CU</v>
          </cell>
        </row>
        <row r="763">
          <cell r="B763" t="str">
            <v>Aug 2017</v>
          </cell>
          <cell r="C763" t="str">
            <v>LS</v>
          </cell>
          <cell r="E763">
            <v>0</v>
          </cell>
          <cell r="G763">
            <v>0</v>
          </cell>
          <cell r="Q763">
            <v>0</v>
          </cell>
          <cell r="S763">
            <v>0</v>
          </cell>
          <cell r="T763">
            <v>0</v>
          </cell>
          <cell r="U763">
            <v>0</v>
          </cell>
          <cell r="W763">
            <v>0</v>
          </cell>
          <cell r="AF763" t="str">
            <v>20160201LGUM_412CU</v>
          </cell>
          <cell r="AH763" t="str">
            <v>2CU</v>
          </cell>
        </row>
        <row r="764">
          <cell r="B764" t="str">
            <v>Aug 2017</v>
          </cell>
          <cell r="C764" t="str">
            <v>LS</v>
          </cell>
          <cell r="E764">
            <v>0</v>
          </cell>
          <cell r="G764">
            <v>0</v>
          </cell>
          <cell r="Q764">
            <v>0</v>
          </cell>
          <cell r="S764">
            <v>0</v>
          </cell>
          <cell r="T764">
            <v>0</v>
          </cell>
          <cell r="U764">
            <v>0</v>
          </cell>
          <cell r="W764">
            <v>0</v>
          </cell>
          <cell r="AF764" t="str">
            <v>20160201LGUM_415CU</v>
          </cell>
          <cell r="AH764" t="str">
            <v>5CU</v>
          </cell>
        </row>
        <row r="765">
          <cell r="B765" t="str">
            <v>Aug 2017</v>
          </cell>
          <cell r="C765" t="str">
            <v>LS</v>
          </cell>
          <cell r="E765">
            <v>537</v>
          </cell>
          <cell r="G765">
            <v>49513.279860845905</v>
          </cell>
          <cell r="Q765">
            <v>15868.36</v>
          </cell>
          <cell r="S765">
            <v>-177.47</v>
          </cell>
          <cell r="T765">
            <v>2185.02</v>
          </cell>
          <cell r="U765">
            <v>-2.59</v>
          </cell>
          <cell r="W765">
            <v>17873.32</v>
          </cell>
          <cell r="AF765" t="str">
            <v>20160201LGUM_424</v>
          </cell>
          <cell r="AH765" t="str">
            <v>424</v>
          </cell>
        </row>
        <row r="766">
          <cell r="B766" t="str">
            <v>Aug 2017</v>
          </cell>
          <cell r="C766" t="str">
            <v>LS</v>
          </cell>
          <cell r="E766">
            <v>5</v>
          </cell>
          <cell r="G766">
            <v>241.62044710775149</v>
          </cell>
          <cell r="Q766">
            <v>108.45</v>
          </cell>
          <cell r="S766">
            <v>-1.21</v>
          </cell>
          <cell r="T766">
            <v>14.93</v>
          </cell>
          <cell r="U766">
            <v>-0.02</v>
          </cell>
          <cell r="W766">
            <v>122.15</v>
          </cell>
          <cell r="AF766" t="str">
            <v>20160201LGUM_444</v>
          </cell>
          <cell r="AH766" t="str">
            <v>444</v>
          </cell>
        </row>
        <row r="767">
          <cell r="B767" t="str">
            <v>Aug 2017</v>
          </cell>
          <cell r="C767" t="str">
            <v>LS</v>
          </cell>
          <cell r="E767">
            <v>17</v>
          </cell>
          <cell r="G767">
            <v>892.05861273958874</v>
          </cell>
          <cell r="Q767">
            <v>401.72</v>
          </cell>
          <cell r="S767">
            <v>-4.49</v>
          </cell>
          <cell r="T767">
            <v>55.31</v>
          </cell>
          <cell r="U767">
            <v>-7.0000000000000007E-2</v>
          </cell>
          <cell r="W767">
            <v>452.47</v>
          </cell>
          <cell r="AF767" t="str">
            <v>20160201LGUM_445</v>
          </cell>
          <cell r="AH767" t="str">
            <v>445</v>
          </cell>
        </row>
        <row r="768">
          <cell r="B768" t="str">
            <v>Aug 2017</v>
          </cell>
          <cell r="C768" t="str">
            <v>LS</v>
          </cell>
          <cell r="E768">
            <v>0</v>
          </cell>
          <cell r="G768">
            <v>0</v>
          </cell>
          <cell r="Q768">
            <v>0</v>
          </cell>
          <cell r="S768">
            <v>0</v>
          </cell>
          <cell r="T768">
            <v>0</v>
          </cell>
          <cell r="U768">
            <v>0</v>
          </cell>
          <cell r="W768">
            <v>0</v>
          </cell>
          <cell r="AF768" t="str">
            <v>20160201LGUM_452CU</v>
          </cell>
          <cell r="AH768" t="str">
            <v>2CU</v>
          </cell>
        </row>
        <row r="769">
          <cell r="B769" t="str">
            <v>Aug 2017</v>
          </cell>
          <cell r="C769" t="str">
            <v>LS</v>
          </cell>
          <cell r="E769">
            <v>0</v>
          </cell>
          <cell r="G769">
            <v>0</v>
          </cell>
          <cell r="Q769">
            <v>0</v>
          </cell>
          <cell r="S769">
            <v>0</v>
          </cell>
          <cell r="T769">
            <v>0</v>
          </cell>
          <cell r="U769">
            <v>0</v>
          </cell>
          <cell r="W769">
            <v>0</v>
          </cell>
          <cell r="AF769" t="str">
            <v>20160201LGUM_453CU</v>
          </cell>
          <cell r="AH769" t="str">
            <v>3CU</v>
          </cell>
        </row>
        <row r="770">
          <cell r="B770" t="str">
            <v>Aug 2017</v>
          </cell>
          <cell r="C770" t="str">
            <v>LS</v>
          </cell>
          <cell r="E770">
            <v>0</v>
          </cell>
          <cell r="G770">
            <v>0</v>
          </cell>
          <cell r="Q770">
            <v>0</v>
          </cell>
          <cell r="S770">
            <v>0</v>
          </cell>
          <cell r="T770">
            <v>0</v>
          </cell>
          <cell r="U770">
            <v>0</v>
          </cell>
          <cell r="W770">
            <v>0</v>
          </cell>
          <cell r="AF770" t="str">
            <v>20160201LGUM_454CU</v>
          </cell>
          <cell r="AH770" t="str">
            <v>4CU</v>
          </cell>
        </row>
        <row r="771">
          <cell r="B771" t="str">
            <v>Aug 2017</v>
          </cell>
          <cell r="C771" t="str">
            <v>LS</v>
          </cell>
          <cell r="E771">
            <v>0</v>
          </cell>
          <cell r="G771">
            <v>0</v>
          </cell>
          <cell r="Q771">
            <v>0</v>
          </cell>
          <cell r="S771">
            <v>0</v>
          </cell>
          <cell r="T771">
            <v>0</v>
          </cell>
          <cell r="U771">
            <v>0</v>
          </cell>
          <cell r="W771">
            <v>0</v>
          </cell>
          <cell r="AF771" t="str">
            <v>20160201LGUM_456CU</v>
          </cell>
          <cell r="AH771" t="str">
            <v>6CU</v>
          </cell>
        </row>
        <row r="772">
          <cell r="B772" t="str">
            <v>Aug 2017</v>
          </cell>
          <cell r="C772" t="str">
            <v>LS</v>
          </cell>
          <cell r="E772">
            <v>0</v>
          </cell>
          <cell r="G772">
            <v>0</v>
          </cell>
          <cell r="Q772">
            <v>0</v>
          </cell>
          <cell r="S772">
            <v>0</v>
          </cell>
          <cell r="T772">
            <v>0</v>
          </cell>
          <cell r="U772">
            <v>0</v>
          </cell>
          <cell r="W772">
            <v>0</v>
          </cell>
          <cell r="AF772" t="str">
            <v>20160201LGUM_490</v>
          </cell>
          <cell r="AH772" t="str">
            <v>490</v>
          </cell>
        </row>
        <row r="773">
          <cell r="B773" t="str">
            <v>Aug 2017</v>
          </cell>
          <cell r="C773" t="str">
            <v>LS</v>
          </cell>
          <cell r="E773">
            <v>0</v>
          </cell>
          <cell r="G773">
            <v>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W773">
            <v>0</v>
          </cell>
          <cell r="AF773" t="str">
            <v>20160201LGUM_491</v>
          </cell>
          <cell r="AH773" t="str">
            <v>491</v>
          </cell>
        </row>
        <row r="774">
          <cell r="B774" t="str">
            <v>Aug 2017</v>
          </cell>
          <cell r="C774" t="str">
            <v>LS</v>
          </cell>
          <cell r="E774">
            <v>0</v>
          </cell>
          <cell r="G774">
            <v>0</v>
          </cell>
          <cell r="Q774">
            <v>0</v>
          </cell>
          <cell r="S774">
            <v>0</v>
          </cell>
          <cell r="T774">
            <v>0</v>
          </cell>
          <cell r="U774">
            <v>0</v>
          </cell>
          <cell r="W774">
            <v>0</v>
          </cell>
          <cell r="AF774" t="str">
            <v>20160201LGUM_492</v>
          </cell>
          <cell r="AH774" t="str">
            <v>492</v>
          </cell>
        </row>
        <row r="775">
          <cell r="B775" t="str">
            <v>Aug 2017</v>
          </cell>
          <cell r="C775" t="str">
            <v>LS</v>
          </cell>
          <cell r="E775">
            <v>0</v>
          </cell>
          <cell r="G775">
            <v>0</v>
          </cell>
          <cell r="Q775">
            <v>0</v>
          </cell>
          <cell r="S775">
            <v>0</v>
          </cell>
          <cell r="T775">
            <v>0</v>
          </cell>
          <cell r="U775">
            <v>0</v>
          </cell>
          <cell r="W775">
            <v>0</v>
          </cell>
          <cell r="AF775" t="str">
            <v>20160201LGUM_493</v>
          </cell>
          <cell r="AH775" t="str">
            <v>493</v>
          </cell>
        </row>
        <row r="776">
          <cell r="B776" t="str">
            <v>Aug 2017</v>
          </cell>
          <cell r="C776" t="str">
            <v>LS</v>
          </cell>
          <cell r="E776">
            <v>0</v>
          </cell>
          <cell r="G776">
            <v>0</v>
          </cell>
          <cell r="Q776">
            <v>0</v>
          </cell>
          <cell r="S776">
            <v>0</v>
          </cell>
          <cell r="T776">
            <v>0</v>
          </cell>
          <cell r="U776">
            <v>0</v>
          </cell>
          <cell r="W776">
            <v>0</v>
          </cell>
          <cell r="AF776" t="str">
            <v>20160201LGUM_496</v>
          </cell>
          <cell r="AH776" t="str">
            <v>496</v>
          </cell>
        </row>
        <row r="777">
          <cell r="B777" t="str">
            <v>Aug 2017</v>
          </cell>
          <cell r="C777" t="str">
            <v>LS</v>
          </cell>
          <cell r="E777">
            <v>0</v>
          </cell>
          <cell r="G777">
            <v>0</v>
          </cell>
          <cell r="Q777">
            <v>0</v>
          </cell>
          <cell r="S777">
            <v>0</v>
          </cell>
          <cell r="T777">
            <v>0</v>
          </cell>
          <cell r="U777">
            <v>0</v>
          </cell>
          <cell r="W777">
            <v>0</v>
          </cell>
          <cell r="AF777" t="str">
            <v>20160201LGUM_497</v>
          </cell>
          <cell r="AH777" t="str">
            <v>497</v>
          </cell>
        </row>
        <row r="778">
          <cell r="B778" t="str">
            <v>Aug 2017</v>
          </cell>
          <cell r="C778" t="str">
            <v>LS</v>
          </cell>
          <cell r="E778">
            <v>0</v>
          </cell>
          <cell r="G778">
            <v>0</v>
          </cell>
          <cell r="Q778">
            <v>0</v>
          </cell>
          <cell r="S778">
            <v>0</v>
          </cell>
          <cell r="T778">
            <v>0</v>
          </cell>
          <cell r="U778">
            <v>0</v>
          </cell>
          <cell r="W778">
            <v>0</v>
          </cell>
          <cell r="AF778" t="str">
            <v>20160201LGUM_498</v>
          </cell>
          <cell r="AH778" t="str">
            <v>498</v>
          </cell>
        </row>
        <row r="779">
          <cell r="B779" t="str">
            <v>Aug 2017</v>
          </cell>
          <cell r="C779" t="str">
            <v>LS</v>
          </cell>
          <cell r="E779">
            <v>0</v>
          </cell>
          <cell r="G779">
            <v>0</v>
          </cell>
          <cell r="Q779">
            <v>0</v>
          </cell>
          <cell r="S779">
            <v>0</v>
          </cell>
          <cell r="T779">
            <v>0</v>
          </cell>
          <cell r="U779">
            <v>0</v>
          </cell>
          <cell r="W779">
            <v>0</v>
          </cell>
          <cell r="AF779" t="str">
            <v>20160201LGUM_499</v>
          </cell>
          <cell r="AH779" t="str">
            <v>499</v>
          </cell>
        </row>
        <row r="780">
          <cell r="B780" t="str">
            <v>Sep 2017</v>
          </cell>
          <cell r="C780" t="str">
            <v>RLS</v>
          </cell>
          <cell r="E780">
            <v>59</v>
          </cell>
          <cell r="G780">
            <v>2591.2694113780285</v>
          </cell>
          <cell r="Q780">
            <v>552.44999999999993</v>
          </cell>
          <cell r="S780">
            <v>-11.64</v>
          </cell>
          <cell r="T780">
            <v>115.12</v>
          </cell>
          <cell r="U780">
            <v>-0.15</v>
          </cell>
          <cell r="W780">
            <v>655.78</v>
          </cell>
          <cell r="AF780" t="str">
            <v>20160201LGUM_201</v>
          </cell>
          <cell r="AH780" t="str">
            <v>201</v>
          </cell>
        </row>
        <row r="781">
          <cell r="B781" t="str">
            <v>Sep 2017</v>
          </cell>
          <cell r="C781" t="str">
            <v>RLS</v>
          </cell>
          <cell r="E781">
            <v>2783</v>
          </cell>
          <cell r="G781">
            <v>290913.06438947388</v>
          </cell>
          <cell r="Q781">
            <v>32994.789999999994</v>
          </cell>
          <cell r="S781">
            <v>-695.34</v>
          </cell>
          <cell r="T781">
            <v>6875.64</v>
          </cell>
          <cell r="U781">
            <v>-8.89</v>
          </cell>
          <cell r="W781">
            <v>39166.199999999997</v>
          </cell>
          <cell r="AF781" t="str">
            <v>20160201LGUM_203</v>
          </cell>
          <cell r="AH781" t="str">
            <v>203</v>
          </cell>
        </row>
        <row r="782">
          <cell r="B782" t="str">
            <v>Sep 2017</v>
          </cell>
          <cell r="C782" t="str">
            <v>RLS</v>
          </cell>
          <cell r="E782">
            <v>2791</v>
          </cell>
          <cell r="G782">
            <v>461873.09755623428</v>
          </cell>
          <cell r="Q782">
            <v>40955.89</v>
          </cell>
          <cell r="S782">
            <v>-863.11</v>
          </cell>
          <cell r="T782">
            <v>8534.6200000000008</v>
          </cell>
          <cell r="U782">
            <v>-11.03</v>
          </cell>
          <cell r="W782">
            <v>48616.37</v>
          </cell>
          <cell r="AF782" t="str">
            <v>20160201LGUM_204</v>
          </cell>
          <cell r="AH782" t="str">
            <v>204</v>
          </cell>
        </row>
        <row r="783">
          <cell r="B783" t="str">
            <v>Sep 2017</v>
          </cell>
          <cell r="C783" t="str">
            <v>RLS</v>
          </cell>
          <cell r="E783">
            <v>59</v>
          </cell>
          <cell r="G783">
            <v>2550.780826825247</v>
          </cell>
          <cell r="Q783">
            <v>771.70999999999992</v>
          </cell>
          <cell r="S783">
            <v>-16.260000000000002</v>
          </cell>
          <cell r="T783">
            <v>160.82</v>
          </cell>
          <cell r="U783">
            <v>-0.21</v>
          </cell>
          <cell r="W783">
            <v>916.06</v>
          </cell>
          <cell r="AF783" t="str">
            <v>20160201LGUM_206</v>
          </cell>
          <cell r="AH783" t="str">
            <v>206</v>
          </cell>
        </row>
        <row r="784">
          <cell r="B784" t="str">
            <v>Sep 2017</v>
          </cell>
          <cell r="C784" t="str">
            <v>RLS</v>
          </cell>
          <cell r="E784">
            <v>568</v>
          </cell>
          <cell r="G784">
            <v>89696.859591590124</v>
          </cell>
          <cell r="Q784">
            <v>9831.6899999999987</v>
          </cell>
          <cell r="S784">
            <v>-207.19</v>
          </cell>
          <cell r="T784">
            <v>2048.7800000000002</v>
          </cell>
          <cell r="U784">
            <v>-2.65</v>
          </cell>
          <cell r="W784">
            <v>11670.63</v>
          </cell>
          <cell r="AF784" t="str">
            <v>20160201LGUM_207</v>
          </cell>
          <cell r="AH784" t="str">
            <v>207</v>
          </cell>
        </row>
        <row r="785">
          <cell r="B785" t="str">
            <v>Sep 2017</v>
          </cell>
          <cell r="C785" t="str">
            <v>RLS</v>
          </cell>
          <cell r="E785">
            <v>1121</v>
          </cell>
          <cell r="G785">
            <v>80960.801379893121</v>
          </cell>
          <cell r="Q785">
            <v>16714.120000000003</v>
          </cell>
          <cell r="S785">
            <v>-352.24</v>
          </cell>
          <cell r="T785">
            <v>3482.98</v>
          </cell>
          <cell r="U785">
            <v>-4.5</v>
          </cell>
          <cell r="W785">
            <v>19840.36</v>
          </cell>
          <cell r="AF785" t="str">
            <v>20160201LGUM_208</v>
          </cell>
          <cell r="AH785" t="str">
            <v>208</v>
          </cell>
        </row>
        <row r="786">
          <cell r="B786" t="str">
            <v>Sep 2017</v>
          </cell>
          <cell r="C786" t="str">
            <v>RLS</v>
          </cell>
          <cell r="E786">
            <v>31</v>
          </cell>
          <cell r="G786">
            <v>11964.807464969894</v>
          </cell>
          <cell r="Q786">
            <v>960.84999999999991</v>
          </cell>
          <cell r="S786">
            <v>-20.25</v>
          </cell>
          <cell r="T786">
            <v>200.23</v>
          </cell>
          <cell r="U786">
            <v>-0.26</v>
          </cell>
          <cell r="W786">
            <v>1140.57</v>
          </cell>
          <cell r="AF786" t="str">
            <v>20160201LGUM_209</v>
          </cell>
          <cell r="AH786" t="str">
            <v>209</v>
          </cell>
        </row>
        <row r="787">
          <cell r="B787" t="str">
            <v>Sep 2017</v>
          </cell>
          <cell r="C787" t="str">
            <v>RLS</v>
          </cell>
          <cell r="E787">
            <v>262</v>
          </cell>
          <cell r="G787">
            <v>98840.388026552348</v>
          </cell>
          <cell r="Q787">
            <v>8222.7900000000009</v>
          </cell>
          <cell r="S787">
            <v>-173.29</v>
          </cell>
          <cell r="T787">
            <v>1713.51</v>
          </cell>
          <cell r="U787">
            <v>-2.2200000000000002</v>
          </cell>
          <cell r="W787">
            <v>9760.7900000000009</v>
          </cell>
          <cell r="AF787" t="str">
            <v>20160201LGUM_210</v>
          </cell>
          <cell r="AH787" t="str">
            <v>210</v>
          </cell>
        </row>
        <row r="788">
          <cell r="B788" t="str">
            <v>Sep 2017</v>
          </cell>
          <cell r="C788" t="str">
            <v>RLS</v>
          </cell>
          <cell r="E788">
            <v>3042</v>
          </cell>
          <cell r="G788">
            <v>221018.56848117724</v>
          </cell>
          <cell r="Q788">
            <v>32629.49</v>
          </cell>
          <cell r="S788">
            <v>-687.64</v>
          </cell>
          <cell r="T788">
            <v>6799.52</v>
          </cell>
          <cell r="U788">
            <v>-8.7899999999999991</v>
          </cell>
          <cell r="W788">
            <v>38732.58</v>
          </cell>
          <cell r="AF788" t="str">
            <v>20160201LGUM_252</v>
          </cell>
          <cell r="AH788" t="str">
            <v>252</v>
          </cell>
        </row>
        <row r="789">
          <cell r="B789" t="str">
            <v>Sep 2017</v>
          </cell>
          <cell r="C789" t="str">
            <v>RLS</v>
          </cell>
          <cell r="E789">
            <v>1732</v>
          </cell>
          <cell r="G789">
            <v>186559.33718977679</v>
          </cell>
          <cell r="Q789">
            <v>49258.080000000002</v>
          </cell>
          <cell r="S789">
            <v>-1038.07</v>
          </cell>
          <cell r="T789">
            <v>10264.68</v>
          </cell>
          <cell r="U789">
            <v>-13.27</v>
          </cell>
          <cell r="W789">
            <v>58471.42</v>
          </cell>
          <cell r="AF789" t="str">
            <v>20160201LGUM_266</v>
          </cell>
          <cell r="AH789" t="str">
            <v>266</v>
          </cell>
        </row>
        <row r="790">
          <cell r="B790" t="str">
            <v>Sep 2017</v>
          </cell>
          <cell r="C790" t="str">
            <v>RLS</v>
          </cell>
          <cell r="E790">
            <v>1921</v>
          </cell>
          <cell r="G790">
            <v>319777.97933862399</v>
          </cell>
          <cell r="Q790">
            <v>62703.510000000009</v>
          </cell>
          <cell r="S790">
            <v>-1321.42</v>
          </cell>
          <cell r="T790">
            <v>13066.51</v>
          </cell>
          <cell r="U790">
            <v>-16.89</v>
          </cell>
          <cell r="W790">
            <v>74431.710000000006</v>
          </cell>
          <cell r="AF790" t="str">
            <v>20160201LGUM_267</v>
          </cell>
          <cell r="AH790" t="str">
            <v>267</v>
          </cell>
        </row>
        <row r="791">
          <cell r="B791" t="str">
            <v>Sep 2017</v>
          </cell>
          <cell r="C791" t="str">
            <v>RLS</v>
          </cell>
          <cell r="E791">
            <v>13863</v>
          </cell>
          <cell r="G791">
            <v>692160.96752226108</v>
          </cell>
          <cell r="Q791">
            <v>253151.79000000004</v>
          </cell>
          <cell r="S791">
            <v>-5334.95</v>
          </cell>
          <cell r="T791">
            <v>52753.19</v>
          </cell>
          <cell r="U791">
            <v>-68.19</v>
          </cell>
          <cell r="W791">
            <v>300501.84000000003</v>
          </cell>
          <cell r="AF791" t="str">
            <v>20160201LGUM_274</v>
          </cell>
          <cell r="AH791" t="str">
            <v>274</v>
          </cell>
        </row>
        <row r="792">
          <cell r="B792" t="str">
            <v>Sep 2017</v>
          </cell>
          <cell r="C792" t="str">
            <v>RLS</v>
          </cell>
          <cell r="E792">
            <v>433</v>
          </cell>
          <cell r="G792">
            <v>28973.458814121419</v>
          </cell>
          <cell r="Q792">
            <v>11197.380000000001</v>
          </cell>
          <cell r="S792">
            <v>-235.97</v>
          </cell>
          <cell r="T792">
            <v>2333.37</v>
          </cell>
          <cell r="U792">
            <v>-3.02</v>
          </cell>
          <cell r="W792">
            <v>13291.76</v>
          </cell>
          <cell r="AF792" t="str">
            <v>20160201LGUM_275</v>
          </cell>
          <cell r="AH792" t="str">
            <v>275</v>
          </cell>
        </row>
        <row r="793">
          <cell r="B793" t="str">
            <v>Sep 2017</v>
          </cell>
          <cell r="C793" t="str">
            <v>RLS</v>
          </cell>
          <cell r="E793">
            <v>1100</v>
          </cell>
          <cell r="G793">
            <v>42502.676269471136</v>
          </cell>
          <cell r="Q793">
            <v>16720</v>
          </cell>
          <cell r="S793">
            <v>-352.36</v>
          </cell>
          <cell r="T793">
            <v>3484.21</v>
          </cell>
          <cell r="U793">
            <v>-4.5</v>
          </cell>
          <cell r="W793">
            <v>19847.349999999999</v>
          </cell>
          <cell r="AF793" t="str">
            <v>20160201LGUM_276</v>
          </cell>
          <cell r="AH793" t="str">
            <v>276</v>
          </cell>
        </row>
        <row r="794">
          <cell r="B794" t="str">
            <v>Sep 2017</v>
          </cell>
          <cell r="C794" t="str">
            <v>RLS</v>
          </cell>
          <cell r="E794">
            <v>1931</v>
          </cell>
          <cell r="G794">
            <v>132312.38702226157</v>
          </cell>
          <cell r="Q794">
            <v>44684.58</v>
          </cell>
          <cell r="S794">
            <v>-941.69</v>
          </cell>
          <cell r="T794">
            <v>9311.6200000000008</v>
          </cell>
          <cell r="U794">
            <v>-12.04</v>
          </cell>
          <cell r="W794">
            <v>53042.47</v>
          </cell>
          <cell r="AF794" t="str">
            <v>20160201LGUM_277</v>
          </cell>
          <cell r="AH794" t="str">
            <v>277</v>
          </cell>
        </row>
        <row r="795">
          <cell r="B795" t="str">
            <v>Sep 2017</v>
          </cell>
          <cell r="C795" t="str">
            <v>RLS</v>
          </cell>
          <cell r="E795">
            <v>14</v>
          </cell>
          <cell r="G795">
            <v>5222.1659480630351</v>
          </cell>
          <cell r="Q795">
            <v>1067.3600000000001</v>
          </cell>
          <cell r="S795">
            <v>-22.49</v>
          </cell>
          <cell r="T795">
            <v>222.42</v>
          </cell>
          <cell r="U795">
            <v>-0.28999999999999998</v>
          </cell>
          <cell r="W795">
            <v>1267</v>
          </cell>
          <cell r="AF795" t="str">
            <v>20160201LGUM_278</v>
          </cell>
          <cell r="AH795" t="str">
            <v>278</v>
          </cell>
        </row>
        <row r="796">
          <cell r="B796" t="str">
            <v>Sep 2017</v>
          </cell>
          <cell r="C796" t="str">
            <v>RLS</v>
          </cell>
          <cell r="E796">
            <v>9</v>
          </cell>
          <cell r="G796">
            <v>3452.7286571818945</v>
          </cell>
          <cell r="Q796">
            <v>406</v>
          </cell>
          <cell r="S796">
            <v>-8.56</v>
          </cell>
          <cell r="T796">
            <v>84.6</v>
          </cell>
          <cell r="U796">
            <v>-0.11</v>
          </cell>
          <cell r="W796">
            <v>481.93</v>
          </cell>
          <cell r="AF796" t="str">
            <v>20160201LGUM_279</v>
          </cell>
          <cell r="AH796" t="str">
            <v>279</v>
          </cell>
        </row>
        <row r="797">
          <cell r="B797" t="str">
            <v>Sep 2017</v>
          </cell>
          <cell r="C797" t="str">
            <v>RLS</v>
          </cell>
          <cell r="E797">
            <v>38</v>
          </cell>
          <cell r="G797">
            <v>1381.7806302694007</v>
          </cell>
          <cell r="Q797">
            <v>1511.1100000000001</v>
          </cell>
          <cell r="S797">
            <v>-31.85</v>
          </cell>
          <cell r="T797">
            <v>314.89</v>
          </cell>
          <cell r="U797">
            <v>-0.41</v>
          </cell>
          <cell r="W797">
            <v>1793.74</v>
          </cell>
          <cell r="AF797" t="str">
            <v>20160201LGUM_280</v>
          </cell>
          <cell r="AH797" t="str">
            <v>280</v>
          </cell>
        </row>
        <row r="798">
          <cell r="B798" t="str">
            <v>Sep 2017</v>
          </cell>
          <cell r="C798" t="str">
            <v>RLS</v>
          </cell>
          <cell r="E798">
            <v>201</v>
          </cell>
          <cell r="G798">
            <v>10091.995064592289</v>
          </cell>
          <cell r="Q798">
            <v>8084.630000000001</v>
          </cell>
          <cell r="S798">
            <v>-170.38</v>
          </cell>
          <cell r="T798">
            <v>1684.72</v>
          </cell>
          <cell r="U798">
            <v>-2.1800000000000002</v>
          </cell>
          <cell r="W798">
            <v>9596.7900000000009</v>
          </cell>
          <cell r="AF798" t="str">
            <v>20160201LGUM_281</v>
          </cell>
          <cell r="AH798" t="str">
            <v>281</v>
          </cell>
        </row>
        <row r="799">
          <cell r="B799" t="str">
            <v>Sep 2017</v>
          </cell>
          <cell r="C799" t="str">
            <v>RLS</v>
          </cell>
          <cell r="E799">
            <v>87</v>
          </cell>
          <cell r="G799">
            <v>3306.2805853952373</v>
          </cell>
          <cell r="Q799">
            <v>2778.9900000000002</v>
          </cell>
          <cell r="S799">
            <v>-58.56</v>
          </cell>
          <cell r="T799">
            <v>579.1</v>
          </cell>
          <cell r="U799">
            <v>-0.75</v>
          </cell>
          <cell r="W799">
            <v>3298.78</v>
          </cell>
          <cell r="AF799" t="str">
            <v>20160201LGUM_282</v>
          </cell>
          <cell r="AH799" t="str">
            <v>282</v>
          </cell>
        </row>
        <row r="800">
          <cell r="B800" t="str">
            <v>Sep 2017</v>
          </cell>
          <cell r="C800" t="str">
            <v>RLS</v>
          </cell>
          <cell r="E800">
            <v>67</v>
          </cell>
          <cell r="G800">
            <v>3491.4943232430687</v>
          </cell>
          <cell r="Q800">
            <v>2755.21</v>
          </cell>
          <cell r="S800">
            <v>-58.06</v>
          </cell>
          <cell r="T800">
            <v>574.15</v>
          </cell>
          <cell r="U800">
            <v>-0.74</v>
          </cell>
          <cell r="W800">
            <v>3270.56</v>
          </cell>
          <cell r="AF800" t="str">
            <v>20160201LGUM_283</v>
          </cell>
          <cell r="AH800" t="str">
            <v>283</v>
          </cell>
        </row>
        <row r="801">
          <cell r="B801" t="str">
            <v>Sep 2017</v>
          </cell>
          <cell r="C801" t="str">
            <v>RLS</v>
          </cell>
          <cell r="E801">
            <v>394</v>
          </cell>
          <cell r="G801">
            <v>41176.890490178987</v>
          </cell>
          <cell r="Q801">
            <v>7852.42</v>
          </cell>
          <cell r="S801">
            <v>-165.48</v>
          </cell>
          <cell r="T801">
            <v>1636.33</v>
          </cell>
          <cell r="U801">
            <v>-2.12</v>
          </cell>
          <cell r="W801">
            <v>9321.15</v>
          </cell>
          <cell r="AF801" t="str">
            <v>20160201LGUM_314</v>
          </cell>
          <cell r="AH801" t="str">
            <v>314</v>
          </cell>
        </row>
        <row r="802">
          <cell r="B802" t="str">
            <v>Sep 2017</v>
          </cell>
          <cell r="C802" t="str">
            <v>RLS</v>
          </cell>
          <cell r="E802">
            <v>391</v>
          </cell>
          <cell r="G802">
            <v>63604.120495436837</v>
          </cell>
          <cell r="Q802">
            <v>9325.34</v>
          </cell>
          <cell r="S802">
            <v>-196.52</v>
          </cell>
          <cell r="T802">
            <v>1943.27</v>
          </cell>
          <cell r="U802">
            <v>-2.5099999999999998</v>
          </cell>
          <cell r="W802">
            <v>11069.58</v>
          </cell>
          <cell r="AF802" t="str">
            <v>20160201LGUM_315</v>
          </cell>
          <cell r="AH802" t="str">
            <v>315</v>
          </cell>
        </row>
        <row r="803">
          <cell r="B803" t="str">
            <v>Sep 2017</v>
          </cell>
          <cell r="C803" t="str">
            <v>RLS</v>
          </cell>
          <cell r="E803">
            <v>41</v>
          </cell>
          <cell r="G803">
            <v>3015.1073603135305</v>
          </cell>
          <cell r="Q803">
            <v>741.68999999999994</v>
          </cell>
          <cell r="S803">
            <v>-15.63</v>
          </cell>
          <cell r="T803">
            <v>154.56</v>
          </cell>
          <cell r="U803">
            <v>-0.2</v>
          </cell>
          <cell r="W803">
            <v>880.42</v>
          </cell>
          <cell r="AF803" t="str">
            <v>20160201LGUM_318</v>
          </cell>
          <cell r="AH803" t="str">
            <v>318</v>
          </cell>
        </row>
        <row r="804">
          <cell r="B804" t="str">
            <v>Sep 2017</v>
          </cell>
          <cell r="C804" t="str">
            <v>RLS</v>
          </cell>
          <cell r="E804">
            <v>0</v>
          </cell>
          <cell r="G804">
            <v>0</v>
          </cell>
          <cell r="Q804">
            <v>0</v>
          </cell>
          <cell r="S804">
            <v>0</v>
          </cell>
          <cell r="T804">
            <v>0</v>
          </cell>
          <cell r="U804">
            <v>0</v>
          </cell>
          <cell r="W804">
            <v>0</v>
          </cell>
          <cell r="AF804" t="str">
            <v>20160201LGUM_347</v>
          </cell>
          <cell r="AH804" t="str">
            <v>347</v>
          </cell>
        </row>
        <row r="805">
          <cell r="B805" t="str">
            <v>Sep 2017</v>
          </cell>
          <cell r="C805" t="str">
            <v>RLS</v>
          </cell>
          <cell r="E805">
            <v>32</v>
          </cell>
          <cell r="G805">
            <v>3428.6077982993861</v>
          </cell>
          <cell r="Q805">
            <v>445.76</v>
          </cell>
          <cell r="S805">
            <v>-9.39</v>
          </cell>
          <cell r="T805">
            <v>92.89</v>
          </cell>
          <cell r="U805">
            <v>-0.12</v>
          </cell>
          <cell r="W805">
            <v>529.14</v>
          </cell>
          <cell r="AF805" t="str">
            <v>20160201LGUM_348</v>
          </cell>
          <cell r="AH805" t="str">
            <v>348</v>
          </cell>
        </row>
        <row r="806">
          <cell r="B806" t="str">
            <v>Sep 2017</v>
          </cell>
          <cell r="C806" t="str">
            <v>RLS</v>
          </cell>
          <cell r="E806">
            <v>14</v>
          </cell>
          <cell r="G806">
            <v>497.92344407463446</v>
          </cell>
          <cell r="Q806">
            <v>133.97999999999999</v>
          </cell>
          <cell r="S806">
            <v>-2.82</v>
          </cell>
          <cell r="T806">
            <v>27.92</v>
          </cell>
          <cell r="U806">
            <v>-0.04</v>
          </cell>
          <cell r="W806">
            <v>159.04</v>
          </cell>
          <cell r="AF806" t="str">
            <v>20160201LGUM_349</v>
          </cell>
          <cell r="AH806" t="str">
            <v>349</v>
          </cell>
        </row>
        <row r="807">
          <cell r="B807" t="str">
            <v>Sep 2017</v>
          </cell>
          <cell r="C807" t="str">
            <v>LS</v>
          </cell>
          <cell r="E807">
            <v>40</v>
          </cell>
          <cell r="G807">
            <v>726.21014421265897</v>
          </cell>
          <cell r="Q807">
            <v>1066.6099999999999</v>
          </cell>
          <cell r="S807">
            <v>-22.48</v>
          </cell>
          <cell r="T807">
            <v>222.26</v>
          </cell>
          <cell r="U807">
            <v>-0.28999999999999998</v>
          </cell>
          <cell r="W807">
            <v>1266.0999999999999</v>
          </cell>
          <cell r="AF807" t="str">
            <v>20160201LGUM_400</v>
          </cell>
          <cell r="AH807" t="str">
            <v>400</v>
          </cell>
        </row>
        <row r="808">
          <cell r="B808" t="str">
            <v>Sep 2017</v>
          </cell>
          <cell r="C808" t="str">
            <v>LS</v>
          </cell>
          <cell r="E808">
            <v>7</v>
          </cell>
          <cell r="G808">
            <v>297.20343980233372</v>
          </cell>
          <cell r="Q808">
            <v>181.85999999999999</v>
          </cell>
          <cell r="S808">
            <v>-3.83</v>
          </cell>
          <cell r="T808">
            <v>37.9</v>
          </cell>
          <cell r="U808">
            <v>-0.05</v>
          </cell>
          <cell r="W808">
            <v>215.88</v>
          </cell>
          <cell r="AF808" t="str">
            <v>20160201LGUM_401</v>
          </cell>
          <cell r="AH808" t="str">
            <v>401</v>
          </cell>
        </row>
        <row r="809">
          <cell r="B809" t="str">
            <v>Sep 2017</v>
          </cell>
          <cell r="C809" t="str">
            <v>LS</v>
          </cell>
          <cell r="E809">
            <v>178</v>
          </cell>
          <cell r="G809">
            <v>5223.0274073088394</v>
          </cell>
          <cell r="Q809">
            <v>3705.96</v>
          </cell>
          <cell r="S809">
            <v>-78.099999999999994</v>
          </cell>
          <cell r="T809">
            <v>772.27</v>
          </cell>
          <cell r="U809">
            <v>-1</v>
          </cell>
          <cell r="W809">
            <v>4399.13</v>
          </cell>
          <cell r="AF809" t="str">
            <v>20160201LGUM_412</v>
          </cell>
          <cell r="AH809" t="str">
            <v>412</v>
          </cell>
        </row>
        <row r="810">
          <cell r="B810" t="str">
            <v>Sep 2017</v>
          </cell>
          <cell r="C810" t="str">
            <v>LS</v>
          </cell>
          <cell r="E810">
            <v>2062</v>
          </cell>
          <cell r="G810">
            <v>82749.190774181945</v>
          </cell>
          <cell r="Q810">
            <v>44468.04</v>
          </cell>
          <cell r="S810">
            <v>-937.12</v>
          </cell>
          <cell r="T810">
            <v>9266.5</v>
          </cell>
          <cell r="U810">
            <v>-11.98</v>
          </cell>
          <cell r="W810">
            <v>52785.440000000002</v>
          </cell>
          <cell r="AF810" t="str">
            <v>20160201LGUM_413</v>
          </cell>
          <cell r="AH810" t="str">
            <v>413</v>
          </cell>
        </row>
        <row r="811">
          <cell r="B811" t="str">
            <v>Sep 2017</v>
          </cell>
          <cell r="C811" t="str">
            <v>LS</v>
          </cell>
          <cell r="E811">
            <v>39</v>
          </cell>
          <cell r="G811">
            <v>1088.0230274502826</v>
          </cell>
          <cell r="Q811">
            <v>827.18999999999994</v>
          </cell>
          <cell r="S811">
            <v>-17.43</v>
          </cell>
          <cell r="T811">
            <v>172.37</v>
          </cell>
          <cell r="U811">
            <v>-0.22</v>
          </cell>
          <cell r="W811">
            <v>981.91</v>
          </cell>
          <cell r="AF811" t="str">
            <v>20160201LGUM_415</v>
          </cell>
          <cell r="AH811" t="str">
            <v>415</v>
          </cell>
        </row>
        <row r="812">
          <cell r="B812" t="str">
            <v>Sep 2017</v>
          </cell>
          <cell r="C812" t="str">
            <v>LS</v>
          </cell>
          <cell r="E812">
            <v>1630</v>
          </cell>
          <cell r="G812">
            <v>64012.45217794786</v>
          </cell>
          <cell r="Q812">
            <v>38536.47</v>
          </cell>
          <cell r="S812">
            <v>-812.12</v>
          </cell>
          <cell r="T812">
            <v>8030.44</v>
          </cell>
          <cell r="U812">
            <v>-10.38</v>
          </cell>
          <cell r="W812">
            <v>45744.41</v>
          </cell>
          <cell r="AF812" t="str">
            <v>20160201LGUM_416</v>
          </cell>
          <cell r="AH812" t="str">
            <v>416</v>
          </cell>
        </row>
        <row r="813">
          <cell r="B813" t="str">
            <v>Sep 2017</v>
          </cell>
          <cell r="C813" t="str">
            <v>RLS</v>
          </cell>
          <cell r="E813">
            <v>39</v>
          </cell>
          <cell r="G813">
            <v>1587.6693900165249</v>
          </cell>
          <cell r="Q813">
            <v>965.25</v>
          </cell>
          <cell r="S813">
            <v>-20.34</v>
          </cell>
          <cell r="T813">
            <v>201.14</v>
          </cell>
          <cell r="U813">
            <v>-0.26</v>
          </cell>
          <cell r="W813">
            <v>1145.79</v>
          </cell>
          <cell r="AF813" t="str">
            <v>20160201LGUM_417</v>
          </cell>
          <cell r="AH813" t="str">
            <v>417</v>
          </cell>
        </row>
        <row r="814">
          <cell r="B814" t="str">
            <v>Sep 2017</v>
          </cell>
          <cell r="C814" t="str">
            <v>RLS</v>
          </cell>
          <cell r="E814">
            <v>97</v>
          </cell>
          <cell r="G814">
            <v>5714.9206366628459</v>
          </cell>
          <cell r="Q814">
            <v>2551.1000000000004</v>
          </cell>
          <cell r="S814">
            <v>-53.76</v>
          </cell>
          <cell r="T814">
            <v>531.61</v>
          </cell>
          <cell r="U814">
            <v>-0.69</v>
          </cell>
          <cell r="W814">
            <v>3028.26</v>
          </cell>
          <cell r="AF814" t="str">
            <v>20160201LGUM_419</v>
          </cell>
          <cell r="AH814" t="str">
            <v>419</v>
          </cell>
        </row>
        <row r="815">
          <cell r="B815" t="str">
            <v>Sep 2017</v>
          </cell>
          <cell r="C815" t="str">
            <v>LS</v>
          </cell>
          <cell r="E815">
            <v>52</v>
          </cell>
          <cell r="G815">
            <v>3181.3689947536768</v>
          </cell>
          <cell r="Q815">
            <v>1604.7199999999998</v>
          </cell>
          <cell r="S815">
            <v>-33.82</v>
          </cell>
          <cell r="T815">
            <v>334.4</v>
          </cell>
          <cell r="U815">
            <v>-0.43</v>
          </cell>
          <cell r="W815">
            <v>1904.87</v>
          </cell>
          <cell r="AF815" t="str">
            <v>20160201LGUM_420</v>
          </cell>
          <cell r="AH815" t="str">
            <v>420</v>
          </cell>
        </row>
        <row r="816">
          <cell r="B816" t="str">
            <v>Sep 2017</v>
          </cell>
          <cell r="C816" t="str">
            <v>LS</v>
          </cell>
          <cell r="E816">
            <v>157</v>
          </cell>
          <cell r="G816">
            <v>15585.520675083542</v>
          </cell>
          <cell r="Q816">
            <v>5331.73</v>
          </cell>
          <cell r="S816">
            <v>-112.36</v>
          </cell>
          <cell r="T816">
            <v>1111.05</v>
          </cell>
          <cell r="U816">
            <v>-1.44</v>
          </cell>
          <cell r="W816">
            <v>6328.98</v>
          </cell>
          <cell r="AF816" t="str">
            <v>20160201LGUM_421</v>
          </cell>
          <cell r="AH816" t="str">
            <v>421</v>
          </cell>
        </row>
        <row r="817">
          <cell r="B817" t="str">
            <v>Sep 2017</v>
          </cell>
          <cell r="C817" t="str">
            <v>LS</v>
          </cell>
          <cell r="E817">
            <v>365</v>
          </cell>
          <cell r="G817">
            <v>56006.049947446729</v>
          </cell>
          <cell r="Q817">
            <v>14464.96</v>
          </cell>
          <cell r="S817">
            <v>-304.83999999999997</v>
          </cell>
          <cell r="T817">
            <v>3014.29</v>
          </cell>
          <cell r="U817">
            <v>-3.9</v>
          </cell>
          <cell r="W817">
            <v>17170.509999999998</v>
          </cell>
          <cell r="AF817" t="str">
            <v>20160201LGUM_422</v>
          </cell>
          <cell r="AH817" t="str">
            <v>422</v>
          </cell>
        </row>
        <row r="818">
          <cell r="B818" t="str">
            <v>Sep 2017</v>
          </cell>
          <cell r="C818" t="str">
            <v>LS</v>
          </cell>
          <cell r="E818">
            <v>19</v>
          </cell>
          <cell r="G818">
            <v>1167.2772780642381</v>
          </cell>
          <cell r="Q818">
            <v>519.07999999999993</v>
          </cell>
          <cell r="S818">
            <v>-10.94</v>
          </cell>
          <cell r="T818">
            <v>108.17</v>
          </cell>
          <cell r="U818">
            <v>-0.14000000000000001</v>
          </cell>
          <cell r="W818">
            <v>616.16999999999996</v>
          </cell>
          <cell r="AF818" t="str">
            <v>20160201LGUM_423</v>
          </cell>
          <cell r="AH818" t="str">
            <v>423</v>
          </cell>
        </row>
        <row r="819">
          <cell r="B819" t="str">
            <v>Sep 2017</v>
          </cell>
          <cell r="C819" t="str">
            <v>LS</v>
          </cell>
          <cell r="E819">
            <v>27</v>
          </cell>
          <cell r="G819">
            <v>4244.4097040756478</v>
          </cell>
          <cell r="Q819">
            <v>952.30000000000007</v>
          </cell>
          <cell r="S819">
            <v>-20.07</v>
          </cell>
          <cell r="T819">
            <v>198.44</v>
          </cell>
          <cell r="U819">
            <v>-0.26</v>
          </cell>
          <cell r="W819">
            <v>1130.4100000000001</v>
          </cell>
          <cell r="AF819" t="str">
            <v>20160201LGUM_425</v>
          </cell>
          <cell r="AH819" t="str">
            <v>425</v>
          </cell>
        </row>
        <row r="820">
          <cell r="B820" t="str">
            <v>Sep 2017</v>
          </cell>
          <cell r="C820" t="str">
            <v>RLS</v>
          </cell>
          <cell r="E820">
            <v>28</v>
          </cell>
          <cell r="G820">
            <v>752.91538083257876</v>
          </cell>
          <cell r="Q820">
            <v>959.29</v>
          </cell>
          <cell r="S820">
            <v>-20.22</v>
          </cell>
          <cell r="T820">
            <v>199.9</v>
          </cell>
          <cell r="U820">
            <v>-0.26</v>
          </cell>
          <cell r="W820">
            <v>1138.71</v>
          </cell>
          <cell r="AF820" t="str">
            <v>20160201LGUM_426</v>
          </cell>
          <cell r="AH820" t="str">
            <v>426</v>
          </cell>
        </row>
        <row r="821">
          <cell r="B821" t="str">
            <v>Sep 2017</v>
          </cell>
          <cell r="C821" t="str">
            <v>LS</v>
          </cell>
          <cell r="E821">
            <v>44</v>
          </cell>
          <cell r="G821">
            <v>1209.4887811086276</v>
          </cell>
          <cell r="Q821">
            <v>1645.42</v>
          </cell>
          <cell r="S821">
            <v>-34.68</v>
          </cell>
          <cell r="T821">
            <v>342.88</v>
          </cell>
          <cell r="U821">
            <v>-0.44</v>
          </cell>
          <cell r="W821">
            <v>1953.18</v>
          </cell>
          <cell r="AF821" t="str">
            <v>20160201LGUM_427</v>
          </cell>
          <cell r="AH821" t="str">
            <v>427</v>
          </cell>
        </row>
        <row r="822">
          <cell r="B822" t="str">
            <v>Sep 2017</v>
          </cell>
          <cell r="C822" t="str">
            <v>RLS</v>
          </cell>
          <cell r="E822">
            <v>231</v>
          </cell>
          <cell r="G822">
            <v>8717.1061082893193</v>
          </cell>
          <cell r="Q822">
            <v>8411.9000000000015</v>
          </cell>
          <cell r="S822">
            <v>-177.27</v>
          </cell>
          <cell r="T822">
            <v>1752.92</v>
          </cell>
          <cell r="U822">
            <v>-2.27</v>
          </cell>
          <cell r="W822">
            <v>9985.2800000000007</v>
          </cell>
          <cell r="AF822" t="str">
            <v>20160201LGUM_428</v>
          </cell>
          <cell r="AH822" t="str">
            <v>428</v>
          </cell>
        </row>
        <row r="823">
          <cell r="B823" t="str">
            <v>Sep 2017</v>
          </cell>
          <cell r="C823" t="str">
            <v>LS</v>
          </cell>
          <cell r="E823">
            <v>200</v>
          </cell>
          <cell r="G823">
            <v>7666.9872876544059</v>
          </cell>
          <cell r="Q823">
            <v>8087.26</v>
          </cell>
          <cell r="S823">
            <v>-170.43</v>
          </cell>
          <cell r="T823">
            <v>1685.27</v>
          </cell>
          <cell r="U823">
            <v>-2.1800000000000002</v>
          </cell>
          <cell r="W823">
            <v>9599.92</v>
          </cell>
          <cell r="AF823" t="str">
            <v>20160201LGUM_429</v>
          </cell>
          <cell r="AH823" t="str">
            <v>429</v>
          </cell>
        </row>
        <row r="824">
          <cell r="B824" t="str">
            <v>Sep 2017</v>
          </cell>
          <cell r="C824" t="str">
            <v>RLS</v>
          </cell>
          <cell r="E824">
            <v>11</v>
          </cell>
          <cell r="G824">
            <v>315.29408396421491</v>
          </cell>
          <cell r="Q824">
            <v>366.3</v>
          </cell>
          <cell r="S824">
            <v>-7.72</v>
          </cell>
          <cell r="T824">
            <v>76.33</v>
          </cell>
          <cell r="U824">
            <v>-0.1</v>
          </cell>
          <cell r="W824">
            <v>434.81</v>
          </cell>
          <cell r="AF824" t="str">
            <v>20160201LGUM_430</v>
          </cell>
          <cell r="AH824" t="str">
            <v>430</v>
          </cell>
        </row>
        <row r="825">
          <cell r="B825" t="str">
            <v>Sep 2017</v>
          </cell>
          <cell r="C825" t="str">
            <v>LS</v>
          </cell>
          <cell r="E825">
            <v>42</v>
          </cell>
          <cell r="G825">
            <v>1122.4813972824372</v>
          </cell>
          <cell r="Q825">
            <v>1611.6499999999999</v>
          </cell>
          <cell r="S825">
            <v>-33.96</v>
          </cell>
          <cell r="T825">
            <v>335.84</v>
          </cell>
          <cell r="U825">
            <v>-0.43</v>
          </cell>
          <cell r="W825">
            <v>1913.1</v>
          </cell>
          <cell r="AF825" t="str">
            <v>20160201LGUM_431</v>
          </cell>
          <cell r="AH825" t="str">
            <v>431</v>
          </cell>
        </row>
        <row r="826">
          <cell r="B826" t="str">
            <v>Sep 2017</v>
          </cell>
          <cell r="C826" t="str">
            <v>RLS</v>
          </cell>
          <cell r="E826">
            <v>8</v>
          </cell>
          <cell r="G826">
            <v>330.80035038868448</v>
          </cell>
          <cell r="Q826">
            <v>286.75</v>
          </cell>
          <cell r="S826">
            <v>-6.04</v>
          </cell>
          <cell r="T826">
            <v>59.75</v>
          </cell>
          <cell r="U826">
            <v>-0.08</v>
          </cell>
          <cell r="W826">
            <v>340.38</v>
          </cell>
          <cell r="AF826" t="str">
            <v>20160201LGUM_432</v>
          </cell>
          <cell r="AH826" t="str">
            <v>432</v>
          </cell>
        </row>
        <row r="827">
          <cell r="B827" t="str">
            <v>Sep 2017</v>
          </cell>
          <cell r="C827" t="str">
            <v>LS</v>
          </cell>
          <cell r="E827">
            <v>199</v>
          </cell>
          <cell r="G827">
            <v>8141.6513320923359</v>
          </cell>
          <cell r="Q827">
            <v>8153.7099999999991</v>
          </cell>
          <cell r="S827">
            <v>-171.83</v>
          </cell>
          <cell r="T827">
            <v>1699.12</v>
          </cell>
          <cell r="U827">
            <v>-2.2000000000000002</v>
          </cell>
          <cell r="W827">
            <v>9678.7999999999993</v>
          </cell>
          <cell r="AF827" t="str">
            <v>20160201LGUM_433</v>
          </cell>
          <cell r="AH827" t="str">
            <v>433</v>
          </cell>
        </row>
        <row r="828">
          <cell r="B828" t="str">
            <v>Sep 2017</v>
          </cell>
          <cell r="C828" t="str">
            <v>LS</v>
          </cell>
          <cell r="E828">
            <v>0</v>
          </cell>
          <cell r="G828">
            <v>0</v>
          </cell>
          <cell r="Q828">
            <v>0</v>
          </cell>
          <cell r="S828">
            <v>0</v>
          </cell>
          <cell r="T828">
            <v>0</v>
          </cell>
          <cell r="U828">
            <v>0</v>
          </cell>
          <cell r="W828">
            <v>0</v>
          </cell>
          <cell r="AF828" t="str">
            <v>20160201LGUM_439</v>
          </cell>
          <cell r="AH828" t="str">
            <v>439</v>
          </cell>
        </row>
        <row r="829">
          <cell r="B829" t="str">
            <v>Sep 2017</v>
          </cell>
          <cell r="C829" t="str">
            <v>LS</v>
          </cell>
          <cell r="E829">
            <v>8</v>
          </cell>
          <cell r="G829">
            <v>802.01855784339909</v>
          </cell>
          <cell r="Q829">
            <v>154.96</v>
          </cell>
          <cell r="S829">
            <v>-3.27</v>
          </cell>
          <cell r="T829">
            <v>32.29</v>
          </cell>
          <cell r="U829">
            <v>-0.04</v>
          </cell>
          <cell r="W829">
            <v>183.94</v>
          </cell>
          <cell r="AF829" t="str">
            <v>20160201LGUM_440</v>
          </cell>
          <cell r="AH829" t="str">
            <v>440</v>
          </cell>
        </row>
        <row r="830">
          <cell r="B830" t="str">
            <v>Sep 2017</v>
          </cell>
          <cell r="C830" t="str">
            <v>LS</v>
          </cell>
          <cell r="E830">
            <v>33</v>
          </cell>
          <cell r="G830">
            <v>4978.3729815005408</v>
          </cell>
          <cell r="Q830">
            <v>777.15</v>
          </cell>
          <cell r="S830">
            <v>-16.38</v>
          </cell>
          <cell r="T830">
            <v>161.94999999999999</v>
          </cell>
          <cell r="U830">
            <v>-0.21</v>
          </cell>
          <cell r="W830">
            <v>922.51</v>
          </cell>
          <cell r="AF830" t="str">
            <v>20160201LGUM_441</v>
          </cell>
          <cell r="AH830" t="str">
            <v>441</v>
          </cell>
        </row>
        <row r="831">
          <cell r="B831" t="str">
            <v>Sep 2017</v>
          </cell>
          <cell r="C831" t="str">
            <v>LS</v>
          </cell>
          <cell r="E831">
            <v>5411</v>
          </cell>
          <cell r="G831">
            <v>348605.8515402046</v>
          </cell>
          <cell r="Q831">
            <v>75632.3</v>
          </cell>
          <cell r="S831">
            <v>-1593.88</v>
          </cell>
          <cell r="T831">
            <v>15760.68</v>
          </cell>
          <cell r="U831">
            <v>-20.37</v>
          </cell>
          <cell r="W831">
            <v>89778.73</v>
          </cell>
          <cell r="AF831" t="str">
            <v>20160201LGUM_452</v>
          </cell>
          <cell r="AH831" t="str">
            <v>452</v>
          </cell>
        </row>
        <row r="832">
          <cell r="B832" t="str">
            <v>Sep 2017</v>
          </cell>
          <cell r="C832" t="str">
            <v>LS</v>
          </cell>
          <cell r="E832">
            <v>7961</v>
          </cell>
          <cell r="G832">
            <v>842423.58084933786</v>
          </cell>
          <cell r="Q832">
            <v>129876.53</v>
          </cell>
          <cell r="S832">
            <v>-2737.03</v>
          </cell>
          <cell r="T832">
            <v>27064.400000000001</v>
          </cell>
          <cell r="U832">
            <v>-34.99</v>
          </cell>
          <cell r="W832">
            <v>154168.91</v>
          </cell>
          <cell r="AF832" t="str">
            <v>20160201LGUM_453</v>
          </cell>
          <cell r="AH832" t="str">
            <v>453</v>
          </cell>
        </row>
        <row r="833">
          <cell r="B833" t="str">
            <v>Sep 2017</v>
          </cell>
          <cell r="C833" t="str">
            <v>LS</v>
          </cell>
          <cell r="E833">
            <v>5539</v>
          </cell>
          <cell r="G833">
            <v>912035.51812501077</v>
          </cell>
          <cell r="Q833">
            <v>106826.15000000001</v>
          </cell>
          <cell r="S833">
            <v>-2251.27</v>
          </cell>
          <cell r="T833">
            <v>22261.03</v>
          </cell>
          <cell r="U833">
            <v>-28.78</v>
          </cell>
          <cell r="W833">
            <v>126807.13</v>
          </cell>
          <cell r="AF833" t="str">
            <v>20160201LGUM_454</v>
          </cell>
          <cell r="AH833" t="str">
            <v>454</v>
          </cell>
        </row>
        <row r="834">
          <cell r="B834" t="str">
            <v>Sep 2017</v>
          </cell>
          <cell r="C834" t="str">
            <v>LS</v>
          </cell>
          <cell r="E834">
            <v>331</v>
          </cell>
          <cell r="G834">
            <v>20669.853143817956</v>
          </cell>
          <cell r="Q834">
            <v>5081.55</v>
          </cell>
          <cell r="S834">
            <v>-107.09</v>
          </cell>
          <cell r="T834">
            <v>1058.92</v>
          </cell>
          <cell r="U834">
            <v>-1.37</v>
          </cell>
          <cell r="W834">
            <v>6032.01</v>
          </cell>
          <cell r="AF834" t="str">
            <v>20160201LGUM_455</v>
          </cell>
          <cell r="AH834" t="str">
            <v>455</v>
          </cell>
        </row>
        <row r="835">
          <cell r="B835" t="str">
            <v>Sep 2017</v>
          </cell>
          <cell r="C835" t="str">
            <v>LS</v>
          </cell>
          <cell r="E835">
            <v>10596</v>
          </cell>
          <cell r="G835">
            <v>1712072.7197030613</v>
          </cell>
          <cell r="Q835">
            <v>213621.94</v>
          </cell>
          <cell r="S835">
            <v>-4501.8900000000003</v>
          </cell>
          <cell r="T835">
            <v>44515.74</v>
          </cell>
          <cell r="U835">
            <v>-57.55</v>
          </cell>
          <cell r="W835">
            <v>253578.23999999999</v>
          </cell>
          <cell r="AF835" t="str">
            <v>20160201LGUM_456</v>
          </cell>
          <cell r="AH835" t="str">
            <v>456</v>
          </cell>
        </row>
        <row r="836">
          <cell r="B836" t="str">
            <v>Sep 2017</v>
          </cell>
          <cell r="C836" t="str">
            <v>LS</v>
          </cell>
          <cell r="E836">
            <v>2645</v>
          </cell>
          <cell r="G836">
            <v>108274.2282273505</v>
          </cell>
          <cell r="Q836">
            <v>33232.160000000003</v>
          </cell>
          <cell r="S836">
            <v>-700.34</v>
          </cell>
          <cell r="T836">
            <v>6925.11</v>
          </cell>
          <cell r="U836">
            <v>-8.9499999999999993</v>
          </cell>
          <cell r="W836">
            <v>39447.980000000003</v>
          </cell>
          <cell r="AF836" t="str">
            <v>20160201LGUM_457</v>
          </cell>
          <cell r="AH836" t="str">
            <v>457</v>
          </cell>
        </row>
        <row r="837">
          <cell r="B837" t="str">
            <v>Sep 2017</v>
          </cell>
          <cell r="C837" t="str">
            <v>RLS</v>
          </cell>
          <cell r="E837">
            <v>0</v>
          </cell>
          <cell r="G837">
            <v>0</v>
          </cell>
          <cell r="Q837">
            <v>0</v>
          </cell>
          <cell r="S837">
            <v>0</v>
          </cell>
          <cell r="T837">
            <v>0</v>
          </cell>
          <cell r="U837">
            <v>0</v>
          </cell>
          <cell r="W837">
            <v>0</v>
          </cell>
          <cell r="AF837" t="str">
            <v>20160201LGUM_458</v>
          </cell>
          <cell r="AH837" t="str">
            <v>458</v>
          </cell>
        </row>
        <row r="838">
          <cell r="B838" t="str">
            <v>Sep 2017</v>
          </cell>
          <cell r="C838" t="str">
            <v>LS</v>
          </cell>
          <cell r="E838">
            <v>27</v>
          </cell>
          <cell r="G838">
            <v>1409.3473261351246</v>
          </cell>
          <cell r="Q838">
            <v>376.98</v>
          </cell>
          <cell r="S838">
            <v>-7.94</v>
          </cell>
          <cell r="T838">
            <v>78.56</v>
          </cell>
          <cell r="U838">
            <v>-0.1</v>
          </cell>
          <cell r="W838">
            <v>447.5</v>
          </cell>
          <cell r="AF838" t="str">
            <v>20160201LGUM_470</v>
          </cell>
          <cell r="AH838" t="str">
            <v>470</v>
          </cell>
        </row>
        <row r="839">
          <cell r="B839" t="str">
            <v>Sep 2017</v>
          </cell>
          <cell r="C839" t="str">
            <v>RLS</v>
          </cell>
          <cell r="E839">
            <v>6</v>
          </cell>
          <cell r="G839">
            <v>348.02953530476185</v>
          </cell>
          <cell r="Q839">
            <v>96.539999999999992</v>
          </cell>
          <cell r="S839">
            <v>-2.0299999999999998</v>
          </cell>
          <cell r="T839">
            <v>20.12</v>
          </cell>
          <cell r="U839">
            <v>-0.03</v>
          </cell>
          <cell r="W839">
            <v>114.6</v>
          </cell>
          <cell r="AF839" t="str">
            <v>20160201LGUM_471</v>
          </cell>
          <cell r="AH839" t="str">
            <v>471</v>
          </cell>
        </row>
        <row r="840">
          <cell r="B840" t="str">
            <v>Sep 2017</v>
          </cell>
          <cell r="C840" t="str">
            <v>LS</v>
          </cell>
          <cell r="E840">
            <v>495</v>
          </cell>
          <cell r="G840">
            <v>59000.482285860977</v>
          </cell>
          <cell r="Q840">
            <v>9950.2200000000012</v>
          </cell>
          <cell r="S840">
            <v>-209.69</v>
          </cell>
          <cell r="T840">
            <v>2073.4899999999998</v>
          </cell>
          <cell r="U840">
            <v>-2.68</v>
          </cell>
          <cell r="W840">
            <v>11811.34</v>
          </cell>
          <cell r="AF840" t="str">
            <v>20160201LGUM_473</v>
          </cell>
          <cell r="AH840" t="str">
            <v>473</v>
          </cell>
        </row>
        <row r="841">
          <cell r="B841" t="str">
            <v>Sep 2017</v>
          </cell>
          <cell r="C841" t="str">
            <v>RLS</v>
          </cell>
          <cell r="E841">
            <v>38</v>
          </cell>
          <cell r="G841">
            <v>4545.9204401070001</v>
          </cell>
          <cell r="Q841">
            <v>869.6</v>
          </cell>
          <cell r="S841">
            <v>-18.329999999999998</v>
          </cell>
          <cell r="T841">
            <v>181.21</v>
          </cell>
          <cell r="U841">
            <v>-0.23</v>
          </cell>
          <cell r="W841">
            <v>1032.25</v>
          </cell>
          <cell r="AF841" t="str">
            <v>20160201LGUM_474</v>
          </cell>
          <cell r="AH841" t="str">
            <v>474</v>
          </cell>
        </row>
        <row r="842">
          <cell r="B842" t="str">
            <v>Sep 2017</v>
          </cell>
          <cell r="C842" t="str">
            <v>RLS</v>
          </cell>
          <cell r="E842">
            <v>2</v>
          </cell>
          <cell r="G842">
            <v>193.8283303058698</v>
          </cell>
          <cell r="Q842">
            <v>59.290000000000006</v>
          </cell>
          <cell r="S842">
            <v>-1.25</v>
          </cell>
          <cell r="T842">
            <v>12.35</v>
          </cell>
          <cell r="U842">
            <v>-0.02</v>
          </cell>
          <cell r="W842">
            <v>70.37</v>
          </cell>
          <cell r="AF842" t="str">
            <v>20160201LGUM_475</v>
          </cell>
          <cell r="AH842" t="str">
            <v>475</v>
          </cell>
        </row>
        <row r="843">
          <cell r="B843" t="str">
            <v>Sep 2017</v>
          </cell>
          <cell r="C843" t="str">
            <v>LS</v>
          </cell>
          <cell r="E843">
            <v>438</v>
          </cell>
          <cell r="G843">
            <v>162534.10028355281</v>
          </cell>
          <cell r="Q843">
            <v>18542.37</v>
          </cell>
          <cell r="S843">
            <v>-390.76</v>
          </cell>
          <cell r="T843">
            <v>3863.96</v>
          </cell>
          <cell r="U843">
            <v>-5</v>
          </cell>
          <cell r="W843">
            <v>22010.57</v>
          </cell>
          <cell r="AF843" t="str">
            <v>20160201LGUM_476</v>
          </cell>
          <cell r="AH843" t="str">
            <v>476</v>
          </cell>
        </row>
        <row r="844">
          <cell r="B844" t="str">
            <v>Sep 2017</v>
          </cell>
          <cell r="C844" t="str">
            <v>RLS</v>
          </cell>
          <cell r="E844">
            <v>50</v>
          </cell>
          <cell r="G844">
            <v>18374.064253750654</v>
          </cell>
          <cell r="Q844">
            <v>2296.9699999999998</v>
          </cell>
          <cell r="S844">
            <v>-48.41</v>
          </cell>
          <cell r="T844">
            <v>478.66</v>
          </cell>
          <cell r="U844">
            <v>-0.62</v>
          </cell>
          <cell r="W844">
            <v>2726.6</v>
          </cell>
          <cell r="AF844" t="str">
            <v>20160201LGUM_477</v>
          </cell>
          <cell r="AH844" t="str">
            <v>477</v>
          </cell>
        </row>
        <row r="845">
          <cell r="B845" t="str">
            <v>Sep 2017</v>
          </cell>
          <cell r="C845" t="str">
            <v>LS</v>
          </cell>
          <cell r="E845">
            <v>0</v>
          </cell>
          <cell r="G845">
            <v>0</v>
          </cell>
          <cell r="Q845">
            <v>0</v>
          </cell>
          <cell r="S845">
            <v>0</v>
          </cell>
          <cell r="T845">
            <v>0</v>
          </cell>
          <cell r="U845">
            <v>0</v>
          </cell>
          <cell r="W845">
            <v>0</v>
          </cell>
          <cell r="AF845" t="str">
            <v>20160201LGUM_479</v>
          </cell>
          <cell r="AH845" t="str">
            <v>479</v>
          </cell>
        </row>
        <row r="846">
          <cell r="B846" t="str">
            <v>Sep 2017</v>
          </cell>
          <cell r="C846" t="str">
            <v>LS</v>
          </cell>
          <cell r="E846">
            <v>17</v>
          </cell>
          <cell r="G846">
            <v>844.23006088778857</v>
          </cell>
          <cell r="Q846">
            <v>422.45000000000005</v>
          </cell>
          <cell r="S846">
            <v>-8.9</v>
          </cell>
          <cell r="T846">
            <v>88.03</v>
          </cell>
          <cell r="U846">
            <v>-0.11</v>
          </cell>
          <cell r="W846">
            <v>501.47</v>
          </cell>
          <cell r="AF846" t="str">
            <v>20160201LGUM_480</v>
          </cell>
          <cell r="AH846" t="str">
            <v>480</v>
          </cell>
        </row>
        <row r="847">
          <cell r="B847" t="str">
            <v>Sep 2017</v>
          </cell>
          <cell r="C847" t="str">
            <v>LS</v>
          </cell>
          <cell r="E847">
            <v>5</v>
          </cell>
          <cell r="G847">
            <v>558.22559128090506</v>
          </cell>
          <cell r="Q847">
            <v>108.35000000000001</v>
          </cell>
          <cell r="S847">
            <v>-2.2799999999999998</v>
          </cell>
          <cell r="T847">
            <v>22.58</v>
          </cell>
          <cell r="U847">
            <v>-0.03</v>
          </cell>
          <cell r="W847">
            <v>128.62</v>
          </cell>
          <cell r="AF847" t="str">
            <v>20160201LGUM_481</v>
          </cell>
          <cell r="AH847" t="str">
            <v>481</v>
          </cell>
        </row>
        <row r="848">
          <cell r="B848" t="str">
            <v>Sep 2017</v>
          </cell>
          <cell r="C848" t="str">
            <v>LS</v>
          </cell>
          <cell r="E848">
            <v>75</v>
          </cell>
          <cell r="G848">
            <v>8740.3655079260225</v>
          </cell>
          <cell r="Q848">
            <v>2357.2599999999998</v>
          </cell>
          <cell r="S848">
            <v>-49.68</v>
          </cell>
          <cell r="T848">
            <v>491.22</v>
          </cell>
          <cell r="U848">
            <v>-0.64</v>
          </cell>
          <cell r="W848">
            <v>2798.16</v>
          </cell>
          <cell r="AF848" t="str">
            <v>20160201LGUM_482</v>
          </cell>
          <cell r="AH848" t="str">
            <v>482</v>
          </cell>
        </row>
        <row r="849">
          <cell r="B849" t="str">
            <v>Sep 2017</v>
          </cell>
          <cell r="C849" t="str">
            <v>LS</v>
          </cell>
          <cell r="E849">
            <v>3</v>
          </cell>
          <cell r="G849">
            <v>1211.2116996002355</v>
          </cell>
          <cell r="Q849">
            <v>135.04</v>
          </cell>
          <cell r="S849">
            <v>-2.85</v>
          </cell>
          <cell r="T849">
            <v>28.14</v>
          </cell>
          <cell r="U849">
            <v>-0.04</v>
          </cell>
          <cell r="W849">
            <v>160.29</v>
          </cell>
          <cell r="AF849" t="str">
            <v>20160201LGUM_483</v>
          </cell>
          <cell r="AH849" t="str">
            <v>483</v>
          </cell>
        </row>
        <row r="850">
          <cell r="B850" t="str">
            <v>Sep 2017</v>
          </cell>
          <cell r="C850" t="str">
            <v>LS</v>
          </cell>
          <cell r="E850">
            <v>19</v>
          </cell>
          <cell r="G850">
            <v>7079.4720820161692</v>
          </cell>
          <cell r="Q850">
            <v>1040.45</v>
          </cell>
          <cell r="S850">
            <v>-21.93</v>
          </cell>
          <cell r="T850">
            <v>216.81</v>
          </cell>
          <cell r="U850">
            <v>-0.28000000000000003</v>
          </cell>
          <cell r="W850">
            <v>1235.05</v>
          </cell>
          <cell r="AF850" t="str">
            <v>20160201LGUM_484</v>
          </cell>
          <cell r="AH850" t="str">
            <v>484</v>
          </cell>
        </row>
        <row r="851">
          <cell r="B851" t="str">
            <v>Sep 2017</v>
          </cell>
          <cell r="C851" t="str">
            <v>ODL</v>
          </cell>
          <cell r="E851">
            <v>0</v>
          </cell>
          <cell r="G851">
            <v>0</v>
          </cell>
          <cell r="Q851">
            <v>0</v>
          </cell>
          <cell r="S851">
            <v>0</v>
          </cell>
          <cell r="T851">
            <v>0</v>
          </cell>
          <cell r="U851">
            <v>0</v>
          </cell>
          <cell r="W851">
            <v>0</v>
          </cell>
          <cell r="AF851" t="str">
            <v>20160201ODL</v>
          </cell>
          <cell r="AH851" t="str">
            <v>ODL</v>
          </cell>
        </row>
        <row r="852">
          <cell r="B852" t="str">
            <v>Sep 2017</v>
          </cell>
          <cell r="C852" t="str">
            <v>RLS</v>
          </cell>
          <cell r="E852">
            <v>0</v>
          </cell>
          <cell r="G852">
            <v>0</v>
          </cell>
          <cell r="Q852">
            <v>0</v>
          </cell>
          <cell r="S852">
            <v>0</v>
          </cell>
          <cell r="T852">
            <v>0</v>
          </cell>
          <cell r="U852">
            <v>0</v>
          </cell>
          <cell r="W852">
            <v>0</v>
          </cell>
          <cell r="AF852" t="str">
            <v>20160201LGUM_204CU</v>
          </cell>
          <cell r="AH852" t="str">
            <v>4CU</v>
          </cell>
        </row>
        <row r="853">
          <cell r="B853" t="str">
            <v>Sep 2017</v>
          </cell>
          <cell r="C853" t="str">
            <v>RLS</v>
          </cell>
          <cell r="E853">
            <v>0</v>
          </cell>
          <cell r="G853">
            <v>0</v>
          </cell>
          <cell r="Q853">
            <v>0</v>
          </cell>
          <cell r="S853">
            <v>0</v>
          </cell>
          <cell r="T853">
            <v>0</v>
          </cell>
          <cell r="U853">
            <v>0</v>
          </cell>
          <cell r="W853">
            <v>0</v>
          </cell>
          <cell r="AF853" t="str">
            <v>20160201LGUM_207CU</v>
          </cell>
          <cell r="AH853" t="str">
            <v>7CU</v>
          </cell>
        </row>
        <row r="854">
          <cell r="B854" t="str">
            <v>Sep 2017</v>
          </cell>
          <cell r="C854" t="str">
            <v>RLS</v>
          </cell>
          <cell r="E854">
            <v>0</v>
          </cell>
          <cell r="G854">
            <v>0</v>
          </cell>
          <cell r="Q854">
            <v>0</v>
          </cell>
          <cell r="S854">
            <v>0</v>
          </cell>
          <cell r="T854">
            <v>0</v>
          </cell>
          <cell r="U854">
            <v>0</v>
          </cell>
          <cell r="W854">
            <v>0</v>
          </cell>
          <cell r="AF854" t="str">
            <v>20160201LGUM_209CU</v>
          </cell>
          <cell r="AH854" t="str">
            <v>9CU</v>
          </cell>
        </row>
        <row r="855">
          <cell r="B855" t="str">
            <v>Sep 2017</v>
          </cell>
          <cell r="C855" t="str">
            <v>RLS</v>
          </cell>
          <cell r="E855">
            <v>0</v>
          </cell>
          <cell r="G855">
            <v>0</v>
          </cell>
          <cell r="Q855">
            <v>0</v>
          </cell>
          <cell r="S855">
            <v>0</v>
          </cell>
          <cell r="T855">
            <v>0</v>
          </cell>
          <cell r="U855">
            <v>0</v>
          </cell>
          <cell r="W855">
            <v>0</v>
          </cell>
          <cell r="AF855" t="str">
            <v>20160201LGUM_210CU</v>
          </cell>
          <cell r="AH855" t="str">
            <v>0CU</v>
          </cell>
        </row>
        <row r="856">
          <cell r="B856" t="str">
            <v>Sep 2017</v>
          </cell>
          <cell r="C856" t="str">
            <v>RLS</v>
          </cell>
          <cell r="E856">
            <v>0</v>
          </cell>
          <cell r="G856">
            <v>0</v>
          </cell>
          <cell r="Q856">
            <v>0</v>
          </cell>
          <cell r="S856">
            <v>0</v>
          </cell>
          <cell r="T856">
            <v>0</v>
          </cell>
          <cell r="U856">
            <v>0</v>
          </cell>
          <cell r="W856">
            <v>0</v>
          </cell>
          <cell r="AF856" t="str">
            <v>20160201LGUM_252CU</v>
          </cell>
          <cell r="AH856" t="str">
            <v>2CU</v>
          </cell>
        </row>
        <row r="857">
          <cell r="B857" t="str">
            <v>Sep 2017</v>
          </cell>
          <cell r="C857" t="str">
            <v>RLS</v>
          </cell>
          <cell r="E857">
            <v>0</v>
          </cell>
          <cell r="G857">
            <v>0</v>
          </cell>
          <cell r="Q857">
            <v>0</v>
          </cell>
          <cell r="S857">
            <v>0</v>
          </cell>
          <cell r="T857">
            <v>0</v>
          </cell>
          <cell r="U857">
            <v>0</v>
          </cell>
          <cell r="W857">
            <v>0</v>
          </cell>
          <cell r="AF857" t="str">
            <v>20160201LGUM_267CU</v>
          </cell>
          <cell r="AH857" t="str">
            <v>7CU</v>
          </cell>
        </row>
        <row r="858">
          <cell r="B858" t="str">
            <v>Sep 2017</v>
          </cell>
          <cell r="C858" t="str">
            <v>RLS</v>
          </cell>
          <cell r="E858">
            <v>0</v>
          </cell>
          <cell r="G858">
            <v>0</v>
          </cell>
          <cell r="Q858">
            <v>0</v>
          </cell>
          <cell r="S858">
            <v>0</v>
          </cell>
          <cell r="T858">
            <v>0</v>
          </cell>
          <cell r="U858">
            <v>0</v>
          </cell>
          <cell r="W858">
            <v>0</v>
          </cell>
          <cell r="AF858" t="str">
            <v>20160201LGUM_276CU</v>
          </cell>
          <cell r="AH858" t="str">
            <v>6CU</v>
          </cell>
        </row>
        <row r="859">
          <cell r="B859" t="str">
            <v>Sep 2017</v>
          </cell>
          <cell r="C859" t="str">
            <v>RLS</v>
          </cell>
          <cell r="E859">
            <v>0</v>
          </cell>
          <cell r="G859">
            <v>0</v>
          </cell>
          <cell r="Q859">
            <v>0</v>
          </cell>
          <cell r="S859">
            <v>0</v>
          </cell>
          <cell r="T859">
            <v>0</v>
          </cell>
          <cell r="U859">
            <v>0</v>
          </cell>
          <cell r="W859">
            <v>0</v>
          </cell>
          <cell r="AF859" t="str">
            <v>20160201LGUM_315CU</v>
          </cell>
          <cell r="AH859" t="str">
            <v>5CU</v>
          </cell>
        </row>
        <row r="860">
          <cell r="B860" t="str">
            <v>Sep 2017</v>
          </cell>
          <cell r="C860" t="str">
            <v>LS</v>
          </cell>
          <cell r="E860">
            <v>0</v>
          </cell>
          <cell r="G860">
            <v>0</v>
          </cell>
          <cell r="Q860">
            <v>0</v>
          </cell>
          <cell r="S860">
            <v>0</v>
          </cell>
          <cell r="T860">
            <v>0</v>
          </cell>
          <cell r="U860">
            <v>0</v>
          </cell>
          <cell r="W860">
            <v>0</v>
          </cell>
          <cell r="AF860" t="str">
            <v>20160201LGUM_412CU</v>
          </cell>
          <cell r="AH860" t="str">
            <v>2CU</v>
          </cell>
        </row>
        <row r="861">
          <cell r="B861" t="str">
            <v>Sep 2017</v>
          </cell>
          <cell r="C861" t="str">
            <v>LS</v>
          </cell>
          <cell r="E861">
            <v>0</v>
          </cell>
          <cell r="G861">
            <v>0</v>
          </cell>
          <cell r="Q861">
            <v>0</v>
          </cell>
          <cell r="S861">
            <v>0</v>
          </cell>
          <cell r="T861">
            <v>0</v>
          </cell>
          <cell r="U861">
            <v>0</v>
          </cell>
          <cell r="W861">
            <v>0</v>
          </cell>
          <cell r="AF861" t="str">
            <v>20160201LGUM_415CU</v>
          </cell>
          <cell r="AH861" t="str">
            <v>5CU</v>
          </cell>
        </row>
        <row r="862">
          <cell r="B862" t="str">
            <v>Sep 2017</v>
          </cell>
          <cell r="C862" t="str">
            <v>LS</v>
          </cell>
          <cell r="E862">
            <v>463</v>
          </cell>
          <cell r="G862">
            <v>47975.526858063095</v>
          </cell>
          <cell r="Q862">
            <v>13681.66</v>
          </cell>
          <cell r="S862">
            <v>-288.33</v>
          </cell>
          <cell r="T862">
            <v>2851.06</v>
          </cell>
          <cell r="U862">
            <v>-3.69</v>
          </cell>
          <cell r="W862">
            <v>16240.7</v>
          </cell>
          <cell r="AF862" t="str">
            <v>20160201LGUM_424</v>
          </cell>
          <cell r="AH862" t="str">
            <v>424</v>
          </cell>
        </row>
        <row r="863">
          <cell r="B863" t="str">
            <v>Sep 2017</v>
          </cell>
          <cell r="C863" t="str">
            <v>LS</v>
          </cell>
          <cell r="E863">
            <v>0</v>
          </cell>
          <cell r="G863">
            <v>0</v>
          </cell>
          <cell r="Q863">
            <v>0</v>
          </cell>
          <cell r="S863">
            <v>0</v>
          </cell>
          <cell r="T863">
            <v>0</v>
          </cell>
          <cell r="U863">
            <v>0</v>
          </cell>
          <cell r="W863">
            <v>0</v>
          </cell>
          <cell r="AF863" t="str">
            <v>20160201LGUM_444</v>
          </cell>
          <cell r="AH863" t="str">
            <v>444</v>
          </cell>
        </row>
        <row r="864">
          <cell r="B864" t="str">
            <v>Sep 2017</v>
          </cell>
          <cell r="C864" t="str">
            <v>LS</v>
          </cell>
          <cell r="E864">
            <v>0</v>
          </cell>
          <cell r="G864">
            <v>0</v>
          </cell>
          <cell r="Q864">
            <v>0</v>
          </cell>
          <cell r="S864">
            <v>0</v>
          </cell>
          <cell r="T864">
            <v>0</v>
          </cell>
          <cell r="U864">
            <v>0</v>
          </cell>
          <cell r="W864">
            <v>0</v>
          </cell>
          <cell r="AF864" t="str">
            <v>20160201LGUM_445</v>
          </cell>
          <cell r="AH864" t="str">
            <v>445</v>
          </cell>
        </row>
        <row r="865">
          <cell r="B865" t="str">
            <v>Sep 2017</v>
          </cell>
          <cell r="C865" t="str">
            <v>LS</v>
          </cell>
          <cell r="E865">
            <v>0</v>
          </cell>
          <cell r="G865">
            <v>0</v>
          </cell>
          <cell r="Q865">
            <v>0</v>
          </cell>
          <cell r="S865">
            <v>0</v>
          </cell>
          <cell r="T865">
            <v>0</v>
          </cell>
          <cell r="U865">
            <v>0</v>
          </cell>
          <cell r="W865">
            <v>0</v>
          </cell>
          <cell r="AF865" t="str">
            <v>20160201LGUM_452CU</v>
          </cell>
          <cell r="AH865" t="str">
            <v>2CU</v>
          </cell>
        </row>
        <row r="866">
          <cell r="B866" t="str">
            <v>Sep 2017</v>
          </cell>
          <cell r="C866" t="str">
            <v>LS</v>
          </cell>
          <cell r="E866">
            <v>0</v>
          </cell>
          <cell r="G866">
            <v>0</v>
          </cell>
          <cell r="Q866">
            <v>0</v>
          </cell>
          <cell r="S866">
            <v>0</v>
          </cell>
          <cell r="T866">
            <v>0</v>
          </cell>
          <cell r="U866">
            <v>0</v>
          </cell>
          <cell r="W866">
            <v>0</v>
          </cell>
          <cell r="AF866" t="str">
            <v>20160201LGUM_453CU</v>
          </cell>
          <cell r="AH866" t="str">
            <v>3CU</v>
          </cell>
        </row>
        <row r="867">
          <cell r="B867" t="str">
            <v>Sep 2017</v>
          </cell>
          <cell r="C867" t="str">
            <v>LS</v>
          </cell>
          <cell r="E867">
            <v>0</v>
          </cell>
          <cell r="G867">
            <v>0</v>
          </cell>
          <cell r="Q867">
            <v>0</v>
          </cell>
          <cell r="S867">
            <v>0</v>
          </cell>
          <cell r="T867">
            <v>0</v>
          </cell>
          <cell r="U867">
            <v>0</v>
          </cell>
          <cell r="W867">
            <v>0</v>
          </cell>
          <cell r="AF867" t="str">
            <v>20160201LGUM_454CU</v>
          </cell>
          <cell r="AH867" t="str">
            <v>4CU</v>
          </cell>
        </row>
        <row r="868">
          <cell r="B868" t="str">
            <v>Sep 2017</v>
          </cell>
          <cell r="C868" t="str">
            <v>LS</v>
          </cell>
          <cell r="E868">
            <v>0</v>
          </cell>
          <cell r="G868">
            <v>0</v>
          </cell>
          <cell r="Q868">
            <v>0</v>
          </cell>
          <cell r="S868">
            <v>0</v>
          </cell>
          <cell r="T868">
            <v>0</v>
          </cell>
          <cell r="U868">
            <v>0</v>
          </cell>
          <cell r="W868">
            <v>0</v>
          </cell>
          <cell r="AF868" t="str">
            <v>20160201LGUM_456CU</v>
          </cell>
          <cell r="AH868" t="str">
            <v>6CU</v>
          </cell>
        </row>
        <row r="869">
          <cell r="B869" t="str">
            <v>Sep 2017</v>
          </cell>
          <cell r="C869" t="str">
            <v>LS</v>
          </cell>
          <cell r="E869">
            <v>0</v>
          </cell>
          <cell r="G869">
            <v>0</v>
          </cell>
          <cell r="Q869">
            <v>0</v>
          </cell>
          <cell r="S869">
            <v>0</v>
          </cell>
          <cell r="T869">
            <v>0</v>
          </cell>
          <cell r="U869">
            <v>0</v>
          </cell>
          <cell r="W869">
            <v>0</v>
          </cell>
          <cell r="AF869" t="str">
            <v>20160201LGUM_490</v>
          </cell>
          <cell r="AH869" t="str">
            <v>490</v>
          </cell>
        </row>
        <row r="870">
          <cell r="B870" t="str">
            <v>Sep 2017</v>
          </cell>
          <cell r="C870" t="str">
            <v>LS</v>
          </cell>
          <cell r="E870">
            <v>0</v>
          </cell>
          <cell r="G870">
            <v>0</v>
          </cell>
          <cell r="Q870">
            <v>0</v>
          </cell>
          <cell r="S870">
            <v>0</v>
          </cell>
          <cell r="T870">
            <v>0</v>
          </cell>
          <cell r="U870">
            <v>0</v>
          </cell>
          <cell r="W870">
            <v>0</v>
          </cell>
          <cell r="AF870" t="str">
            <v>20160201LGUM_491</v>
          </cell>
          <cell r="AH870" t="str">
            <v>491</v>
          </cell>
        </row>
        <row r="871">
          <cell r="B871" t="str">
            <v>Sep 2017</v>
          </cell>
          <cell r="C871" t="str">
            <v>LS</v>
          </cell>
          <cell r="E871">
            <v>0</v>
          </cell>
          <cell r="G871">
            <v>0</v>
          </cell>
          <cell r="Q871">
            <v>0</v>
          </cell>
          <cell r="S871">
            <v>0</v>
          </cell>
          <cell r="T871">
            <v>0</v>
          </cell>
          <cell r="U871">
            <v>0</v>
          </cell>
          <cell r="W871">
            <v>0</v>
          </cell>
          <cell r="AF871" t="str">
            <v>20160201LGUM_492</v>
          </cell>
          <cell r="AH871" t="str">
            <v>492</v>
          </cell>
        </row>
        <row r="872">
          <cell r="B872" t="str">
            <v>Sep 2017</v>
          </cell>
          <cell r="C872" t="str">
            <v>LS</v>
          </cell>
          <cell r="E872">
            <v>0</v>
          </cell>
          <cell r="G872">
            <v>0</v>
          </cell>
          <cell r="Q872">
            <v>0</v>
          </cell>
          <cell r="S872">
            <v>0</v>
          </cell>
          <cell r="T872">
            <v>0</v>
          </cell>
          <cell r="U872">
            <v>0</v>
          </cell>
          <cell r="W872">
            <v>0</v>
          </cell>
          <cell r="AF872" t="str">
            <v>20160201LGUM_493</v>
          </cell>
          <cell r="AH872" t="str">
            <v>493</v>
          </cell>
        </row>
        <row r="873">
          <cell r="B873" t="str">
            <v>Sep 2017</v>
          </cell>
          <cell r="C873" t="str">
            <v>LS</v>
          </cell>
          <cell r="E873">
            <v>0</v>
          </cell>
          <cell r="G873">
            <v>0</v>
          </cell>
          <cell r="Q873">
            <v>0</v>
          </cell>
          <cell r="S873">
            <v>0</v>
          </cell>
          <cell r="T873">
            <v>0</v>
          </cell>
          <cell r="U873">
            <v>0</v>
          </cell>
          <cell r="W873">
            <v>0</v>
          </cell>
          <cell r="AF873" t="str">
            <v>20160201LGUM_496</v>
          </cell>
          <cell r="AH873" t="str">
            <v>496</v>
          </cell>
        </row>
        <row r="874">
          <cell r="B874" t="str">
            <v>Sep 2017</v>
          </cell>
          <cell r="C874" t="str">
            <v>LS</v>
          </cell>
          <cell r="E874">
            <v>0</v>
          </cell>
          <cell r="G874">
            <v>0</v>
          </cell>
          <cell r="Q874">
            <v>0</v>
          </cell>
          <cell r="S874">
            <v>0</v>
          </cell>
          <cell r="T874">
            <v>0</v>
          </cell>
          <cell r="U874">
            <v>0</v>
          </cell>
          <cell r="W874">
            <v>0</v>
          </cell>
          <cell r="AF874" t="str">
            <v>20160201LGUM_497</v>
          </cell>
          <cell r="AH874" t="str">
            <v>497</v>
          </cell>
        </row>
        <row r="875">
          <cell r="B875" t="str">
            <v>Sep 2017</v>
          </cell>
          <cell r="C875" t="str">
            <v>LS</v>
          </cell>
          <cell r="E875">
            <v>0</v>
          </cell>
          <cell r="G875">
            <v>0</v>
          </cell>
          <cell r="Q875">
            <v>0</v>
          </cell>
          <cell r="S875">
            <v>0</v>
          </cell>
          <cell r="T875">
            <v>0</v>
          </cell>
          <cell r="U875">
            <v>0</v>
          </cell>
          <cell r="W875">
            <v>0</v>
          </cell>
          <cell r="AF875" t="str">
            <v>20160201LGUM_498</v>
          </cell>
          <cell r="AH875" t="str">
            <v>498</v>
          </cell>
        </row>
        <row r="876">
          <cell r="B876" t="str">
            <v>Sep 2017</v>
          </cell>
          <cell r="C876" t="str">
            <v>LS</v>
          </cell>
          <cell r="E876">
            <v>0</v>
          </cell>
          <cell r="G876">
            <v>0</v>
          </cell>
          <cell r="Q876">
            <v>0</v>
          </cell>
          <cell r="S876">
            <v>0</v>
          </cell>
          <cell r="T876">
            <v>0</v>
          </cell>
          <cell r="U876">
            <v>0</v>
          </cell>
          <cell r="W876">
            <v>0</v>
          </cell>
          <cell r="AF876" t="str">
            <v>20160201LGUM_499</v>
          </cell>
          <cell r="AH876" t="str">
            <v>499</v>
          </cell>
        </row>
        <row r="877">
          <cell r="B877" t="str">
            <v>Oct 2017</v>
          </cell>
          <cell r="C877" t="str">
            <v>RLS</v>
          </cell>
          <cell r="E877">
            <v>66</v>
          </cell>
          <cell r="G877">
            <v>2957.612703989616</v>
          </cell>
          <cell r="Q877">
            <v>613.82999999999993</v>
          </cell>
          <cell r="S877">
            <v>-13.28</v>
          </cell>
          <cell r="T877">
            <v>163.85</v>
          </cell>
          <cell r="U877">
            <v>-0.09</v>
          </cell>
          <cell r="W877">
            <v>764.31</v>
          </cell>
          <cell r="AF877" t="str">
            <v>20160201LGUM_201</v>
          </cell>
          <cell r="AH877" t="str">
            <v>201</v>
          </cell>
        </row>
        <row r="878">
          <cell r="B878" t="str">
            <v>Oct 2017</v>
          </cell>
          <cell r="C878" t="str">
            <v>RLS</v>
          </cell>
          <cell r="E878">
            <v>3083</v>
          </cell>
          <cell r="G878">
            <v>333739.0943853666</v>
          </cell>
          <cell r="Q878">
            <v>36515.58</v>
          </cell>
          <cell r="S878">
            <v>-790.02</v>
          </cell>
          <cell r="T878">
            <v>9746.73</v>
          </cell>
          <cell r="U878">
            <v>-5.47</v>
          </cell>
          <cell r="W878">
            <v>45466.82</v>
          </cell>
          <cell r="AF878" t="str">
            <v>20160201LGUM_203</v>
          </cell>
          <cell r="AH878" t="str">
            <v>203</v>
          </cell>
        </row>
        <row r="879">
          <cell r="B879" t="str">
            <v>Oct 2017</v>
          </cell>
          <cell r="C879" t="str">
            <v>RLS</v>
          </cell>
          <cell r="E879">
            <v>3103</v>
          </cell>
          <cell r="G879">
            <v>521716.72730323975</v>
          </cell>
          <cell r="Q879">
            <v>45425.8</v>
          </cell>
          <cell r="S879">
            <v>-982.79</v>
          </cell>
          <cell r="T879">
            <v>12125.04</v>
          </cell>
          <cell r="U879">
            <v>-6.8</v>
          </cell>
          <cell r="W879">
            <v>56561.25</v>
          </cell>
          <cell r="AF879" t="str">
            <v>20160201LGUM_204</v>
          </cell>
          <cell r="AH879" t="str">
            <v>204</v>
          </cell>
        </row>
        <row r="880">
          <cell r="B880" t="str">
            <v>Oct 2017</v>
          </cell>
          <cell r="C880" t="str">
            <v>RLS</v>
          </cell>
          <cell r="E880">
            <v>66</v>
          </cell>
          <cell r="G880">
            <v>2877.8071596361897</v>
          </cell>
          <cell r="Q880">
            <v>863.28000000000009</v>
          </cell>
          <cell r="S880">
            <v>-18.68</v>
          </cell>
          <cell r="T880">
            <v>230.43</v>
          </cell>
          <cell r="U880">
            <v>-0.13</v>
          </cell>
          <cell r="W880">
            <v>1074.9000000000001</v>
          </cell>
          <cell r="AF880" t="str">
            <v>20160201LGUM_206</v>
          </cell>
          <cell r="AH880" t="str">
            <v>206</v>
          </cell>
        </row>
        <row r="881">
          <cell r="B881" t="str">
            <v>Oct 2017</v>
          </cell>
          <cell r="C881" t="str">
            <v>RLS</v>
          </cell>
          <cell r="E881">
            <v>620</v>
          </cell>
          <cell r="G881">
            <v>100850.17024816606</v>
          </cell>
          <cell r="Q881">
            <v>10688.19</v>
          </cell>
          <cell r="S881">
            <v>-231.24</v>
          </cell>
          <cell r="T881">
            <v>2852.89</v>
          </cell>
          <cell r="U881">
            <v>-1.6</v>
          </cell>
          <cell r="W881">
            <v>13308.24</v>
          </cell>
          <cell r="AF881" t="str">
            <v>20160201LGUM_207</v>
          </cell>
          <cell r="AH881" t="str">
            <v>207</v>
          </cell>
        </row>
        <row r="882">
          <cell r="B882" t="str">
            <v>Oct 2017</v>
          </cell>
          <cell r="C882" t="str">
            <v>RLS</v>
          </cell>
          <cell r="E882">
            <v>1248</v>
          </cell>
          <cell r="G882">
            <v>93075.379505493751</v>
          </cell>
          <cell r="Q882">
            <v>18607.68</v>
          </cell>
          <cell r="S882">
            <v>-402.58</v>
          </cell>
          <cell r="T882">
            <v>4966.76</v>
          </cell>
          <cell r="U882">
            <v>-2.79</v>
          </cell>
          <cell r="W882">
            <v>23169.07</v>
          </cell>
          <cell r="AF882" t="str">
            <v>20160201LGUM_208</v>
          </cell>
          <cell r="AH882" t="str">
            <v>208</v>
          </cell>
        </row>
        <row r="883">
          <cell r="B883" t="str">
            <v>Oct 2017</v>
          </cell>
          <cell r="C883" t="str">
            <v>RLS</v>
          </cell>
          <cell r="E883">
            <v>34</v>
          </cell>
          <cell r="G883">
            <v>13231.374648764988</v>
          </cell>
          <cell r="Q883">
            <v>1047.23</v>
          </cell>
          <cell r="S883">
            <v>-22.66</v>
          </cell>
          <cell r="T883">
            <v>279.52999999999997</v>
          </cell>
          <cell r="U883">
            <v>-0.16</v>
          </cell>
          <cell r="W883">
            <v>1303.94</v>
          </cell>
          <cell r="AF883" t="str">
            <v>20160201LGUM_209</v>
          </cell>
          <cell r="AH883" t="str">
            <v>209</v>
          </cell>
        </row>
        <row r="884">
          <cell r="B884" t="str">
            <v>Oct 2017</v>
          </cell>
          <cell r="C884" t="str">
            <v>RLS</v>
          </cell>
          <cell r="E884">
            <v>284</v>
          </cell>
          <cell r="G884">
            <v>109145.1392980095</v>
          </cell>
          <cell r="Q884">
            <v>8889.9600000000009</v>
          </cell>
          <cell r="S884">
            <v>-192.34</v>
          </cell>
          <cell r="T884">
            <v>2372.91</v>
          </cell>
          <cell r="U884">
            <v>-1.33</v>
          </cell>
          <cell r="W884">
            <v>11069.2</v>
          </cell>
          <cell r="AF884" t="str">
            <v>20160201LGUM_210</v>
          </cell>
          <cell r="AH884" t="str">
            <v>210</v>
          </cell>
        </row>
        <row r="885">
          <cell r="B885" t="str">
            <v>Oct 2017</v>
          </cell>
          <cell r="C885" t="str">
            <v>RLS</v>
          </cell>
          <cell r="E885">
            <v>3392</v>
          </cell>
          <cell r="G885">
            <v>255640.2348660049</v>
          </cell>
          <cell r="Q885">
            <v>36221.379999999997</v>
          </cell>
          <cell r="S885">
            <v>-783.65</v>
          </cell>
          <cell r="T885">
            <v>9668.2000000000007</v>
          </cell>
          <cell r="U885">
            <v>-5.43</v>
          </cell>
          <cell r="W885">
            <v>45100.5</v>
          </cell>
          <cell r="AF885" t="str">
            <v>20160201LGUM_252</v>
          </cell>
          <cell r="AH885" t="str">
            <v>252</v>
          </cell>
        </row>
        <row r="886">
          <cell r="B886" t="str">
            <v>Oct 2017</v>
          </cell>
          <cell r="C886" t="str">
            <v>RLS</v>
          </cell>
          <cell r="E886">
            <v>1912</v>
          </cell>
          <cell r="G886">
            <v>212399.09100260405</v>
          </cell>
          <cell r="Q886">
            <v>54377.29</v>
          </cell>
          <cell r="S886">
            <v>-1176.46</v>
          </cell>
          <cell r="T886">
            <v>14514.37</v>
          </cell>
          <cell r="U886">
            <v>-8.15</v>
          </cell>
          <cell r="W886">
            <v>67707.05</v>
          </cell>
          <cell r="AF886" t="str">
            <v>20160201LGUM_266</v>
          </cell>
          <cell r="AH886" t="str">
            <v>266</v>
          </cell>
        </row>
        <row r="887">
          <cell r="B887" t="str">
            <v>Oct 2017</v>
          </cell>
          <cell r="C887" t="str">
            <v>RLS</v>
          </cell>
          <cell r="E887">
            <v>2134</v>
          </cell>
          <cell r="G887">
            <v>369678.5116967202</v>
          </cell>
          <cell r="Q887">
            <v>69655.820000000007</v>
          </cell>
          <cell r="S887">
            <v>-1507.01</v>
          </cell>
          <cell r="T887">
            <v>18592.509999999998</v>
          </cell>
          <cell r="U887">
            <v>-10.43</v>
          </cell>
          <cell r="W887">
            <v>86730.89</v>
          </cell>
          <cell r="AF887" t="str">
            <v>20160201LGUM_267</v>
          </cell>
          <cell r="AH887" t="str">
            <v>267</v>
          </cell>
        </row>
        <row r="888">
          <cell r="B888" t="str">
            <v>Oct 2017</v>
          </cell>
          <cell r="C888" t="str">
            <v>RLS</v>
          </cell>
          <cell r="E888">
            <v>15442</v>
          </cell>
          <cell r="G888">
            <v>804581.22943217109</v>
          </cell>
          <cell r="Q888">
            <v>281984.32999999996</v>
          </cell>
          <cell r="S888">
            <v>-6100.77</v>
          </cell>
          <cell r="T888">
            <v>75267.16</v>
          </cell>
          <cell r="U888">
            <v>-42.24</v>
          </cell>
          <cell r="W888">
            <v>351108.48</v>
          </cell>
          <cell r="AF888" t="str">
            <v>20160201LGUM_274</v>
          </cell>
          <cell r="AH888" t="str">
            <v>274</v>
          </cell>
        </row>
        <row r="889">
          <cell r="B889" t="str">
            <v>Oct 2017</v>
          </cell>
          <cell r="C889" t="str">
            <v>RLS</v>
          </cell>
          <cell r="E889">
            <v>472</v>
          </cell>
          <cell r="G889">
            <v>32360.667479022919</v>
          </cell>
          <cell r="Q889">
            <v>12205.93</v>
          </cell>
          <cell r="S889">
            <v>-264.08</v>
          </cell>
          <cell r="T889">
            <v>3258</v>
          </cell>
          <cell r="U889">
            <v>-1.83</v>
          </cell>
          <cell r="W889">
            <v>15198.02</v>
          </cell>
          <cell r="AF889" t="str">
            <v>20160201LGUM_275</v>
          </cell>
          <cell r="AH889" t="str">
            <v>275</v>
          </cell>
        </row>
        <row r="890">
          <cell r="B890" t="str">
            <v>Oct 2017</v>
          </cell>
          <cell r="C890" t="str">
            <v>RLS</v>
          </cell>
          <cell r="E890">
            <v>1221</v>
          </cell>
          <cell r="G890">
            <v>48499.656177483812</v>
          </cell>
          <cell r="Q890">
            <v>18559.199999999997</v>
          </cell>
          <cell r="S890">
            <v>-401.53</v>
          </cell>
          <cell r="T890">
            <v>4953.82</v>
          </cell>
          <cell r="U890">
            <v>-2.78</v>
          </cell>
          <cell r="W890">
            <v>23108.71</v>
          </cell>
          <cell r="AF890" t="str">
            <v>20160201LGUM_276</v>
          </cell>
          <cell r="AH890" t="str">
            <v>276</v>
          </cell>
        </row>
        <row r="891">
          <cell r="B891" t="str">
            <v>Oct 2017</v>
          </cell>
          <cell r="C891" t="str">
            <v>RLS</v>
          </cell>
          <cell r="E891">
            <v>2156</v>
          </cell>
          <cell r="G891">
            <v>151718.03191652321</v>
          </cell>
          <cell r="Q891">
            <v>49884.31</v>
          </cell>
          <cell r="S891">
            <v>-1079.25</v>
          </cell>
          <cell r="T891">
            <v>13315.11</v>
          </cell>
          <cell r="U891">
            <v>-7.47</v>
          </cell>
          <cell r="W891">
            <v>62112.7</v>
          </cell>
          <cell r="AF891" t="str">
            <v>20160201LGUM_277</v>
          </cell>
          <cell r="AH891" t="str">
            <v>277</v>
          </cell>
        </row>
        <row r="892">
          <cell r="B892" t="str">
            <v>Oct 2017</v>
          </cell>
          <cell r="C892" t="str">
            <v>RLS</v>
          </cell>
          <cell r="E892">
            <v>13</v>
          </cell>
          <cell r="G892">
            <v>5112.3624015321157</v>
          </cell>
          <cell r="Q892">
            <v>991.11999999999989</v>
          </cell>
          <cell r="S892">
            <v>-21.44</v>
          </cell>
          <cell r="T892">
            <v>264.55</v>
          </cell>
          <cell r="U892">
            <v>-0.15</v>
          </cell>
          <cell r="W892">
            <v>1234.08</v>
          </cell>
          <cell r="AF892" t="str">
            <v>20160201LGUM_278</v>
          </cell>
          <cell r="AH892" t="str">
            <v>278</v>
          </cell>
        </row>
        <row r="893">
          <cell r="B893" t="str">
            <v>Oct 2017</v>
          </cell>
          <cell r="C893" t="str">
            <v>RLS</v>
          </cell>
          <cell r="E893">
            <v>8</v>
          </cell>
          <cell r="G893">
            <v>3292.2190827244617</v>
          </cell>
          <cell r="Q893">
            <v>360.87</v>
          </cell>
          <cell r="S893">
            <v>-7.81</v>
          </cell>
          <cell r="T893">
            <v>96.33</v>
          </cell>
          <cell r="U893">
            <v>-0.05</v>
          </cell>
          <cell r="W893">
            <v>449.34</v>
          </cell>
          <cell r="AF893" t="str">
            <v>20160201LGUM_279</v>
          </cell>
          <cell r="AH893" t="str">
            <v>279</v>
          </cell>
        </row>
        <row r="894">
          <cell r="B894" t="str">
            <v>Oct 2017</v>
          </cell>
          <cell r="C894" t="str">
            <v>RLS</v>
          </cell>
          <cell r="E894">
            <v>42</v>
          </cell>
          <cell r="G894">
            <v>1635.5329029539455</v>
          </cell>
          <cell r="Q894">
            <v>1592.75</v>
          </cell>
          <cell r="S894">
            <v>-34.46</v>
          </cell>
          <cell r="T894">
            <v>425.13</v>
          </cell>
          <cell r="U894">
            <v>-0.24</v>
          </cell>
          <cell r="W894">
            <v>1983.18</v>
          </cell>
          <cell r="AF894" t="str">
            <v>20160201LGUM_280</v>
          </cell>
          <cell r="AH894" t="str">
            <v>280</v>
          </cell>
        </row>
        <row r="895">
          <cell r="B895" t="str">
            <v>Oct 2017</v>
          </cell>
          <cell r="C895" t="str">
            <v>RLS</v>
          </cell>
          <cell r="E895">
            <v>224</v>
          </cell>
          <cell r="G895">
            <v>11537.189478274186</v>
          </cell>
          <cell r="Q895">
            <v>8577.2800000000007</v>
          </cell>
          <cell r="S895">
            <v>-185.57</v>
          </cell>
          <cell r="T895">
            <v>2289.44</v>
          </cell>
          <cell r="U895">
            <v>-1.28</v>
          </cell>
          <cell r="W895">
            <v>10679.87</v>
          </cell>
          <cell r="AF895" t="str">
            <v>20160201LGUM_281</v>
          </cell>
          <cell r="AH895" t="str">
            <v>281</v>
          </cell>
        </row>
        <row r="896">
          <cell r="B896" t="str">
            <v>Oct 2017</v>
          </cell>
          <cell r="C896" t="str">
            <v>RLS</v>
          </cell>
          <cell r="E896">
            <v>97</v>
          </cell>
          <cell r="G896">
            <v>3739.3224336201606</v>
          </cell>
          <cell r="Q896">
            <v>2984.59</v>
          </cell>
          <cell r="S896">
            <v>-64.569999999999993</v>
          </cell>
          <cell r="T896">
            <v>796.65</v>
          </cell>
          <cell r="U896">
            <v>-0.45</v>
          </cell>
          <cell r="W896">
            <v>3716.22</v>
          </cell>
          <cell r="AF896" t="str">
            <v>20160201LGUM_282</v>
          </cell>
          <cell r="AH896" t="str">
            <v>282</v>
          </cell>
        </row>
        <row r="897">
          <cell r="B897" t="str">
            <v>Oct 2017</v>
          </cell>
          <cell r="C897" t="str">
            <v>RLS</v>
          </cell>
          <cell r="E897">
            <v>75</v>
          </cell>
          <cell r="G897">
            <v>3915.2792362307264</v>
          </cell>
          <cell r="Q897">
            <v>2930.34</v>
          </cell>
          <cell r="S897">
            <v>-63.4</v>
          </cell>
          <cell r="T897">
            <v>782.17</v>
          </cell>
          <cell r="U897">
            <v>-0.44</v>
          </cell>
          <cell r="W897">
            <v>3648.67</v>
          </cell>
          <cell r="AF897" t="str">
            <v>20160201LGUM_283</v>
          </cell>
          <cell r="AH897" t="str">
            <v>283</v>
          </cell>
        </row>
        <row r="898">
          <cell r="B898" t="str">
            <v>Oct 2017</v>
          </cell>
          <cell r="C898" t="str">
            <v>RLS</v>
          </cell>
          <cell r="E898">
            <v>439</v>
          </cell>
          <cell r="G898">
            <v>46299.715388560449</v>
          </cell>
          <cell r="Q898">
            <v>8749.27</v>
          </cell>
          <cell r="S898">
            <v>-189.29</v>
          </cell>
          <cell r="T898">
            <v>2335.35</v>
          </cell>
          <cell r="U898">
            <v>-1.31</v>
          </cell>
          <cell r="W898">
            <v>10894.02</v>
          </cell>
          <cell r="AF898" t="str">
            <v>20160201LGUM_314</v>
          </cell>
          <cell r="AH898" t="str">
            <v>314</v>
          </cell>
        </row>
        <row r="899">
          <cell r="B899" t="str">
            <v>Oct 2017</v>
          </cell>
          <cell r="C899" t="str">
            <v>RLS</v>
          </cell>
          <cell r="E899">
            <v>433</v>
          </cell>
          <cell r="G899">
            <v>71394.232281091347</v>
          </cell>
          <cell r="Q899">
            <v>10327.06</v>
          </cell>
          <cell r="S899">
            <v>-223.43</v>
          </cell>
          <cell r="T899">
            <v>2756.49</v>
          </cell>
          <cell r="U899">
            <v>-1.55</v>
          </cell>
          <cell r="W899">
            <v>12858.57</v>
          </cell>
          <cell r="AF899" t="str">
            <v>20160201LGUM_315</v>
          </cell>
          <cell r="AH899" t="str">
            <v>315</v>
          </cell>
        </row>
        <row r="900">
          <cell r="B900" t="str">
            <v>Oct 2017</v>
          </cell>
          <cell r="C900" t="str">
            <v>RLS</v>
          </cell>
          <cell r="E900">
            <v>45</v>
          </cell>
          <cell r="G900">
            <v>3394.1394164770295</v>
          </cell>
          <cell r="Q900">
            <v>814.04</v>
          </cell>
          <cell r="S900">
            <v>-17.61</v>
          </cell>
          <cell r="T900">
            <v>217.29</v>
          </cell>
          <cell r="U900">
            <v>-0.12</v>
          </cell>
          <cell r="W900">
            <v>1013.6</v>
          </cell>
          <cell r="AF900" t="str">
            <v>20160201LGUM_318</v>
          </cell>
          <cell r="AH900" t="str">
            <v>318</v>
          </cell>
        </row>
        <row r="901">
          <cell r="B901" t="str">
            <v>Oct 2017</v>
          </cell>
          <cell r="C901" t="str">
            <v>RLS</v>
          </cell>
          <cell r="E901">
            <v>0</v>
          </cell>
          <cell r="G901">
            <v>0</v>
          </cell>
          <cell r="Q901">
            <v>0</v>
          </cell>
          <cell r="S901">
            <v>0</v>
          </cell>
          <cell r="T901">
            <v>0</v>
          </cell>
          <cell r="U901">
            <v>0</v>
          </cell>
          <cell r="W901">
            <v>0</v>
          </cell>
          <cell r="AF901" t="str">
            <v>20160201LGUM_347</v>
          </cell>
          <cell r="AH901" t="str">
            <v>347</v>
          </cell>
        </row>
        <row r="902">
          <cell r="B902" t="str">
            <v>Oct 2017</v>
          </cell>
          <cell r="C902" t="str">
            <v>RLS</v>
          </cell>
          <cell r="E902">
            <v>35</v>
          </cell>
          <cell r="G902">
            <v>3860.4730190241571</v>
          </cell>
          <cell r="Q902">
            <v>487.55000000000007</v>
          </cell>
          <cell r="S902">
            <v>-10.55</v>
          </cell>
          <cell r="T902">
            <v>130.13999999999999</v>
          </cell>
          <cell r="U902">
            <v>-7.0000000000000007E-2</v>
          </cell>
          <cell r="W902">
            <v>607.07000000000005</v>
          </cell>
          <cell r="AF902" t="str">
            <v>20160201LGUM_348</v>
          </cell>
          <cell r="AH902" t="str">
            <v>348</v>
          </cell>
        </row>
        <row r="903">
          <cell r="B903" t="str">
            <v>Oct 2017</v>
          </cell>
          <cell r="C903" t="str">
            <v>RLS</v>
          </cell>
          <cell r="E903">
            <v>15</v>
          </cell>
          <cell r="G903">
            <v>560.56183563912418</v>
          </cell>
          <cell r="Q903">
            <v>143.55000000000001</v>
          </cell>
          <cell r="S903">
            <v>-3.11</v>
          </cell>
          <cell r="T903">
            <v>38.32</v>
          </cell>
          <cell r="U903">
            <v>-0.02</v>
          </cell>
          <cell r="W903">
            <v>178.74</v>
          </cell>
          <cell r="AF903" t="str">
            <v>20160201LGUM_349</v>
          </cell>
          <cell r="AH903" t="str">
            <v>349</v>
          </cell>
        </row>
        <row r="904">
          <cell r="B904" t="str">
            <v>Oct 2017</v>
          </cell>
          <cell r="C904" t="str">
            <v>LS</v>
          </cell>
          <cell r="E904">
            <v>46</v>
          </cell>
          <cell r="G904">
            <v>807.67056935997311</v>
          </cell>
          <cell r="Q904">
            <v>1218.58</v>
          </cell>
          <cell r="S904">
            <v>-26.36</v>
          </cell>
          <cell r="T904">
            <v>325.26</v>
          </cell>
          <cell r="U904">
            <v>-0.18</v>
          </cell>
          <cell r="W904">
            <v>1517.3</v>
          </cell>
          <cell r="AF904" t="str">
            <v>20160201LGUM_400</v>
          </cell>
          <cell r="AH904" t="str">
            <v>400</v>
          </cell>
        </row>
        <row r="905">
          <cell r="B905" t="str">
            <v>Oct 2017</v>
          </cell>
          <cell r="C905" t="str">
            <v>LS</v>
          </cell>
          <cell r="E905">
            <v>10</v>
          </cell>
          <cell r="G905">
            <v>314.41461450084665</v>
          </cell>
          <cell r="Q905">
            <v>259.8</v>
          </cell>
          <cell r="S905">
            <v>-5.62</v>
          </cell>
          <cell r="T905">
            <v>69.349999999999994</v>
          </cell>
          <cell r="U905">
            <v>-0.04</v>
          </cell>
          <cell r="W905">
            <v>323.49</v>
          </cell>
          <cell r="AF905" t="str">
            <v>20160201LGUM_401</v>
          </cell>
          <cell r="AH905" t="str">
            <v>401</v>
          </cell>
        </row>
        <row r="906">
          <cell r="B906" t="str">
            <v>Oct 2017</v>
          </cell>
          <cell r="C906" t="str">
            <v>LS</v>
          </cell>
          <cell r="E906">
            <v>200</v>
          </cell>
          <cell r="G906">
            <v>5693.1160014052384</v>
          </cell>
          <cell r="Q906">
            <v>4164</v>
          </cell>
          <cell r="S906">
            <v>-90.09</v>
          </cell>
          <cell r="T906">
            <v>1111.45</v>
          </cell>
          <cell r="U906">
            <v>-0.62</v>
          </cell>
          <cell r="W906">
            <v>5184.74</v>
          </cell>
          <cell r="AF906" t="str">
            <v>20160201LGUM_412</v>
          </cell>
          <cell r="AH906" t="str">
            <v>412</v>
          </cell>
        </row>
        <row r="907">
          <cell r="B907" t="str">
            <v>Oct 2017</v>
          </cell>
          <cell r="C907" t="str">
            <v>LS</v>
          </cell>
          <cell r="E907">
            <v>2332</v>
          </cell>
          <cell r="G907">
            <v>96463.749846475359</v>
          </cell>
          <cell r="Q907">
            <v>50289.229999999996</v>
          </cell>
          <cell r="S907">
            <v>-1088.01</v>
          </cell>
          <cell r="T907">
            <v>13423.19</v>
          </cell>
          <cell r="U907">
            <v>-7.53</v>
          </cell>
          <cell r="W907">
            <v>62616.88</v>
          </cell>
          <cell r="AF907" t="str">
            <v>20160201LGUM_413</v>
          </cell>
          <cell r="AH907" t="str">
            <v>413</v>
          </cell>
        </row>
        <row r="908">
          <cell r="B908" t="str">
            <v>Oct 2017</v>
          </cell>
          <cell r="C908" t="str">
            <v>LS</v>
          </cell>
          <cell r="E908">
            <v>43</v>
          </cell>
          <cell r="G908">
            <v>1282.6577851502429</v>
          </cell>
          <cell r="Q908">
            <v>912.02999999999986</v>
          </cell>
          <cell r="S908">
            <v>-19.73</v>
          </cell>
          <cell r="T908">
            <v>243.44</v>
          </cell>
          <cell r="U908">
            <v>-0.14000000000000001</v>
          </cell>
          <cell r="W908">
            <v>1135.5999999999999</v>
          </cell>
          <cell r="AF908" t="str">
            <v>20160201LGUM_415</v>
          </cell>
          <cell r="AH908" t="str">
            <v>415</v>
          </cell>
        </row>
        <row r="909">
          <cell r="B909" t="str">
            <v>Oct 2017</v>
          </cell>
          <cell r="C909" t="str">
            <v>LS</v>
          </cell>
          <cell r="E909">
            <v>1828</v>
          </cell>
          <cell r="G909">
            <v>74665.298086999217</v>
          </cell>
          <cell r="Q909">
            <v>43215.199999999997</v>
          </cell>
          <cell r="S909">
            <v>-934.97</v>
          </cell>
          <cell r="T909">
            <v>11534.99</v>
          </cell>
          <cell r="U909">
            <v>-6.47</v>
          </cell>
          <cell r="W909">
            <v>53808.75</v>
          </cell>
          <cell r="AF909" t="str">
            <v>20160201LGUM_416</v>
          </cell>
          <cell r="AH909" t="str">
            <v>416</v>
          </cell>
        </row>
        <row r="910">
          <cell r="B910" t="str">
            <v>Oct 2017</v>
          </cell>
          <cell r="C910" t="str">
            <v>RLS</v>
          </cell>
          <cell r="E910">
            <v>43</v>
          </cell>
          <cell r="G910">
            <v>1798.0285294085115</v>
          </cell>
          <cell r="Q910">
            <v>1064.2500000000002</v>
          </cell>
          <cell r="S910">
            <v>-23.03</v>
          </cell>
          <cell r="T910">
            <v>284.07</v>
          </cell>
          <cell r="U910">
            <v>-0.16</v>
          </cell>
          <cell r="W910">
            <v>1325.13</v>
          </cell>
          <cell r="AF910" t="str">
            <v>20160201LGUM_417</v>
          </cell>
          <cell r="AH910" t="str">
            <v>417</v>
          </cell>
        </row>
        <row r="911">
          <cell r="B911" t="str">
            <v>Oct 2017</v>
          </cell>
          <cell r="C911" t="str">
            <v>RLS</v>
          </cell>
          <cell r="E911">
            <v>108</v>
          </cell>
          <cell r="G911">
            <v>6794.0479084494873</v>
          </cell>
          <cell r="Q911">
            <v>2840.3999999999996</v>
          </cell>
          <cell r="S911">
            <v>-61.45</v>
          </cell>
          <cell r="T911">
            <v>758.16</v>
          </cell>
          <cell r="U911">
            <v>-0.43</v>
          </cell>
          <cell r="W911">
            <v>3536.68</v>
          </cell>
          <cell r="AF911" t="str">
            <v>20160201LGUM_419</v>
          </cell>
          <cell r="AH911" t="str">
            <v>419</v>
          </cell>
        </row>
        <row r="912">
          <cell r="B912" t="str">
            <v>Oct 2017</v>
          </cell>
          <cell r="C912" t="str">
            <v>LS</v>
          </cell>
          <cell r="E912">
            <v>58</v>
          </cell>
          <cell r="G912">
            <v>3527.7896654544538</v>
          </cell>
          <cell r="Q912">
            <v>1789.8799999999999</v>
          </cell>
          <cell r="S912">
            <v>-38.72</v>
          </cell>
          <cell r="T912">
            <v>477.75</v>
          </cell>
          <cell r="U912">
            <v>-0.27</v>
          </cell>
          <cell r="W912">
            <v>2228.64</v>
          </cell>
          <cell r="AF912" t="str">
            <v>20160201LGUM_420</v>
          </cell>
          <cell r="AH912" t="str">
            <v>420</v>
          </cell>
        </row>
        <row r="913">
          <cell r="B913" t="str">
            <v>Oct 2017</v>
          </cell>
          <cell r="C913" t="str">
            <v>LS</v>
          </cell>
          <cell r="E913">
            <v>202</v>
          </cell>
          <cell r="G913">
            <v>20357.14439820161</v>
          </cell>
          <cell r="Q913">
            <v>6859.93</v>
          </cell>
          <cell r="S913">
            <v>-148.41999999999999</v>
          </cell>
          <cell r="T913">
            <v>1831.05</v>
          </cell>
          <cell r="U913">
            <v>-1.03</v>
          </cell>
          <cell r="W913">
            <v>8541.5300000000007</v>
          </cell>
          <cell r="AF913" t="str">
            <v>20160201LGUM_421</v>
          </cell>
          <cell r="AH913" t="str">
            <v>421</v>
          </cell>
        </row>
        <row r="914">
          <cell r="B914" t="str">
            <v>Oct 2017</v>
          </cell>
          <cell r="C914" t="str">
            <v>LS</v>
          </cell>
          <cell r="E914">
            <v>397</v>
          </cell>
          <cell r="G914">
            <v>64087.698166131289</v>
          </cell>
          <cell r="Q914">
            <v>15733.11</v>
          </cell>
          <cell r="S914">
            <v>-340.39</v>
          </cell>
          <cell r="T914">
            <v>4199.4799999999996</v>
          </cell>
          <cell r="U914">
            <v>-2.36</v>
          </cell>
          <cell r="W914">
            <v>19589.84</v>
          </cell>
          <cell r="AF914" t="str">
            <v>20160201LGUM_422</v>
          </cell>
          <cell r="AH914" t="str">
            <v>422</v>
          </cell>
        </row>
        <row r="915">
          <cell r="B915" t="str">
            <v>Oct 2017</v>
          </cell>
          <cell r="C915" t="str">
            <v>LS</v>
          </cell>
          <cell r="E915">
            <v>19</v>
          </cell>
          <cell r="G915">
            <v>1212.4673666225308</v>
          </cell>
          <cell r="Q915">
            <v>519.08000000000004</v>
          </cell>
          <cell r="S915">
            <v>-11.23</v>
          </cell>
          <cell r="T915">
            <v>138.55000000000001</v>
          </cell>
          <cell r="U915">
            <v>-0.08</v>
          </cell>
          <cell r="W915">
            <v>646.32000000000005</v>
          </cell>
          <cell r="AF915" t="str">
            <v>20160201LGUM_423</v>
          </cell>
          <cell r="AH915" t="str">
            <v>423</v>
          </cell>
        </row>
        <row r="916">
          <cell r="B916" t="str">
            <v>Oct 2017</v>
          </cell>
          <cell r="C916" t="str">
            <v>LS</v>
          </cell>
          <cell r="E916">
            <v>30</v>
          </cell>
          <cell r="G916">
            <v>4961.404926068406</v>
          </cell>
          <cell r="Q916">
            <v>1058.0999999999999</v>
          </cell>
          <cell r="S916">
            <v>-22.89</v>
          </cell>
          <cell r="T916">
            <v>282.43</v>
          </cell>
          <cell r="U916">
            <v>-0.16</v>
          </cell>
          <cell r="W916">
            <v>1317.48</v>
          </cell>
          <cell r="AF916" t="str">
            <v>20160201LGUM_425</v>
          </cell>
          <cell r="AH916" t="str">
            <v>425</v>
          </cell>
        </row>
        <row r="917">
          <cell r="B917" t="str">
            <v>Oct 2017</v>
          </cell>
          <cell r="C917" t="str">
            <v>RLS</v>
          </cell>
          <cell r="E917">
            <v>32</v>
          </cell>
          <cell r="G917">
            <v>872.09191239225663</v>
          </cell>
          <cell r="Q917">
            <v>1096.32</v>
          </cell>
          <cell r="S917">
            <v>-23.72</v>
          </cell>
          <cell r="T917">
            <v>292.63</v>
          </cell>
          <cell r="U917">
            <v>-0.16</v>
          </cell>
          <cell r="W917">
            <v>1365.07</v>
          </cell>
          <cell r="AF917" t="str">
            <v>20160201LGUM_426</v>
          </cell>
          <cell r="AH917" t="str">
            <v>426</v>
          </cell>
        </row>
        <row r="918">
          <cell r="B918" t="str">
            <v>Oct 2017</v>
          </cell>
          <cell r="C918" t="str">
            <v>LS</v>
          </cell>
          <cell r="E918">
            <v>50</v>
          </cell>
          <cell r="G918">
            <v>1372.0784553293829</v>
          </cell>
          <cell r="Q918">
            <v>1862.8600000000001</v>
          </cell>
          <cell r="S918">
            <v>-40.299999999999997</v>
          </cell>
          <cell r="T918">
            <v>497.23</v>
          </cell>
          <cell r="U918">
            <v>-0.28000000000000003</v>
          </cell>
          <cell r="W918">
            <v>2319.5100000000002</v>
          </cell>
          <cell r="AF918" t="str">
            <v>20160201LGUM_427</v>
          </cell>
          <cell r="AH918" t="str">
            <v>427</v>
          </cell>
        </row>
        <row r="919">
          <cell r="B919" t="str">
            <v>Oct 2017</v>
          </cell>
          <cell r="C919" t="str">
            <v>RLS</v>
          </cell>
          <cell r="E919">
            <v>257</v>
          </cell>
          <cell r="G919">
            <v>10160.303460031946</v>
          </cell>
          <cell r="Q919">
            <v>9326.3300000000017</v>
          </cell>
          <cell r="S919">
            <v>-201.78</v>
          </cell>
          <cell r="T919">
            <v>2489.38</v>
          </cell>
          <cell r="U919">
            <v>-1.4</v>
          </cell>
          <cell r="W919">
            <v>11612.53</v>
          </cell>
          <cell r="AF919" t="str">
            <v>20160201LGUM_428</v>
          </cell>
          <cell r="AH919" t="str">
            <v>428</v>
          </cell>
        </row>
        <row r="920">
          <cell r="B920" t="str">
            <v>Oct 2017</v>
          </cell>
          <cell r="C920" t="str">
            <v>LS</v>
          </cell>
          <cell r="E920">
            <v>212</v>
          </cell>
          <cell r="G920">
            <v>8905.5295397762748</v>
          </cell>
          <cell r="Q920">
            <v>8533.06</v>
          </cell>
          <cell r="S920">
            <v>-184.61</v>
          </cell>
          <cell r="T920">
            <v>2277.64</v>
          </cell>
          <cell r="U920">
            <v>-1.28</v>
          </cell>
          <cell r="W920">
            <v>10624.81</v>
          </cell>
          <cell r="AF920" t="str">
            <v>20160201LGUM_429</v>
          </cell>
          <cell r="AH920" t="str">
            <v>429</v>
          </cell>
        </row>
        <row r="921">
          <cell r="B921" t="str">
            <v>Oct 2017</v>
          </cell>
          <cell r="C921" t="str">
            <v>RLS</v>
          </cell>
          <cell r="E921">
            <v>12</v>
          </cell>
          <cell r="G921">
            <v>352.87511780370249</v>
          </cell>
          <cell r="Q921">
            <v>399.61</v>
          </cell>
          <cell r="S921">
            <v>-8.65</v>
          </cell>
          <cell r="T921">
            <v>106.66</v>
          </cell>
          <cell r="U921">
            <v>-0.06</v>
          </cell>
          <cell r="W921">
            <v>497.56</v>
          </cell>
          <cell r="AF921" t="str">
            <v>20160201LGUM_430</v>
          </cell>
          <cell r="AH921" t="str">
            <v>430</v>
          </cell>
        </row>
        <row r="922">
          <cell r="B922" t="str">
            <v>Oct 2017</v>
          </cell>
          <cell r="C922" t="str">
            <v>LS</v>
          </cell>
          <cell r="E922">
            <v>48</v>
          </cell>
          <cell r="G922">
            <v>1390.3471943982395</v>
          </cell>
          <cell r="Q922">
            <v>1818.9100000000003</v>
          </cell>
          <cell r="S922">
            <v>-39.35</v>
          </cell>
          <cell r="T922">
            <v>485.51</v>
          </cell>
          <cell r="U922">
            <v>-0.27</v>
          </cell>
          <cell r="W922">
            <v>2264.8000000000002</v>
          </cell>
          <cell r="AF922" t="str">
            <v>20160201LGUM_431</v>
          </cell>
          <cell r="AH922" t="str">
            <v>431</v>
          </cell>
        </row>
        <row r="923">
          <cell r="B923" t="str">
            <v>Oct 2017</v>
          </cell>
          <cell r="C923" t="str">
            <v>RLS</v>
          </cell>
          <cell r="E923">
            <v>9</v>
          </cell>
          <cell r="G923">
            <v>359.60570588170225</v>
          </cell>
          <cell r="Q923">
            <v>322.15999999999997</v>
          </cell>
          <cell r="S923">
            <v>-6.97</v>
          </cell>
          <cell r="T923">
            <v>85.99</v>
          </cell>
          <cell r="U923">
            <v>-0.05</v>
          </cell>
          <cell r="W923">
            <v>401.13</v>
          </cell>
          <cell r="AF923" t="str">
            <v>20160201LGUM_432</v>
          </cell>
          <cell r="AH923" t="str">
            <v>432</v>
          </cell>
        </row>
        <row r="924">
          <cell r="B924" t="str">
            <v>Oct 2017</v>
          </cell>
          <cell r="C924" t="str">
            <v>LS</v>
          </cell>
          <cell r="E924">
            <v>221</v>
          </cell>
          <cell r="G924">
            <v>9035.3337384234146</v>
          </cell>
          <cell r="Q924">
            <v>8947.2400000000016</v>
          </cell>
          <cell r="S924">
            <v>-193.57</v>
          </cell>
          <cell r="T924">
            <v>2388.1999999999998</v>
          </cell>
          <cell r="U924">
            <v>-1.34</v>
          </cell>
          <cell r="W924">
            <v>11140.53</v>
          </cell>
          <cell r="AF924" t="str">
            <v>20160201LGUM_433</v>
          </cell>
          <cell r="AH924" t="str">
            <v>433</v>
          </cell>
        </row>
        <row r="925">
          <cell r="B925" t="str">
            <v>Oct 2017</v>
          </cell>
          <cell r="C925" t="str">
            <v>LS</v>
          </cell>
          <cell r="E925">
            <v>0</v>
          </cell>
          <cell r="G925">
            <v>0</v>
          </cell>
          <cell r="Q925">
            <v>0</v>
          </cell>
          <cell r="S925">
            <v>0</v>
          </cell>
          <cell r="T925">
            <v>0</v>
          </cell>
          <cell r="U925">
            <v>0</v>
          </cell>
          <cell r="W925">
            <v>0</v>
          </cell>
          <cell r="AF925" t="str">
            <v>20160201LGUM_439</v>
          </cell>
          <cell r="AH925" t="str">
            <v>439</v>
          </cell>
        </row>
        <row r="926">
          <cell r="B926" t="str">
            <v>Oct 2017</v>
          </cell>
          <cell r="C926" t="str">
            <v>LS</v>
          </cell>
          <cell r="E926">
            <v>21</v>
          </cell>
          <cell r="G926">
            <v>2003.7922220787902</v>
          </cell>
          <cell r="Q926">
            <v>406.77000000000004</v>
          </cell>
          <cell r="S926">
            <v>-8.8000000000000007</v>
          </cell>
          <cell r="T926">
            <v>108.57</v>
          </cell>
          <cell r="U926">
            <v>-0.06</v>
          </cell>
          <cell r="W926">
            <v>506.48</v>
          </cell>
          <cell r="AF926" t="str">
            <v>20160201LGUM_440</v>
          </cell>
          <cell r="AH926" t="str">
            <v>440</v>
          </cell>
        </row>
        <row r="927">
          <cell r="B927" t="str">
            <v>Oct 2017</v>
          </cell>
          <cell r="C927" t="str">
            <v>LS</v>
          </cell>
          <cell r="E927">
            <v>36</v>
          </cell>
          <cell r="G927">
            <v>6086.3746476769393</v>
          </cell>
          <cell r="Q927">
            <v>847.81000000000017</v>
          </cell>
          <cell r="S927">
            <v>-18.34</v>
          </cell>
          <cell r="T927">
            <v>226.29</v>
          </cell>
          <cell r="U927">
            <v>-0.13</v>
          </cell>
          <cell r="W927">
            <v>1055.6300000000001</v>
          </cell>
          <cell r="AF927" t="str">
            <v>20160201LGUM_441</v>
          </cell>
          <cell r="AH927" t="str">
            <v>441</v>
          </cell>
        </row>
        <row r="928">
          <cell r="B928" t="str">
            <v>Oct 2017</v>
          </cell>
          <cell r="C928" t="str">
            <v>LS</v>
          </cell>
          <cell r="E928">
            <v>6056</v>
          </cell>
          <cell r="G928">
            <v>398527.73522419244</v>
          </cell>
          <cell r="Q928">
            <v>84547.61</v>
          </cell>
          <cell r="S928">
            <v>-1829.2</v>
          </cell>
          <cell r="T928">
            <v>22567.42</v>
          </cell>
          <cell r="U928">
            <v>-12.66</v>
          </cell>
          <cell r="W928">
            <v>105273.17</v>
          </cell>
          <cell r="AF928" t="str">
            <v>20160201LGUM_452</v>
          </cell>
          <cell r="AH928" t="str">
            <v>452</v>
          </cell>
        </row>
        <row r="929">
          <cell r="B929" t="str">
            <v>Oct 2017</v>
          </cell>
          <cell r="C929" t="str">
            <v>LS</v>
          </cell>
          <cell r="E929">
            <v>8924</v>
          </cell>
          <cell r="G929">
            <v>960343.38327098975</v>
          </cell>
          <cell r="Q929">
            <v>145443.08000000002</v>
          </cell>
          <cell r="S929">
            <v>-3146.68</v>
          </cell>
          <cell r="T929">
            <v>38821.620000000003</v>
          </cell>
          <cell r="U929">
            <v>-21.79</v>
          </cell>
          <cell r="W929">
            <v>181096.23</v>
          </cell>
          <cell r="AF929" t="str">
            <v>20160201LGUM_453</v>
          </cell>
          <cell r="AH929" t="str">
            <v>453</v>
          </cell>
        </row>
        <row r="930">
          <cell r="B930" t="str">
            <v>Oct 2017</v>
          </cell>
          <cell r="C930" t="str">
            <v>LS</v>
          </cell>
          <cell r="E930">
            <v>5008</v>
          </cell>
          <cell r="G930">
            <v>853138.5763646093</v>
          </cell>
          <cell r="Q930">
            <v>96055.55</v>
          </cell>
          <cell r="S930">
            <v>-2078.17</v>
          </cell>
          <cell r="T930">
            <v>25639.119999999999</v>
          </cell>
          <cell r="U930">
            <v>-14.39</v>
          </cell>
          <cell r="W930">
            <v>119602.11</v>
          </cell>
          <cell r="AF930" t="str">
            <v>20160201LGUM_454</v>
          </cell>
          <cell r="AH930" t="str">
            <v>454</v>
          </cell>
        </row>
        <row r="931">
          <cell r="B931" t="str">
            <v>Oct 2017</v>
          </cell>
          <cell r="C931" t="str">
            <v>LS</v>
          </cell>
          <cell r="E931">
            <v>367</v>
          </cell>
          <cell r="G931">
            <v>23681.093396150922</v>
          </cell>
          <cell r="Q931">
            <v>5609.77</v>
          </cell>
          <cell r="S931">
            <v>-121.37</v>
          </cell>
          <cell r="T931">
            <v>1497.36</v>
          </cell>
          <cell r="U931">
            <v>-0.84</v>
          </cell>
          <cell r="W931">
            <v>6984.92</v>
          </cell>
          <cell r="AF931" t="str">
            <v>20160201LGUM_455</v>
          </cell>
          <cell r="AH931" t="str">
            <v>455</v>
          </cell>
        </row>
        <row r="932">
          <cell r="B932" t="str">
            <v>Oct 2017</v>
          </cell>
          <cell r="C932" t="str">
            <v>LS</v>
          </cell>
          <cell r="E932">
            <v>11755</v>
          </cell>
          <cell r="G932">
            <v>1976215.0796980602</v>
          </cell>
          <cell r="Q932">
            <v>236135.76000000004</v>
          </cell>
          <cell r="S932">
            <v>-5108.83</v>
          </cell>
          <cell r="T932">
            <v>63029.279999999999</v>
          </cell>
          <cell r="U932">
            <v>-35.369999999999997</v>
          </cell>
          <cell r="W932">
            <v>294020.84000000003</v>
          </cell>
          <cell r="AF932" t="str">
            <v>20160201LGUM_456</v>
          </cell>
          <cell r="AH932" t="str">
            <v>456</v>
          </cell>
        </row>
        <row r="933">
          <cell r="B933" t="str">
            <v>Oct 2017</v>
          </cell>
          <cell r="C933" t="str">
            <v>LS</v>
          </cell>
          <cell r="E933">
            <v>3076</v>
          </cell>
          <cell r="G933">
            <v>130984.9360985362</v>
          </cell>
          <cell r="Q933">
            <v>38362.619999999995</v>
          </cell>
          <cell r="S933">
            <v>-829.98</v>
          </cell>
          <cell r="T933">
            <v>10239.74</v>
          </cell>
          <cell r="U933">
            <v>-5.75</v>
          </cell>
          <cell r="W933">
            <v>47766.63</v>
          </cell>
          <cell r="AF933" t="str">
            <v>20160201LGUM_457</v>
          </cell>
          <cell r="AH933" t="str">
            <v>457</v>
          </cell>
        </row>
        <row r="934">
          <cell r="B934" t="str">
            <v>Oct 2017</v>
          </cell>
          <cell r="C934" t="str">
            <v>RLS</v>
          </cell>
          <cell r="E934">
            <v>0</v>
          </cell>
          <cell r="G934">
            <v>0</v>
          </cell>
          <cell r="Q934">
            <v>0</v>
          </cell>
          <cell r="S934">
            <v>0</v>
          </cell>
          <cell r="T934">
            <v>0</v>
          </cell>
          <cell r="U934">
            <v>0</v>
          </cell>
          <cell r="W934">
            <v>0</v>
          </cell>
          <cell r="AF934" t="str">
            <v>20160201LGUM_458</v>
          </cell>
          <cell r="AH934" t="str">
            <v>458</v>
          </cell>
        </row>
        <row r="935">
          <cell r="B935" t="str">
            <v>Oct 2017</v>
          </cell>
          <cell r="C935" t="str">
            <v>LS</v>
          </cell>
          <cell r="E935">
            <v>30</v>
          </cell>
          <cell r="G935">
            <v>1618.2256764676604</v>
          </cell>
          <cell r="Q935">
            <v>418.42</v>
          </cell>
          <cell r="S935">
            <v>-9.0500000000000007</v>
          </cell>
          <cell r="T935">
            <v>111.68</v>
          </cell>
          <cell r="U935">
            <v>-0.06</v>
          </cell>
          <cell r="W935">
            <v>520.99</v>
          </cell>
          <cell r="AF935" t="str">
            <v>20160201LGUM_470</v>
          </cell>
          <cell r="AH935" t="str">
            <v>470</v>
          </cell>
        </row>
        <row r="936">
          <cell r="B936" t="str">
            <v>Oct 2017</v>
          </cell>
          <cell r="C936" t="str">
            <v>RLS</v>
          </cell>
          <cell r="E936">
            <v>7</v>
          </cell>
          <cell r="G936">
            <v>384.60503302855858</v>
          </cell>
          <cell r="Q936">
            <v>112.64000000000001</v>
          </cell>
          <cell r="S936">
            <v>-2.44</v>
          </cell>
          <cell r="T936">
            <v>30.06</v>
          </cell>
          <cell r="U936">
            <v>-0.02</v>
          </cell>
          <cell r="W936">
            <v>140.24</v>
          </cell>
          <cell r="AF936" t="str">
            <v>20160201LGUM_471</v>
          </cell>
          <cell r="AH936" t="str">
            <v>471</v>
          </cell>
        </row>
        <row r="937">
          <cell r="B937" t="str">
            <v>Oct 2017</v>
          </cell>
          <cell r="C937" t="str">
            <v>LS</v>
          </cell>
          <cell r="E937">
            <v>553</v>
          </cell>
          <cell r="G937">
            <v>68557.770162505723</v>
          </cell>
          <cell r="Q937">
            <v>11107.25</v>
          </cell>
          <cell r="S937">
            <v>-240.31</v>
          </cell>
          <cell r="T937">
            <v>2964.74</v>
          </cell>
          <cell r="U937">
            <v>-1.66</v>
          </cell>
          <cell r="W937">
            <v>13830.02</v>
          </cell>
          <cell r="AF937" t="str">
            <v>20160201LGUM_473</v>
          </cell>
          <cell r="AH937" t="str">
            <v>473</v>
          </cell>
        </row>
        <row r="938">
          <cell r="B938" t="str">
            <v>Oct 2017</v>
          </cell>
          <cell r="C938" t="str">
            <v>RLS</v>
          </cell>
          <cell r="E938">
            <v>43</v>
          </cell>
          <cell r="G938">
            <v>5278.7040783169668</v>
          </cell>
          <cell r="Q938">
            <v>980.5</v>
          </cell>
          <cell r="S938">
            <v>-21.21</v>
          </cell>
          <cell r="T938">
            <v>261.70999999999998</v>
          </cell>
          <cell r="U938">
            <v>-0.15</v>
          </cell>
          <cell r="W938">
            <v>1220.8499999999999</v>
          </cell>
          <cell r="AF938" t="str">
            <v>20160201LGUM_474</v>
          </cell>
          <cell r="AH938" t="str">
            <v>474</v>
          </cell>
        </row>
        <row r="939">
          <cell r="B939" t="str">
            <v>Oct 2017</v>
          </cell>
          <cell r="C939" t="str">
            <v>RLS</v>
          </cell>
          <cell r="E939">
            <v>2</v>
          </cell>
          <cell r="G939">
            <v>224.0324317391354</v>
          </cell>
          <cell r="Q939">
            <v>59.28</v>
          </cell>
          <cell r="S939">
            <v>-1.28</v>
          </cell>
          <cell r="T939">
            <v>15.82</v>
          </cell>
          <cell r="U939">
            <v>-0.01</v>
          </cell>
          <cell r="W939">
            <v>73.81</v>
          </cell>
          <cell r="AF939" t="str">
            <v>20160201LGUM_475</v>
          </cell>
          <cell r="AH939" t="str">
            <v>475</v>
          </cell>
        </row>
        <row r="940">
          <cell r="B940" t="str">
            <v>Oct 2017</v>
          </cell>
          <cell r="C940" t="str">
            <v>LS</v>
          </cell>
          <cell r="E940">
            <v>490</v>
          </cell>
          <cell r="G940">
            <v>186703.62874596604</v>
          </cell>
          <cell r="Q940">
            <v>20747.82</v>
          </cell>
          <cell r="S940">
            <v>-448.88</v>
          </cell>
          <cell r="T940">
            <v>5538</v>
          </cell>
          <cell r="U940">
            <v>-3.11</v>
          </cell>
          <cell r="W940">
            <v>25833.83</v>
          </cell>
          <cell r="AF940" t="str">
            <v>20160201LGUM_476</v>
          </cell>
          <cell r="AH940" t="str">
            <v>476</v>
          </cell>
        </row>
        <row r="941">
          <cell r="B941" t="str">
            <v>Oct 2017</v>
          </cell>
          <cell r="C941" t="str">
            <v>RLS</v>
          </cell>
          <cell r="E941">
            <v>55</v>
          </cell>
          <cell r="G941">
            <v>21231.159335759006</v>
          </cell>
          <cell r="Q941">
            <v>2521.6099999999997</v>
          </cell>
          <cell r="S941">
            <v>-54.56</v>
          </cell>
          <cell r="T941">
            <v>673.07</v>
          </cell>
          <cell r="U941">
            <v>-0.38</v>
          </cell>
          <cell r="W941">
            <v>3139.74</v>
          </cell>
          <cell r="AF941" t="str">
            <v>20160201LGUM_477</v>
          </cell>
          <cell r="AH941" t="str">
            <v>477</v>
          </cell>
        </row>
        <row r="942">
          <cell r="B942" t="str">
            <v>Oct 2017</v>
          </cell>
          <cell r="C942" t="str">
            <v>LS</v>
          </cell>
          <cell r="E942">
            <v>0</v>
          </cell>
          <cell r="G942">
            <v>0</v>
          </cell>
          <cell r="Q942">
            <v>0</v>
          </cell>
          <cell r="S942">
            <v>0</v>
          </cell>
          <cell r="T942">
            <v>0</v>
          </cell>
          <cell r="U942">
            <v>0</v>
          </cell>
          <cell r="W942">
            <v>0</v>
          </cell>
          <cell r="AF942" t="str">
            <v>20160201LGUM_479</v>
          </cell>
          <cell r="AH942" t="str">
            <v>479</v>
          </cell>
        </row>
        <row r="943">
          <cell r="B943" t="str">
            <v>Oct 2017</v>
          </cell>
          <cell r="C943" t="str">
            <v>LS</v>
          </cell>
          <cell r="E943">
            <v>19</v>
          </cell>
          <cell r="G943">
            <v>972.08922097968184</v>
          </cell>
          <cell r="Q943">
            <v>472.15</v>
          </cell>
          <cell r="S943">
            <v>-10.220000000000001</v>
          </cell>
          <cell r="T943">
            <v>126.03</v>
          </cell>
          <cell r="U943">
            <v>-7.0000000000000007E-2</v>
          </cell>
          <cell r="W943">
            <v>587.89</v>
          </cell>
          <cell r="AF943" t="str">
            <v>20160201LGUM_480</v>
          </cell>
          <cell r="AH943" t="str">
            <v>480</v>
          </cell>
        </row>
        <row r="944">
          <cell r="B944" t="str">
            <v>Oct 2017</v>
          </cell>
          <cell r="C944" t="str">
            <v>LS</v>
          </cell>
          <cell r="E944">
            <v>5</v>
          </cell>
          <cell r="G944">
            <v>678.82788329540585</v>
          </cell>
          <cell r="Q944">
            <v>108.35</v>
          </cell>
          <cell r="S944">
            <v>-2.34</v>
          </cell>
          <cell r="T944">
            <v>28.92</v>
          </cell>
          <cell r="U944">
            <v>-0.02</v>
          </cell>
          <cell r="W944">
            <v>134.91</v>
          </cell>
          <cell r="AF944" t="str">
            <v>20160201LGUM_481</v>
          </cell>
          <cell r="AH944" t="str">
            <v>481</v>
          </cell>
        </row>
        <row r="945">
          <cell r="B945" t="str">
            <v>Oct 2017</v>
          </cell>
          <cell r="C945" t="str">
            <v>LS</v>
          </cell>
          <cell r="E945">
            <v>83</v>
          </cell>
          <cell r="G945">
            <v>10167.034048109947</v>
          </cell>
          <cell r="Q945">
            <v>2608.69</v>
          </cell>
          <cell r="S945">
            <v>-56.44</v>
          </cell>
          <cell r="T945">
            <v>696.31</v>
          </cell>
          <cell r="U945">
            <v>-0.39</v>
          </cell>
          <cell r="W945">
            <v>3248.17</v>
          </cell>
          <cell r="AF945" t="str">
            <v>20160201LGUM_482</v>
          </cell>
          <cell r="AH945" t="str">
            <v>482</v>
          </cell>
        </row>
        <row r="946">
          <cell r="B946" t="str">
            <v>Oct 2017</v>
          </cell>
          <cell r="C946" t="str">
            <v>LS</v>
          </cell>
          <cell r="E946">
            <v>4</v>
          </cell>
          <cell r="G946">
            <v>1346.1176155999551</v>
          </cell>
          <cell r="Q946">
            <v>180.04</v>
          </cell>
          <cell r="S946">
            <v>-3.9</v>
          </cell>
          <cell r="T946">
            <v>48.06</v>
          </cell>
          <cell r="U946">
            <v>-0.03</v>
          </cell>
          <cell r="W946">
            <v>224.17</v>
          </cell>
          <cell r="AF946" t="str">
            <v>20160201LGUM_483</v>
          </cell>
          <cell r="AH946" t="str">
            <v>483</v>
          </cell>
        </row>
        <row r="947">
          <cell r="B947" t="str">
            <v>Oct 2017</v>
          </cell>
          <cell r="C947" t="str">
            <v>LS</v>
          </cell>
          <cell r="E947">
            <v>21</v>
          </cell>
          <cell r="G947">
            <v>7867.0959505991659</v>
          </cell>
          <cell r="Q947">
            <v>1149.96</v>
          </cell>
          <cell r="S947">
            <v>-24.88</v>
          </cell>
          <cell r="T947">
            <v>306.95</v>
          </cell>
          <cell r="U947">
            <v>-0.17</v>
          </cell>
          <cell r="W947">
            <v>1431.86</v>
          </cell>
          <cell r="AF947" t="str">
            <v>20160201LGUM_484</v>
          </cell>
          <cell r="AH947" t="str">
            <v>484</v>
          </cell>
        </row>
        <row r="948">
          <cell r="B948" t="str">
            <v>Oct 2017</v>
          </cell>
          <cell r="C948" t="str">
            <v>ODL</v>
          </cell>
          <cell r="E948">
            <v>0</v>
          </cell>
          <cell r="G948">
            <v>0</v>
          </cell>
          <cell r="Q948">
            <v>0</v>
          </cell>
          <cell r="S948">
            <v>0</v>
          </cell>
          <cell r="T948">
            <v>0</v>
          </cell>
          <cell r="U948">
            <v>0</v>
          </cell>
          <cell r="W948">
            <v>0</v>
          </cell>
          <cell r="AF948" t="str">
            <v>20160201ODL</v>
          </cell>
          <cell r="AH948" t="str">
            <v>ODL</v>
          </cell>
        </row>
        <row r="949">
          <cell r="B949" t="str">
            <v>Oct 2017</v>
          </cell>
          <cell r="C949" t="str">
            <v>RLS</v>
          </cell>
          <cell r="E949">
            <v>0</v>
          </cell>
          <cell r="G949">
            <v>0</v>
          </cell>
          <cell r="Q949">
            <v>0</v>
          </cell>
          <cell r="S949">
            <v>0</v>
          </cell>
          <cell r="T949">
            <v>0</v>
          </cell>
          <cell r="U949">
            <v>0</v>
          </cell>
          <cell r="W949">
            <v>0</v>
          </cell>
          <cell r="AF949" t="str">
            <v>20160201LGUM_204CU</v>
          </cell>
          <cell r="AH949" t="str">
            <v>4CU</v>
          </cell>
        </row>
        <row r="950">
          <cell r="B950" t="str">
            <v>Oct 2017</v>
          </cell>
          <cell r="C950" t="str">
            <v>RLS</v>
          </cell>
          <cell r="E950">
            <v>0</v>
          </cell>
          <cell r="G950">
            <v>0</v>
          </cell>
          <cell r="Q950">
            <v>0</v>
          </cell>
          <cell r="S950">
            <v>0</v>
          </cell>
          <cell r="T950">
            <v>0</v>
          </cell>
          <cell r="U950">
            <v>0</v>
          </cell>
          <cell r="W950">
            <v>0</v>
          </cell>
          <cell r="AF950" t="str">
            <v>20160201LGUM_207CU</v>
          </cell>
          <cell r="AH950" t="str">
            <v>7CU</v>
          </cell>
        </row>
        <row r="951">
          <cell r="B951" t="str">
            <v>Oct 2017</v>
          </cell>
          <cell r="C951" t="str">
            <v>RLS</v>
          </cell>
          <cell r="E951">
            <v>0</v>
          </cell>
          <cell r="G951">
            <v>0</v>
          </cell>
          <cell r="Q951">
            <v>0</v>
          </cell>
          <cell r="S951">
            <v>0</v>
          </cell>
          <cell r="T951">
            <v>0</v>
          </cell>
          <cell r="U951">
            <v>0</v>
          </cell>
          <cell r="W951">
            <v>0</v>
          </cell>
          <cell r="AF951" t="str">
            <v>20160201LGUM_209CU</v>
          </cell>
          <cell r="AH951" t="str">
            <v>9CU</v>
          </cell>
        </row>
        <row r="952">
          <cell r="B952" t="str">
            <v>Oct 2017</v>
          </cell>
          <cell r="C952" t="str">
            <v>RLS</v>
          </cell>
          <cell r="E952">
            <v>0</v>
          </cell>
          <cell r="G952">
            <v>0</v>
          </cell>
          <cell r="Q952">
            <v>0</v>
          </cell>
          <cell r="S952">
            <v>0</v>
          </cell>
          <cell r="T952">
            <v>0</v>
          </cell>
          <cell r="U952">
            <v>0</v>
          </cell>
          <cell r="W952">
            <v>0</v>
          </cell>
          <cell r="AF952" t="str">
            <v>20160201LGUM_210CU</v>
          </cell>
          <cell r="AH952" t="str">
            <v>0CU</v>
          </cell>
        </row>
        <row r="953">
          <cell r="B953" t="str">
            <v>Oct 2017</v>
          </cell>
          <cell r="C953" t="str">
            <v>RLS</v>
          </cell>
          <cell r="E953">
            <v>0</v>
          </cell>
          <cell r="G953">
            <v>0</v>
          </cell>
          <cell r="Q953">
            <v>0</v>
          </cell>
          <cell r="S953">
            <v>0</v>
          </cell>
          <cell r="T953">
            <v>0</v>
          </cell>
          <cell r="U953">
            <v>0</v>
          </cell>
          <cell r="W953">
            <v>0</v>
          </cell>
          <cell r="AF953" t="str">
            <v>20160201LGUM_252CU</v>
          </cell>
          <cell r="AH953" t="str">
            <v>2CU</v>
          </cell>
        </row>
        <row r="954">
          <cell r="B954" t="str">
            <v>Oct 2017</v>
          </cell>
          <cell r="C954" t="str">
            <v>RLS</v>
          </cell>
          <cell r="E954">
            <v>0</v>
          </cell>
          <cell r="G954">
            <v>0</v>
          </cell>
          <cell r="Q954">
            <v>0</v>
          </cell>
          <cell r="S954">
            <v>0</v>
          </cell>
          <cell r="T954">
            <v>0</v>
          </cell>
          <cell r="U954">
            <v>0</v>
          </cell>
          <cell r="W954">
            <v>0</v>
          </cell>
          <cell r="AF954" t="str">
            <v>20160201LGUM_267CU</v>
          </cell>
          <cell r="AH954" t="str">
            <v>7CU</v>
          </cell>
        </row>
        <row r="955">
          <cell r="B955" t="str">
            <v>Oct 2017</v>
          </cell>
          <cell r="C955" t="str">
            <v>RLS</v>
          </cell>
          <cell r="E955">
            <v>0</v>
          </cell>
          <cell r="G955">
            <v>0</v>
          </cell>
          <cell r="Q955">
            <v>0</v>
          </cell>
          <cell r="S955">
            <v>0</v>
          </cell>
          <cell r="T955">
            <v>0</v>
          </cell>
          <cell r="U955">
            <v>0</v>
          </cell>
          <cell r="W955">
            <v>0</v>
          </cell>
          <cell r="AF955" t="str">
            <v>20160201LGUM_276CU</v>
          </cell>
          <cell r="AH955" t="str">
            <v>6CU</v>
          </cell>
        </row>
        <row r="956">
          <cell r="B956" t="str">
            <v>Oct 2017</v>
          </cell>
          <cell r="C956" t="str">
            <v>RLS</v>
          </cell>
          <cell r="E956">
            <v>0</v>
          </cell>
          <cell r="G956">
            <v>0</v>
          </cell>
          <cell r="Q956">
            <v>0</v>
          </cell>
          <cell r="S956">
            <v>0</v>
          </cell>
          <cell r="T956">
            <v>0</v>
          </cell>
          <cell r="U956">
            <v>0</v>
          </cell>
          <cell r="W956">
            <v>0</v>
          </cell>
          <cell r="AF956" t="str">
            <v>20160201LGUM_315CU</v>
          </cell>
          <cell r="AH956" t="str">
            <v>5CU</v>
          </cell>
        </row>
        <row r="957">
          <cell r="B957" t="str">
            <v>Oct 2017</v>
          </cell>
          <cell r="C957" t="str">
            <v>LS</v>
          </cell>
          <cell r="E957">
            <v>0</v>
          </cell>
          <cell r="G957">
            <v>0</v>
          </cell>
          <cell r="Q957">
            <v>0</v>
          </cell>
          <cell r="S957">
            <v>0</v>
          </cell>
          <cell r="T957">
            <v>0</v>
          </cell>
          <cell r="U957">
            <v>0</v>
          </cell>
          <cell r="W957">
            <v>0</v>
          </cell>
          <cell r="AF957" t="str">
            <v>20160201LGUM_412CU</v>
          </cell>
          <cell r="AH957" t="str">
            <v>2CU</v>
          </cell>
        </row>
        <row r="958">
          <cell r="B958" t="str">
            <v>Oct 2017</v>
          </cell>
          <cell r="C958" t="str">
            <v>LS</v>
          </cell>
          <cell r="E958">
            <v>0</v>
          </cell>
          <cell r="G958">
            <v>0</v>
          </cell>
          <cell r="Q958">
            <v>0</v>
          </cell>
          <cell r="S958">
            <v>0</v>
          </cell>
          <cell r="T958">
            <v>0</v>
          </cell>
          <cell r="U958">
            <v>0</v>
          </cell>
          <cell r="W958">
            <v>0</v>
          </cell>
          <cell r="AF958" t="str">
            <v>20160201LGUM_415CU</v>
          </cell>
          <cell r="AH958" t="str">
            <v>5CU</v>
          </cell>
        </row>
        <row r="959">
          <cell r="B959" t="str">
            <v>Oct 2017</v>
          </cell>
          <cell r="C959" t="str">
            <v>LS</v>
          </cell>
          <cell r="E959">
            <v>523</v>
          </cell>
          <cell r="G959">
            <v>54657.182756271039</v>
          </cell>
          <cell r="Q959">
            <v>15454.64</v>
          </cell>
          <cell r="S959">
            <v>-334.36</v>
          </cell>
          <cell r="T959">
            <v>4125.1499999999996</v>
          </cell>
          <cell r="U959">
            <v>-2.31</v>
          </cell>
          <cell r="W959">
            <v>19243.12</v>
          </cell>
          <cell r="AF959" t="str">
            <v>20160201LGUM_424</v>
          </cell>
          <cell r="AH959" t="str">
            <v>424</v>
          </cell>
        </row>
        <row r="960">
          <cell r="B960" t="str">
            <v>Oct 2017</v>
          </cell>
          <cell r="C960" t="str">
            <v>LS</v>
          </cell>
          <cell r="E960">
            <v>2</v>
          </cell>
          <cell r="G960">
            <v>131.72722381228132</v>
          </cell>
          <cell r="Q960">
            <v>43.379999999999995</v>
          </cell>
          <cell r="S960">
            <v>-0.94</v>
          </cell>
          <cell r="T960">
            <v>11.58</v>
          </cell>
          <cell r="U960">
            <v>-0.01</v>
          </cell>
          <cell r="W960">
            <v>54.01</v>
          </cell>
          <cell r="AF960" t="str">
            <v>20160201LGUM_444</v>
          </cell>
          <cell r="AH960" t="str">
            <v>444</v>
          </cell>
        </row>
        <row r="961">
          <cell r="B961" t="str">
            <v>Oct 2017</v>
          </cell>
          <cell r="C961" t="str">
            <v>LS</v>
          </cell>
          <cell r="E961">
            <v>0</v>
          </cell>
          <cell r="G961">
            <v>0</v>
          </cell>
          <cell r="Q961">
            <v>0</v>
          </cell>
          <cell r="S961">
            <v>0</v>
          </cell>
          <cell r="T961">
            <v>0</v>
          </cell>
          <cell r="U961">
            <v>0</v>
          </cell>
          <cell r="W961">
            <v>0</v>
          </cell>
          <cell r="AF961" t="str">
            <v>20160201LGUM_445</v>
          </cell>
          <cell r="AH961" t="str">
            <v>445</v>
          </cell>
        </row>
        <row r="962">
          <cell r="B962" t="str">
            <v>Oct 2017</v>
          </cell>
          <cell r="C962" t="str">
            <v>LS</v>
          </cell>
          <cell r="E962">
            <v>0</v>
          </cell>
          <cell r="G962">
            <v>0</v>
          </cell>
          <cell r="Q962">
            <v>0</v>
          </cell>
          <cell r="S962">
            <v>0</v>
          </cell>
          <cell r="T962">
            <v>0</v>
          </cell>
          <cell r="U962">
            <v>0</v>
          </cell>
          <cell r="W962">
            <v>0</v>
          </cell>
          <cell r="AF962" t="str">
            <v>20160201LGUM_452CU</v>
          </cell>
          <cell r="AH962" t="str">
            <v>2CU</v>
          </cell>
        </row>
        <row r="963">
          <cell r="B963" t="str">
            <v>Oct 2017</v>
          </cell>
          <cell r="C963" t="str">
            <v>LS</v>
          </cell>
          <cell r="E963">
            <v>0</v>
          </cell>
          <cell r="G963">
            <v>0</v>
          </cell>
          <cell r="Q963">
            <v>0</v>
          </cell>
          <cell r="S963">
            <v>0</v>
          </cell>
          <cell r="T963">
            <v>0</v>
          </cell>
          <cell r="U963">
            <v>0</v>
          </cell>
          <cell r="W963">
            <v>0</v>
          </cell>
          <cell r="AF963" t="str">
            <v>20160201LGUM_453CU</v>
          </cell>
          <cell r="AH963" t="str">
            <v>3CU</v>
          </cell>
        </row>
        <row r="964">
          <cell r="B964" t="str">
            <v>Oct 2017</v>
          </cell>
          <cell r="C964" t="str">
            <v>LS</v>
          </cell>
          <cell r="E964">
            <v>0</v>
          </cell>
          <cell r="G964">
            <v>0</v>
          </cell>
          <cell r="Q964">
            <v>0</v>
          </cell>
          <cell r="S964">
            <v>0</v>
          </cell>
          <cell r="T964">
            <v>0</v>
          </cell>
          <cell r="U964">
            <v>0</v>
          </cell>
          <cell r="W964">
            <v>0</v>
          </cell>
          <cell r="AF964" t="str">
            <v>20160201LGUM_454CU</v>
          </cell>
          <cell r="AH964" t="str">
            <v>4CU</v>
          </cell>
        </row>
        <row r="965">
          <cell r="B965" t="str">
            <v>Oct 2017</v>
          </cell>
          <cell r="C965" t="str">
            <v>LS</v>
          </cell>
          <cell r="E965">
            <v>0</v>
          </cell>
          <cell r="G965">
            <v>0</v>
          </cell>
          <cell r="Q965">
            <v>0</v>
          </cell>
          <cell r="S965">
            <v>0</v>
          </cell>
          <cell r="T965">
            <v>0</v>
          </cell>
          <cell r="U965">
            <v>0</v>
          </cell>
          <cell r="W965">
            <v>0</v>
          </cell>
          <cell r="AF965" t="str">
            <v>20160201LGUM_456CU</v>
          </cell>
          <cell r="AH965" t="str">
            <v>6CU</v>
          </cell>
        </row>
        <row r="966">
          <cell r="B966" t="str">
            <v>Oct 2017</v>
          </cell>
          <cell r="C966" t="str">
            <v>LS</v>
          </cell>
          <cell r="E966">
            <v>0</v>
          </cell>
          <cell r="G966">
            <v>0</v>
          </cell>
          <cell r="Q966">
            <v>0</v>
          </cell>
          <cell r="S966">
            <v>0</v>
          </cell>
          <cell r="T966">
            <v>0</v>
          </cell>
          <cell r="U966">
            <v>0</v>
          </cell>
          <cell r="W966">
            <v>0</v>
          </cell>
          <cell r="AF966" t="str">
            <v>20160201LGUM_490</v>
          </cell>
          <cell r="AH966" t="str">
            <v>490</v>
          </cell>
        </row>
        <row r="967">
          <cell r="B967" t="str">
            <v>Oct 2017</v>
          </cell>
          <cell r="C967" t="str">
            <v>LS</v>
          </cell>
          <cell r="E967">
            <v>0</v>
          </cell>
          <cell r="G967">
            <v>0</v>
          </cell>
          <cell r="Q967">
            <v>0</v>
          </cell>
          <cell r="S967">
            <v>0</v>
          </cell>
          <cell r="T967">
            <v>0</v>
          </cell>
          <cell r="U967">
            <v>0</v>
          </cell>
          <cell r="W967">
            <v>0</v>
          </cell>
          <cell r="AF967" t="str">
            <v>20160201LGUM_491</v>
          </cell>
          <cell r="AH967" t="str">
            <v>491</v>
          </cell>
        </row>
        <row r="968">
          <cell r="B968" t="str">
            <v>Oct 2017</v>
          </cell>
          <cell r="C968" t="str">
            <v>LS</v>
          </cell>
          <cell r="E968">
            <v>0</v>
          </cell>
          <cell r="G968">
            <v>0</v>
          </cell>
          <cell r="Q968">
            <v>0</v>
          </cell>
          <cell r="S968">
            <v>0</v>
          </cell>
          <cell r="T968">
            <v>0</v>
          </cell>
          <cell r="U968">
            <v>0</v>
          </cell>
          <cell r="W968">
            <v>0</v>
          </cell>
          <cell r="AF968" t="str">
            <v>20160201LGUM_492</v>
          </cell>
          <cell r="AH968" t="str">
            <v>492</v>
          </cell>
        </row>
        <row r="969">
          <cell r="B969" t="str">
            <v>Oct 2017</v>
          </cell>
          <cell r="C969" t="str">
            <v>LS</v>
          </cell>
          <cell r="E969">
            <v>0</v>
          </cell>
          <cell r="G969">
            <v>0</v>
          </cell>
          <cell r="Q969">
            <v>0</v>
          </cell>
          <cell r="S969">
            <v>0</v>
          </cell>
          <cell r="T969">
            <v>0</v>
          </cell>
          <cell r="U969">
            <v>0</v>
          </cell>
          <cell r="W969">
            <v>0</v>
          </cell>
          <cell r="AF969" t="str">
            <v>20160201LGUM_493</v>
          </cell>
          <cell r="AH969" t="str">
            <v>493</v>
          </cell>
        </row>
        <row r="970">
          <cell r="B970" t="str">
            <v>Oct 2017</v>
          </cell>
          <cell r="C970" t="str">
            <v>LS</v>
          </cell>
          <cell r="E970">
            <v>0</v>
          </cell>
          <cell r="G970">
            <v>0</v>
          </cell>
          <cell r="Q970">
            <v>0</v>
          </cell>
          <cell r="S970">
            <v>0</v>
          </cell>
          <cell r="T970">
            <v>0</v>
          </cell>
          <cell r="U970">
            <v>0</v>
          </cell>
          <cell r="W970">
            <v>0</v>
          </cell>
          <cell r="AF970" t="str">
            <v>20160201LGUM_496</v>
          </cell>
          <cell r="AH970" t="str">
            <v>496</v>
          </cell>
        </row>
        <row r="971">
          <cell r="B971" t="str">
            <v>Oct 2017</v>
          </cell>
          <cell r="C971" t="str">
            <v>LS</v>
          </cell>
          <cell r="E971">
            <v>0</v>
          </cell>
          <cell r="G971">
            <v>0</v>
          </cell>
          <cell r="Q971">
            <v>0</v>
          </cell>
          <cell r="S971">
            <v>0</v>
          </cell>
          <cell r="T971">
            <v>0</v>
          </cell>
          <cell r="U971">
            <v>0</v>
          </cell>
          <cell r="W971">
            <v>0</v>
          </cell>
          <cell r="AF971" t="str">
            <v>20160201LGUM_497</v>
          </cell>
          <cell r="AH971" t="str">
            <v>497</v>
          </cell>
        </row>
        <row r="972">
          <cell r="B972" t="str">
            <v>Oct 2017</v>
          </cell>
          <cell r="C972" t="str">
            <v>LS</v>
          </cell>
          <cell r="E972">
            <v>0</v>
          </cell>
          <cell r="G972">
            <v>0</v>
          </cell>
          <cell r="Q972">
            <v>0</v>
          </cell>
          <cell r="S972">
            <v>0</v>
          </cell>
          <cell r="T972">
            <v>0</v>
          </cell>
          <cell r="U972">
            <v>0</v>
          </cell>
          <cell r="W972">
            <v>0</v>
          </cell>
          <cell r="AF972" t="str">
            <v>20160201LGUM_498</v>
          </cell>
          <cell r="AH972" t="str">
            <v>498</v>
          </cell>
        </row>
        <row r="973">
          <cell r="B973" t="str">
            <v>Oct 2017</v>
          </cell>
          <cell r="C973" t="str">
            <v>LS</v>
          </cell>
          <cell r="E973">
            <v>0</v>
          </cell>
          <cell r="G973">
            <v>0</v>
          </cell>
          <cell r="Q973">
            <v>0</v>
          </cell>
          <cell r="S973">
            <v>0</v>
          </cell>
          <cell r="T973">
            <v>0</v>
          </cell>
          <cell r="U973">
            <v>0</v>
          </cell>
          <cell r="W973">
            <v>0</v>
          </cell>
          <cell r="AF973" t="str">
            <v>20160201LGUM_499</v>
          </cell>
          <cell r="AH973" t="str">
            <v>499</v>
          </cell>
        </row>
        <row r="974">
          <cell r="B974" t="str">
            <v>Nov 2017</v>
          </cell>
          <cell r="C974" t="str">
            <v>RLS</v>
          </cell>
          <cell r="E974">
            <v>69</v>
          </cell>
          <cell r="G974">
            <v>3340.2485389350472</v>
          </cell>
          <cell r="Q974">
            <v>640.23</v>
          </cell>
          <cell r="S974">
            <v>-16.309999999999999</v>
          </cell>
          <cell r="T974">
            <v>173.55</v>
          </cell>
          <cell r="U974">
            <v>-0.06</v>
          </cell>
          <cell r="W974">
            <v>797.41</v>
          </cell>
          <cell r="AF974" t="str">
            <v>20160201LGUM_201</v>
          </cell>
          <cell r="AH974" t="str">
            <v>201</v>
          </cell>
        </row>
        <row r="975">
          <cell r="B975" t="str">
            <v>Nov 2017</v>
          </cell>
          <cell r="C975" t="str">
            <v>RLS</v>
          </cell>
          <cell r="E975">
            <v>3226</v>
          </cell>
          <cell r="G975">
            <v>399409.01751490688</v>
          </cell>
          <cell r="Q975">
            <v>38170.36</v>
          </cell>
          <cell r="S975">
            <v>-972.35</v>
          </cell>
          <cell r="T975">
            <v>10347.42</v>
          </cell>
          <cell r="U975">
            <v>-3.28</v>
          </cell>
          <cell r="W975">
            <v>47542.15</v>
          </cell>
          <cell r="AF975" t="str">
            <v>20160201LGUM_203</v>
          </cell>
          <cell r="AH975" t="str">
            <v>203</v>
          </cell>
        </row>
        <row r="976">
          <cell r="B976" t="str">
            <v>Nov 2017</v>
          </cell>
          <cell r="C976" t="str">
            <v>RLS</v>
          </cell>
          <cell r="E976">
            <v>3234</v>
          </cell>
          <cell r="G976">
            <v>645682.25811336737</v>
          </cell>
          <cell r="Q976">
            <v>47290.240000000005</v>
          </cell>
          <cell r="S976">
            <v>-1204.67</v>
          </cell>
          <cell r="T976">
            <v>12819.69</v>
          </cell>
          <cell r="U976">
            <v>-4.07</v>
          </cell>
          <cell r="W976">
            <v>58901.19</v>
          </cell>
          <cell r="AF976" t="str">
            <v>20160201LGUM_204</v>
          </cell>
          <cell r="AH976" t="str">
            <v>204</v>
          </cell>
        </row>
        <row r="977">
          <cell r="B977" t="str">
            <v>Nov 2017</v>
          </cell>
          <cell r="C977" t="str">
            <v>RLS</v>
          </cell>
          <cell r="E977">
            <v>69</v>
          </cell>
          <cell r="G977">
            <v>3223.0995344220373</v>
          </cell>
          <cell r="Q977">
            <v>902.52</v>
          </cell>
          <cell r="S977">
            <v>-22.99</v>
          </cell>
          <cell r="T977">
            <v>244.66</v>
          </cell>
          <cell r="U977">
            <v>-0.08</v>
          </cell>
          <cell r="W977">
            <v>1124.1099999999999</v>
          </cell>
          <cell r="AF977" t="str">
            <v>20160201LGUM_206</v>
          </cell>
          <cell r="AH977" t="str">
            <v>206</v>
          </cell>
        </row>
        <row r="978">
          <cell r="B978" t="str">
            <v>Nov 2017</v>
          </cell>
          <cell r="C978" t="str">
            <v>RLS</v>
          </cell>
          <cell r="E978">
            <v>643</v>
          </cell>
          <cell r="G978">
            <v>113427.2707542503</v>
          </cell>
          <cell r="Q978">
            <v>11065.09</v>
          </cell>
          <cell r="S978">
            <v>-281.87</v>
          </cell>
          <cell r="T978">
            <v>2999.59</v>
          </cell>
          <cell r="U978">
            <v>-0.95</v>
          </cell>
          <cell r="W978">
            <v>13781.86</v>
          </cell>
          <cell r="AF978" t="str">
            <v>20160201LGUM_207</v>
          </cell>
          <cell r="AH978" t="str">
            <v>207</v>
          </cell>
        </row>
        <row r="979">
          <cell r="B979" t="str">
            <v>Nov 2017</v>
          </cell>
          <cell r="C979" t="str">
            <v>RLS</v>
          </cell>
          <cell r="E979">
            <v>1299</v>
          </cell>
          <cell r="G979">
            <v>108251.68781127808</v>
          </cell>
          <cell r="Q979">
            <v>19368.100000000002</v>
          </cell>
          <cell r="S979">
            <v>-493.38</v>
          </cell>
          <cell r="T979">
            <v>5250.4</v>
          </cell>
          <cell r="U979">
            <v>-1.67</v>
          </cell>
          <cell r="W979">
            <v>24123.45</v>
          </cell>
          <cell r="AF979" t="str">
            <v>20160201LGUM_208</v>
          </cell>
          <cell r="AH979" t="str">
            <v>208</v>
          </cell>
        </row>
        <row r="980">
          <cell r="B980" t="str">
            <v>Nov 2017</v>
          </cell>
          <cell r="C980" t="str">
            <v>RLS</v>
          </cell>
          <cell r="E980">
            <v>36</v>
          </cell>
          <cell r="G980">
            <v>15199.332380405882</v>
          </cell>
          <cell r="Q980">
            <v>1103.82</v>
          </cell>
          <cell r="S980">
            <v>-28.12</v>
          </cell>
          <cell r="T980">
            <v>299.23</v>
          </cell>
          <cell r="U980">
            <v>-0.09</v>
          </cell>
          <cell r="W980">
            <v>1374.84</v>
          </cell>
          <cell r="AF980" t="str">
            <v>20160201LGUM_209</v>
          </cell>
          <cell r="AH980" t="str">
            <v>209</v>
          </cell>
        </row>
        <row r="981">
          <cell r="B981" t="str">
            <v>Nov 2017</v>
          </cell>
          <cell r="C981" t="str">
            <v>RLS</v>
          </cell>
          <cell r="E981">
            <v>298</v>
          </cell>
          <cell r="G981">
            <v>125118.14064052295</v>
          </cell>
          <cell r="Q981">
            <v>9324.4100000000017</v>
          </cell>
          <cell r="S981">
            <v>-237.53</v>
          </cell>
          <cell r="T981">
            <v>2527.71</v>
          </cell>
          <cell r="U981">
            <v>-0.8</v>
          </cell>
          <cell r="W981">
            <v>11613.79</v>
          </cell>
          <cell r="AF981" t="str">
            <v>20160201LGUM_210</v>
          </cell>
          <cell r="AH981" t="str">
            <v>210</v>
          </cell>
        </row>
        <row r="982">
          <cell r="B982" t="str">
            <v>Nov 2017</v>
          </cell>
          <cell r="C982" t="str">
            <v>RLS</v>
          </cell>
          <cell r="E982">
            <v>3522</v>
          </cell>
          <cell r="G982">
            <v>297466.35429710289</v>
          </cell>
          <cell r="Q982">
            <v>37519.910000000003</v>
          </cell>
          <cell r="S982">
            <v>-955.78</v>
          </cell>
          <cell r="T982">
            <v>10171.1</v>
          </cell>
          <cell r="U982">
            <v>-3.23</v>
          </cell>
          <cell r="W982">
            <v>46732</v>
          </cell>
          <cell r="AF982" t="str">
            <v>20160201LGUM_252</v>
          </cell>
          <cell r="AH982" t="str">
            <v>252</v>
          </cell>
        </row>
        <row r="983">
          <cell r="B983" t="str">
            <v>Nov 2017</v>
          </cell>
          <cell r="C983" t="str">
            <v>RLS</v>
          </cell>
          <cell r="E983">
            <v>2009</v>
          </cell>
          <cell r="G983">
            <v>258638.96885261152</v>
          </cell>
          <cell r="Q983">
            <v>57135.96</v>
          </cell>
          <cell r="S983">
            <v>-1455.49</v>
          </cell>
          <cell r="T983">
            <v>15488.72</v>
          </cell>
          <cell r="U983">
            <v>-4.91</v>
          </cell>
          <cell r="W983">
            <v>71164.28</v>
          </cell>
          <cell r="AF983" t="str">
            <v>20160201LGUM_266</v>
          </cell>
          <cell r="AH983" t="str">
            <v>266</v>
          </cell>
        </row>
        <row r="984">
          <cell r="B984" t="str">
            <v>Nov 2017</v>
          </cell>
          <cell r="C984" t="str">
            <v>RLS</v>
          </cell>
          <cell r="E984">
            <v>2235</v>
          </cell>
          <cell r="G984">
            <v>430390.42347765516</v>
          </cell>
          <cell r="Q984">
            <v>72952.460000000006</v>
          </cell>
          <cell r="S984">
            <v>-1858.4</v>
          </cell>
          <cell r="T984">
            <v>19776.34</v>
          </cell>
          <cell r="U984">
            <v>-6.27</v>
          </cell>
          <cell r="W984">
            <v>90864.13</v>
          </cell>
          <cell r="AF984" t="str">
            <v>20160201LGUM_267</v>
          </cell>
          <cell r="AH984" t="str">
            <v>267</v>
          </cell>
        </row>
        <row r="985">
          <cell r="B985" t="str">
            <v>Nov 2017</v>
          </cell>
          <cell r="C985" t="str">
            <v>RLS</v>
          </cell>
          <cell r="E985">
            <v>16119</v>
          </cell>
          <cell r="G985">
            <v>905726.0137465921</v>
          </cell>
          <cell r="Q985">
            <v>294346.33999999997</v>
          </cell>
          <cell r="S985">
            <v>-7498.2</v>
          </cell>
          <cell r="T985">
            <v>79792.960000000006</v>
          </cell>
          <cell r="U985">
            <v>-25.31</v>
          </cell>
          <cell r="W985">
            <v>366615.79</v>
          </cell>
          <cell r="AF985" t="str">
            <v>20160201LGUM_274</v>
          </cell>
          <cell r="AH985" t="str">
            <v>274</v>
          </cell>
        </row>
        <row r="986">
          <cell r="B986" t="str">
            <v>Nov 2017</v>
          </cell>
          <cell r="C986" t="str">
            <v>RLS</v>
          </cell>
          <cell r="E986">
            <v>503</v>
          </cell>
          <cell r="G986">
            <v>37624.855919533053</v>
          </cell>
          <cell r="Q986">
            <v>13007.59</v>
          </cell>
          <cell r="S986">
            <v>-331.36</v>
          </cell>
          <cell r="T986">
            <v>3526.16</v>
          </cell>
          <cell r="U986">
            <v>-1.1200000000000001</v>
          </cell>
          <cell r="W986">
            <v>16201.27</v>
          </cell>
          <cell r="AF986" t="str">
            <v>20160201LGUM_275</v>
          </cell>
          <cell r="AH986" t="str">
            <v>275</v>
          </cell>
        </row>
        <row r="987">
          <cell r="B987" t="str">
            <v>Nov 2017</v>
          </cell>
          <cell r="C987" t="str">
            <v>RLS</v>
          </cell>
          <cell r="E987">
            <v>1272</v>
          </cell>
          <cell r="G987">
            <v>54670.536712947403</v>
          </cell>
          <cell r="Q987">
            <v>19334.399999999998</v>
          </cell>
          <cell r="S987">
            <v>-492.53</v>
          </cell>
          <cell r="T987">
            <v>5241.2700000000004</v>
          </cell>
          <cell r="U987">
            <v>-1.66</v>
          </cell>
          <cell r="W987">
            <v>24081.48</v>
          </cell>
          <cell r="AF987" t="str">
            <v>20160201LGUM_276</v>
          </cell>
          <cell r="AH987" t="str">
            <v>276</v>
          </cell>
        </row>
        <row r="988">
          <cell r="B988" t="str">
            <v>Nov 2017</v>
          </cell>
          <cell r="C988" t="str">
            <v>RLS</v>
          </cell>
          <cell r="E988">
            <v>2244</v>
          </cell>
          <cell r="G988">
            <v>174011.32901124755</v>
          </cell>
          <cell r="Q988">
            <v>51918</v>
          </cell>
          <cell r="S988">
            <v>-1322.56</v>
          </cell>
          <cell r="T988">
            <v>14074.21</v>
          </cell>
          <cell r="U988">
            <v>-4.47</v>
          </cell>
          <cell r="W988">
            <v>64665.18</v>
          </cell>
          <cell r="AF988" t="str">
            <v>20160201LGUM_277</v>
          </cell>
          <cell r="AH988" t="str">
            <v>277</v>
          </cell>
        </row>
        <row r="989">
          <cell r="B989" t="str">
            <v>Nov 2017</v>
          </cell>
          <cell r="C989" t="str">
            <v>RLS</v>
          </cell>
          <cell r="E989">
            <v>11</v>
          </cell>
          <cell r="G989">
            <v>4651.916880063618</v>
          </cell>
          <cell r="Q989">
            <v>838.63999999999987</v>
          </cell>
          <cell r="S989">
            <v>-21.36</v>
          </cell>
          <cell r="T989">
            <v>227.34</v>
          </cell>
          <cell r="U989">
            <v>-7.0000000000000007E-2</v>
          </cell>
          <cell r="W989">
            <v>1044.55</v>
          </cell>
          <cell r="AF989" t="str">
            <v>20160201LGUM_278</v>
          </cell>
          <cell r="AH989" t="str">
            <v>278</v>
          </cell>
        </row>
        <row r="990">
          <cell r="B990" t="str">
            <v>Nov 2017</v>
          </cell>
          <cell r="C990" t="str">
            <v>RLS</v>
          </cell>
          <cell r="E990">
            <v>7</v>
          </cell>
          <cell r="G990">
            <v>3113.9607182517975</v>
          </cell>
          <cell r="Q990">
            <v>315.77</v>
          </cell>
          <cell r="S990">
            <v>-8.0399999999999991</v>
          </cell>
          <cell r="T990">
            <v>85.6</v>
          </cell>
          <cell r="U990">
            <v>-0.03</v>
          </cell>
          <cell r="W990">
            <v>393.3</v>
          </cell>
          <cell r="AF990" t="str">
            <v>20160201LGUM_279</v>
          </cell>
          <cell r="AH990" t="str">
            <v>279</v>
          </cell>
        </row>
        <row r="991">
          <cell r="B991" t="str">
            <v>Nov 2017</v>
          </cell>
          <cell r="C991" t="str">
            <v>RLS</v>
          </cell>
          <cell r="E991">
            <v>44</v>
          </cell>
          <cell r="G991">
            <v>1794.2821887804571</v>
          </cell>
          <cell r="Q991">
            <v>1633.5600000000002</v>
          </cell>
          <cell r="S991">
            <v>-41.61</v>
          </cell>
          <cell r="T991">
            <v>442.83</v>
          </cell>
          <cell r="U991">
            <v>-0.14000000000000001</v>
          </cell>
          <cell r="W991">
            <v>2034.64</v>
          </cell>
          <cell r="AF991" t="str">
            <v>20160201LGUM_280</v>
          </cell>
          <cell r="AH991" t="str">
            <v>280</v>
          </cell>
        </row>
        <row r="992">
          <cell r="B992" t="str">
            <v>Nov 2017</v>
          </cell>
          <cell r="C992" t="str">
            <v>RLS</v>
          </cell>
          <cell r="E992">
            <v>233</v>
          </cell>
          <cell r="G992">
            <v>12966.492379858773</v>
          </cell>
          <cell r="Q992">
            <v>8770.06</v>
          </cell>
          <cell r="S992">
            <v>-223.41</v>
          </cell>
          <cell r="T992">
            <v>2377.4299999999998</v>
          </cell>
          <cell r="U992">
            <v>-0.75</v>
          </cell>
          <cell r="W992">
            <v>10923.33</v>
          </cell>
          <cell r="AF992" t="str">
            <v>20160201LGUM_281</v>
          </cell>
          <cell r="AH992" t="str">
            <v>281</v>
          </cell>
        </row>
        <row r="993">
          <cell r="B993" t="str">
            <v>Nov 2017</v>
          </cell>
          <cell r="C993" t="str">
            <v>RLS</v>
          </cell>
          <cell r="E993">
            <v>101</v>
          </cell>
          <cell r="G993">
            <v>4295.4634988103571</v>
          </cell>
          <cell r="Q993">
            <v>3066.8199999999997</v>
          </cell>
          <cell r="S993">
            <v>-78.12</v>
          </cell>
          <cell r="T993">
            <v>831.37</v>
          </cell>
          <cell r="U993">
            <v>-0.26</v>
          </cell>
          <cell r="W993">
            <v>3819.81</v>
          </cell>
          <cell r="AF993" t="str">
            <v>20160201LGUM_282</v>
          </cell>
          <cell r="AH993" t="str">
            <v>282</v>
          </cell>
        </row>
        <row r="994">
          <cell r="B994" t="str">
            <v>Nov 2017</v>
          </cell>
          <cell r="C994" t="str">
            <v>RLS</v>
          </cell>
          <cell r="E994">
            <v>78</v>
          </cell>
          <cell r="G994">
            <v>4352.5360907525928</v>
          </cell>
          <cell r="Q994">
            <v>2996.0200000000004</v>
          </cell>
          <cell r="S994">
            <v>-76.319999999999993</v>
          </cell>
          <cell r="T994">
            <v>812.17</v>
          </cell>
          <cell r="U994">
            <v>-0.26</v>
          </cell>
          <cell r="W994">
            <v>3731.61</v>
          </cell>
          <cell r="AF994" t="str">
            <v>20160201LGUM_283</v>
          </cell>
          <cell r="AH994" t="str">
            <v>283</v>
          </cell>
        </row>
        <row r="995">
          <cell r="B995" t="str">
            <v>Nov 2017</v>
          </cell>
          <cell r="C995" t="str">
            <v>RLS</v>
          </cell>
          <cell r="E995">
            <v>455</v>
          </cell>
          <cell r="G995">
            <v>58238.074346108544</v>
          </cell>
          <cell r="Q995">
            <v>9068.1500000000015</v>
          </cell>
          <cell r="S995">
            <v>-231</v>
          </cell>
          <cell r="T995">
            <v>2458.2399999999998</v>
          </cell>
          <cell r="U995">
            <v>-0.78</v>
          </cell>
          <cell r="W995">
            <v>11294.61</v>
          </cell>
          <cell r="AF995" t="str">
            <v>20160201LGUM_314</v>
          </cell>
          <cell r="AH995" t="str">
            <v>314</v>
          </cell>
        </row>
        <row r="996">
          <cell r="B996" t="str">
            <v>Nov 2017</v>
          </cell>
          <cell r="C996" t="str">
            <v>RLS</v>
          </cell>
          <cell r="E996">
            <v>446</v>
          </cell>
          <cell r="G996">
            <v>89815.238066850332</v>
          </cell>
          <cell r="Q996">
            <v>10637.1</v>
          </cell>
          <cell r="S996">
            <v>-270.97000000000003</v>
          </cell>
          <cell r="T996">
            <v>2883.56</v>
          </cell>
          <cell r="U996">
            <v>-0.91</v>
          </cell>
          <cell r="W996">
            <v>13248.78</v>
          </cell>
          <cell r="AF996" t="str">
            <v>20160201LGUM_315</v>
          </cell>
          <cell r="AH996" t="str">
            <v>315</v>
          </cell>
        </row>
        <row r="997">
          <cell r="B997" t="str">
            <v>Nov 2017</v>
          </cell>
          <cell r="C997" t="str">
            <v>RLS</v>
          </cell>
          <cell r="E997">
            <v>47</v>
          </cell>
          <cell r="G997">
            <v>4344.5259024098232</v>
          </cell>
          <cell r="Q997">
            <v>850.23</v>
          </cell>
          <cell r="S997">
            <v>-21.66</v>
          </cell>
          <cell r="T997">
            <v>230.48</v>
          </cell>
          <cell r="U997">
            <v>-7.0000000000000007E-2</v>
          </cell>
          <cell r="W997">
            <v>1058.98</v>
          </cell>
          <cell r="AF997" t="str">
            <v>20160201LGUM_318</v>
          </cell>
          <cell r="AH997" t="str">
            <v>318</v>
          </cell>
        </row>
        <row r="998">
          <cell r="B998" t="str">
            <v>Nov 2017</v>
          </cell>
          <cell r="C998" t="str">
            <v>RLS</v>
          </cell>
          <cell r="E998">
            <v>0</v>
          </cell>
          <cell r="G998">
            <v>0</v>
          </cell>
          <cell r="Q998">
            <v>0</v>
          </cell>
          <cell r="S998">
            <v>0</v>
          </cell>
          <cell r="T998">
            <v>0</v>
          </cell>
          <cell r="U998">
            <v>0</v>
          </cell>
          <cell r="W998">
            <v>0</v>
          </cell>
          <cell r="AF998" t="str">
            <v>20160201LGUM_347</v>
          </cell>
          <cell r="AH998" t="str">
            <v>347</v>
          </cell>
        </row>
        <row r="999">
          <cell r="B999" t="str">
            <v>Nov 2017</v>
          </cell>
          <cell r="C999" t="str">
            <v>RLS</v>
          </cell>
          <cell r="E999">
            <v>37</v>
          </cell>
          <cell r="G999">
            <v>4940.2836604033346</v>
          </cell>
          <cell r="Q999">
            <v>515.41000000000008</v>
          </cell>
          <cell r="S999">
            <v>-13.13</v>
          </cell>
          <cell r="T999">
            <v>139.72</v>
          </cell>
          <cell r="U999">
            <v>-0.04</v>
          </cell>
          <cell r="W999">
            <v>641.96</v>
          </cell>
          <cell r="AF999" t="str">
            <v>20160201LGUM_348</v>
          </cell>
          <cell r="AH999" t="str">
            <v>348</v>
          </cell>
        </row>
        <row r="1000">
          <cell r="B1000" t="str">
            <v>Nov 2017</v>
          </cell>
          <cell r="C1000" t="str">
            <v>RLS</v>
          </cell>
          <cell r="E1000">
            <v>16</v>
          </cell>
          <cell r="G1000">
            <v>717.91313022075212</v>
          </cell>
          <cell r="Q1000">
            <v>153.11000000000001</v>
          </cell>
          <cell r="S1000">
            <v>-3.9</v>
          </cell>
          <cell r="T1000">
            <v>41.51</v>
          </cell>
          <cell r="U1000">
            <v>-0.01</v>
          </cell>
          <cell r="W1000">
            <v>190.71</v>
          </cell>
          <cell r="AF1000" t="str">
            <v>20160201LGUM_349</v>
          </cell>
          <cell r="AH1000" t="str">
            <v>349</v>
          </cell>
        </row>
        <row r="1001">
          <cell r="B1001" t="str">
            <v>Nov 2017</v>
          </cell>
          <cell r="C1001" t="str">
            <v>LS</v>
          </cell>
          <cell r="E1001">
            <v>46</v>
          </cell>
          <cell r="G1001">
            <v>816.03793741968343</v>
          </cell>
          <cell r="Q1001">
            <v>1218.5700000000002</v>
          </cell>
          <cell r="S1001">
            <v>-31.04</v>
          </cell>
          <cell r="T1001">
            <v>330.34</v>
          </cell>
          <cell r="U1001">
            <v>-0.1</v>
          </cell>
          <cell r="W1001">
            <v>1517.77</v>
          </cell>
          <cell r="AF1001" t="str">
            <v>20160201LGUM_400</v>
          </cell>
          <cell r="AH1001" t="str">
            <v>400</v>
          </cell>
        </row>
        <row r="1002">
          <cell r="B1002" t="str">
            <v>Nov 2017</v>
          </cell>
          <cell r="C1002" t="str">
            <v>LS</v>
          </cell>
          <cell r="E1002">
            <v>10</v>
          </cell>
          <cell r="G1002">
            <v>357.45465479610664</v>
          </cell>
          <cell r="Q1002">
            <v>259.79999999999995</v>
          </cell>
          <cell r="S1002">
            <v>-6.62</v>
          </cell>
          <cell r="T1002">
            <v>70.430000000000007</v>
          </cell>
          <cell r="U1002">
            <v>-0.02</v>
          </cell>
          <cell r="W1002">
            <v>323.58999999999997</v>
          </cell>
          <cell r="AF1002" t="str">
            <v>20160201LGUM_401</v>
          </cell>
          <cell r="AH1002" t="str">
            <v>401</v>
          </cell>
        </row>
        <row r="1003">
          <cell r="B1003" t="str">
            <v>Nov 2017</v>
          </cell>
          <cell r="C1003" t="str">
            <v>LS</v>
          </cell>
          <cell r="E1003">
            <v>209</v>
          </cell>
          <cell r="G1003">
            <v>6538.3162347859297</v>
          </cell>
          <cell r="Q1003">
            <v>4351.37</v>
          </cell>
          <cell r="S1003">
            <v>-110.85</v>
          </cell>
          <cell r="T1003">
            <v>1179.5999999999999</v>
          </cell>
          <cell r="U1003">
            <v>-0.37</v>
          </cell>
          <cell r="W1003">
            <v>5419.75</v>
          </cell>
          <cell r="AF1003" t="str">
            <v>20160201LGUM_412</v>
          </cell>
          <cell r="AH1003" t="str">
            <v>412</v>
          </cell>
        </row>
        <row r="1004">
          <cell r="B1004" t="str">
            <v>Nov 2017</v>
          </cell>
          <cell r="C1004" t="str">
            <v>LS</v>
          </cell>
          <cell r="E1004">
            <v>2469</v>
          </cell>
          <cell r="G1004">
            <v>111026.216798505</v>
          </cell>
          <cell r="Q1004">
            <v>53242.96</v>
          </cell>
          <cell r="S1004">
            <v>-1356.31</v>
          </cell>
          <cell r="T1004">
            <v>14433.38</v>
          </cell>
          <cell r="U1004">
            <v>-4.58</v>
          </cell>
          <cell r="W1004">
            <v>66315.45</v>
          </cell>
          <cell r="AF1004" t="str">
            <v>20160201LGUM_413</v>
          </cell>
          <cell r="AH1004" t="str">
            <v>413</v>
          </cell>
        </row>
        <row r="1005">
          <cell r="B1005" t="str">
            <v>Nov 2017</v>
          </cell>
          <cell r="C1005" t="str">
            <v>LS</v>
          </cell>
          <cell r="E1005">
            <v>45</v>
          </cell>
          <cell r="G1005">
            <v>1420.8071572988106</v>
          </cell>
          <cell r="Q1005">
            <v>954.43999999999994</v>
          </cell>
          <cell r="S1005">
            <v>-24.31</v>
          </cell>
          <cell r="T1005">
            <v>258.74</v>
          </cell>
          <cell r="U1005">
            <v>-0.08</v>
          </cell>
          <cell r="W1005">
            <v>1188.79</v>
          </cell>
          <cell r="AF1005" t="str">
            <v>20160201LGUM_415</v>
          </cell>
          <cell r="AH1005" t="str">
            <v>415</v>
          </cell>
        </row>
        <row r="1006">
          <cell r="B1006" t="str">
            <v>Nov 2017</v>
          </cell>
          <cell r="C1006" t="str">
            <v>LS</v>
          </cell>
          <cell r="E1006">
            <v>1914</v>
          </cell>
          <cell r="G1006">
            <v>84585.586352564424</v>
          </cell>
          <cell r="Q1006">
            <v>45247.380000000005</v>
          </cell>
          <cell r="S1006">
            <v>-1152.6300000000001</v>
          </cell>
          <cell r="T1006">
            <v>12265.9</v>
          </cell>
          <cell r="U1006">
            <v>-3.89</v>
          </cell>
          <cell r="W1006">
            <v>56356.76</v>
          </cell>
          <cell r="AF1006" t="str">
            <v>20160201LGUM_416</v>
          </cell>
          <cell r="AH1006" t="str">
            <v>416</v>
          </cell>
        </row>
        <row r="1007">
          <cell r="B1007" t="str">
            <v>Nov 2017</v>
          </cell>
          <cell r="C1007" t="str">
            <v>RLS</v>
          </cell>
          <cell r="E1007">
            <v>45</v>
          </cell>
          <cell r="G1007">
            <v>2031.5840184350152</v>
          </cell>
          <cell r="Q1007">
            <v>1113.75</v>
          </cell>
          <cell r="S1007">
            <v>-28.37</v>
          </cell>
          <cell r="T1007">
            <v>301.92</v>
          </cell>
          <cell r="U1007">
            <v>-0.1</v>
          </cell>
          <cell r="W1007">
            <v>1387.2</v>
          </cell>
          <cell r="AF1007" t="str">
            <v>20160201LGUM_417</v>
          </cell>
          <cell r="AH1007" t="str">
            <v>417</v>
          </cell>
        </row>
        <row r="1008">
          <cell r="B1008" t="str">
            <v>Nov 2017</v>
          </cell>
          <cell r="C1008" t="str">
            <v>RLS</v>
          </cell>
          <cell r="E1008">
            <v>112</v>
          </cell>
          <cell r="G1008">
            <v>8082.2800378548272</v>
          </cell>
          <cell r="Q1008">
            <v>2945.6000000000004</v>
          </cell>
          <cell r="S1008">
            <v>-75.040000000000006</v>
          </cell>
          <cell r="T1008">
            <v>798.51</v>
          </cell>
          <cell r="U1008">
            <v>-0.25</v>
          </cell>
          <cell r="W1008">
            <v>3668.82</v>
          </cell>
          <cell r="AF1008" t="str">
            <v>20160201LGUM_419</v>
          </cell>
          <cell r="AH1008" t="str">
            <v>419</v>
          </cell>
        </row>
        <row r="1009">
          <cell r="B1009" t="str">
            <v>Nov 2017</v>
          </cell>
          <cell r="C1009" t="str">
            <v>LS</v>
          </cell>
          <cell r="E1009">
            <v>60</v>
          </cell>
          <cell r="G1009">
            <v>3993.0788888707943</v>
          </cell>
          <cell r="Q1009">
            <v>1851.6000000000001</v>
          </cell>
          <cell r="S1009">
            <v>-47.17</v>
          </cell>
          <cell r="T1009">
            <v>501.94</v>
          </cell>
          <cell r="U1009">
            <v>-0.16</v>
          </cell>
          <cell r="W1009">
            <v>2306.21</v>
          </cell>
          <cell r="AF1009" t="str">
            <v>20160201LGUM_420</v>
          </cell>
          <cell r="AH1009" t="str">
            <v>420</v>
          </cell>
        </row>
        <row r="1010">
          <cell r="B1010" t="str">
            <v>Nov 2017</v>
          </cell>
          <cell r="C1010" t="str">
            <v>LS</v>
          </cell>
          <cell r="E1010">
            <v>207</v>
          </cell>
          <cell r="G1010">
            <v>22853.067341922517</v>
          </cell>
          <cell r="Q1010">
            <v>7029.72</v>
          </cell>
          <cell r="S1010">
            <v>-179.08</v>
          </cell>
          <cell r="T1010">
            <v>1905.65</v>
          </cell>
          <cell r="U1010">
            <v>-0.6</v>
          </cell>
          <cell r="W1010">
            <v>8755.69</v>
          </cell>
          <cell r="AF1010" t="str">
            <v>20160201LGUM_421</v>
          </cell>
          <cell r="AH1010" t="str">
            <v>421</v>
          </cell>
        </row>
        <row r="1011">
          <cell r="B1011" t="str">
            <v>Nov 2017</v>
          </cell>
          <cell r="C1011" t="str">
            <v>LS</v>
          </cell>
          <cell r="E1011">
            <v>423</v>
          </cell>
          <cell r="G1011">
            <v>75367.862117121971</v>
          </cell>
          <cell r="Q1011">
            <v>16763.479999999996</v>
          </cell>
          <cell r="S1011">
            <v>-427.03</v>
          </cell>
          <cell r="T1011">
            <v>4544.34</v>
          </cell>
          <cell r="U1011">
            <v>-1.44</v>
          </cell>
          <cell r="W1011">
            <v>20879.349999999999</v>
          </cell>
          <cell r="AF1011" t="str">
            <v>20160201LGUM_422</v>
          </cell>
          <cell r="AH1011" t="str">
            <v>422</v>
          </cell>
        </row>
        <row r="1012">
          <cell r="B1012" t="str">
            <v>Nov 2017</v>
          </cell>
          <cell r="C1012" t="str">
            <v>LS</v>
          </cell>
          <cell r="E1012">
            <v>20</v>
          </cell>
          <cell r="G1012">
            <v>1449.8440900413514</v>
          </cell>
          <cell r="Q1012">
            <v>546.41</v>
          </cell>
          <cell r="S1012">
            <v>-13.92</v>
          </cell>
          <cell r="T1012">
            <v>148.12</v>
          </cell>
          <cell r="U1012">
            <v>-0.05</v>
          </cell>
          <cell r="W1012">
            <v>680.56</v>
          </cell>
          <cell r="AF1012" t="str">
            <v>20160201LGUM_423</v>
          </cell>
          <cell r="AH1012" t="str">
            <v>423</v>
          </cell>
        </row>
        <row r="1013">
          <cell r="B1013" t="str">
            <v>Nov 2017</v>
          </cell>
          <cell r="C1013" t="str">
            <v>LS</v>
          </cell>
          <cell r="E1013">
            <v>31</v>
          </cell>
          <cell r="G1013">
            <v>5599.1216515961587</v>
          </cell>
          <cell r="Q1013">
            <v>1093.3599999999999</v>
          </cell>
          <cell r="S1013">
            <v>-27.85</v>
          </cell>
          <cell r="T1013">
            <v>296.39999999999998</v>
          </cell>
          <cell r="U1013">
            <v>-0.09</v>
          </cell>
          <cell r="W1013">
            <v>1361.82</v>
          </cell>
          <cell r="AF1013" t="str">
            <v>20160201LGUM_425</v>
          </cell>
          <cell r="AH1013" t="str">
            <v>425</v>
          </cell>
        </row>
        <row r="1014">
          <cell r="B1014" t="str">
            <v>Nov 2017</v>
          </cell>
          <cell r="C1014" t="str">
            <v>RLS</v>
          </cell>
          <cell r="E1014">
            <v>33</v>
          </cell>
          <cell r="G1014">
            <v>1065.3550495883965</v>
          </cell>
          <cell r="Q1014">
            <v>1130.5900000000001</v>
          </cell>
          <cell r="S1014">
            <v>-28.8</v>
          </cell>
          <cell r="T1014">
            <v>306.48</v>
          </cell>
          <cell r="U1014">
            <v>-0.1</v>
          </cell>
          <cell r="W1014">
            <v>1408.17</v>
          </cell>
          <cell r="AF1014" t="str">
            <v>20160201LGUM_426</v>
          </cell>
          <cell r="AH1014" t="str">
            <v>426</v>
          </cell>
        </row>
        <row r="1015">
          <cell r="B1015" t="str">
            <v>Nov 2017</v>
          </cell>
          <cell r="C1015" t="str">
            <v>LS</v>
          </cell>
          <cell r="E1015">
            <v>52</v>
          </cell>
          <cell r="G1015">
            <v>1643.0898838106752</v>
          </cell>
          <cell r="Q1015">
            <v>1935.3400000000001</v>
          </cell>
          <cell r="S1015">
            <v>-49.3</v>
          </cell>
          <cell r="T1015">
            <v>524.64</v>
          </cell>
          <cell r="U1015">
            <v>-0.17</v>
          </cell>
          <cell r="W1015">
            <v>2410.5100000000002</v>
          </cell>
          <cell r="AF1015" t="str">
            <v>20160201LGUM_427</v>
          </cell>
          <cell r="AH1015" t="str">
            <v>427</v>
          </cell>
        </row>
        <row r="1016">
          <cell r="B1016" t="str">
            <v>Nov 2017</v>
          </cell>
          <cell r="C1016" t="str">
            <v>RLS</v>
          </cell>
          <cell r="E1016">
            <v>281</v>
          </cell>
          <cell r="G1016">
            <v>12643.081025519437</v>
          </cell>
          <cell r="Q1016">
            <v>10170.39</v>
          </cell>
          <cell r="S1016">
            <v>-259.08</v>
          </cell>
          <cell r="T1016">
            <v>2757.05</v>
          </cell>
          <cell r="U1016">
            <v>-0.87</v>
          </cell>
          <cell r="W1016">
            <v>12667.49</v>
          </cell>
          <cell r="AF1016" t="str">
            <v>20160201LGUM_428</v>
          </cell>
          <cell r="AH1016" t="str">
            <v>428</v>
          </cell>
        </row>
        <row r="1017">
          <cell r="B1017" t="str">
            <v>Nov 2017</v>
          </cell>
          <cell r="C1017" t="str">
            <v>LS</v>
          </cell>
          <cell r="E1017">
            <v>225</v>
          </cell>
          <cell r="G1017">
            <v>10122.875518175459</v>
          </cell>
          <cell r="Q1017">
            <v>9019.48</v>
          </cell>
          <cell r="S1017">
            <v>-229.76</v>
          </cell>
          <cell r="T1017">
            <v>2445.0500000000002</v>
          </cell>
          <cell r="U1017">
            <v>-0.78</v>
          </cell>
          <cell r="W1017">
            <v>11233.99</v>
          </cell>
          <cell r="AF1017" t="str">
            <v>20160201LGUM_429</v>
          </cell>
          <cell r="AH1017" t="str">
            <v>429</v>
          </cell>
        </row>
        <row r="1018">
          <cell r="B1018" t="str">
            <v>Nov 2017</v>
          </cell>
          <cell r="C1018" t="str">
            <v>RLS</v>
          </cell>
          <cell r="E1018">
            <v>13</v>
          </cell>
          <cell r="G1018">
            <v>449.57182073796048</v>
          </cell>
          <cell r="Q1018">
            <v>432.91000000000008</v>
          </cell>
          <cell r="S1018">
            <v>-11.03</v>
          </cell>
          <cell r="T1018">
            <v>117.35</v>
          </cell>
          <cell r="U1018">
            <v>-0.04</v>
          </cell>
          <cell r="W1018">
            <v>539.19000000000005</v>
          </cell>
          <cell r="AF1018" t="str">
            <v>20160201LGUM_430</v>
          </cell>
          <cell r="AH1018" t="str">
            <v>430</v>
          </cell>
        </row>
        <row r="1019">
          <cell r="B1019" t="str">
            <v>Nov 2017</v>
          </cell>
          <cell r="C1019" t="str">
            <v>LS</v>
          </cell>
          <cell r="E1019">
            <v>50</v>
          </cell>
          <cell r="G1019">
            <v>1491.8975788408936</v>
          </cell>
          <cell r="Q1019">
            <v>1886.8600000000001</v>
          </cell>
          <cell r="S1019">
            <v>-48.07</v>
          </cell>
          <cell r="T1019">
            <v>511.5</v>
          </cell>
          <cell r="U1019">
            <v>-0.16</v>
          </cell>
          <cell r="W1019">
            <v>2350.13</v>
          </cell>
          <cell r="AF1019" t="str">
            <v>20160201LGUM_431</v>
          </cell>
          <cell r="AH1019" t="str">
            <v>431</v>
          </cell>
        </row>
        <row r="1020">
          <cell r="B1020" t="str">
            <v>Nov 2017</v>
          </cell>
          <cell r="C1020" t="str">
            <v>RLS</v>
          </cell>
          <cell r="E1020">
            <v>10</v>
          </cell>
          <cell r="G1020">
            <v>408.51960548126476</v>
          </cell>
          <cell r="Q1020">
            <v>357.57</v>
          </cell>
          <cell r="S1020">
            <v>-9.11</v>
          </cell>
          <cell r="T1020">
            <v>96.93</v>
          </cell>
          <cell r="U1020">
            <v>-0.03</v>
          </cell>
          <cell r="W1020">
            <v>445.36</v>
          </cell>
          <cell r="AF1020" t="str">
            <v>20160201LGUM_432</v>
          </cell>
          <cell r="AH1020" t="str">
            <v>432</v>
          </cell>
        </row>
        <row r="1021">
          <cell r="B1021" t="str">
            <v>Nov 2017</v>
          </cell>
          <cell r="C1021" t="str">
            <v>LS</v>
          </cell>
          <cell r="E1021">
            <v>231</v>
          </cell>
          <cell r="G1021">
            <v>10046.778728919144</v>
          </cell>
          <cell r="Q1021">
            <v>9307.9500000000007</v>
          </cell>
          <cell r="S1021">
            <v>-237.11</v>
          </cell>
          <cell r="T1021">
            <v>2523.25</v>
          </cell>
          <cell r="U1021">
            <v>-0.8</v>
          </cell>
          <cell r="W1021">
            <v>11593.29</v>
          </cell>
          <cell r="AF1021" t="str">
            <v>20160201LGUM_433</v>
          </cell>
          <cell r="AH1021" t="str">
            <v>433</v>
          </cell>
        </row>
        <row r="1022">
          <cell r="B1022" t="str">
            <v>Nov 2017</v>
          </cell>
          <cell r="C1022" t="str">
            <v>LS</v>
          </cell>
          <cell r="E1022">
            <v>0</v>
          </cell>
          <cell r="G1022">
            <v>0</v>
          </cell>
          <cell r="Q1022">
            <v>0</v>
          </cell>
          <cell r="S1022">
            <v>0</v>
          </cell>
          <cell r="T1022">
            <v>0</v>
          </cell>
          <cell r="U1022">
            <v>0</v>
          </cell>
          <cell r="W1022">
            <v>0</v>
          </cell>
          <cell r="AF1022" t="str">
            <v>20160201LGUM_439</v>
          </cell>
          <cell r="AH1022" t="str">
            <v>439</v>
          </cell>
        </row>
        <row r="1023">
          <cell r="B1023" t="str">
            <v>Nov 2017</v>
          </cell>
          <cell r="C1023" t="str">
            <v>LS</v>
          </cell>
          <cell r="E1023">
            <v>22</v>
          </cell>
          <cell r="G1023">
            <v>2509.1914983726706</v>
          </cell>
          <cell r="Q1023">
            <v>426.15</v>
          </cell>
          <cell r="S1023">
            <v>-10.86</v>
          </cell>
          <cell r="T1023">
            <v>115.52</v>
          </cell>
          <cell r="U1023">
            <v>-0.04</v>
          </cell>
          <cell r="W1023">
            <v>530.77</v>
          </cell>
          <cell r="AF1023" t="str">
            <v>20160201LGUM_440</v>
          </cell>
          <cell r="AH1023" t="str">
            <v>440</v>
          </cell>
        </row>
        <row r="1024">
          <cell r="B1024" t="str">
            <v>Nov 2017</v>
          </cell>
          <cell r="C1024" t="str">
            <v>LS</v>
          </cell>
          <cell r="E1024">
            <v>38</v>
          </cell>
          <cell r="G1024">
            <v>6930.8154635816536</v>
          </cell>
          <cell r="Q1024">
            <v>894.90999999999985</v>
          </cell>
          <cell r="S1024">
            <v>-22.8</v>
          </cell>
          <cell r="T1024">
            <v>242.59</v>
          </cell>
          <cell r="U1024">
            <v>-0.08</v>
          </cell>
          <cell r="W1024">
            <v>1114.6199999999999</v>
          </cell>
          <cell r="AF1024" t="str">
            <v>20160201LGUM_441</v>
          </cell>
          <cell r="AH1024" t="str">
            <v>441</v>
          </cell>
        </row>
        <row r="1025">
          <cell r="B1025" t="str">
            <v>Nov 2017</v>
          </cell>
          <cell r="C1025" t="str">
            <v>LS</v>
          </cell>
          <cell r="E1025">
            <v>6378</v>
          </cell>
          <cell r="G1025">
            <v>482395.57001954591</v>
          </cell>
          <cell r="Q1025">
            <v>88949.36</v>
          </cell>
          <cell r="S1025">
            <v>-2265.9</v>
          </cell>
          <cell r="T1025">
            <v>24112.86</v>
          </cell>
          <cell r="U1025">
            <v>-7.65</v>
          </cell>
          <cell r="W1025">
            <v>110788.67</v>
          </cell>
          <cell r="AF1025" t="str">
            <v>20160201LGUM_452</v>
          </cell>
          <cell r="AH1025" t="str">
            <v>452</v>
          </cell>
        </row>
        <row r="1026">
          <cell r="B1026" t="str">
            <v>Nov 2017</v>
          </cell>
          <cell r="C1026" t="str">
            <v>LS</v>
          </cell>
          <cell r="E1026">
            <v>9408</v>
          </cell>
          <cell r="G1026">
            <v>1206437.4955960598</v>
          </cell>
          <cell r="Q1026">
            <v>153249.55000000002</v>
          </cell>
          <cell r="S1026">
            <v>-3903.89</v>
          </cell>
          <cell r="T1026">
            <v>41543.69</v>
          </cell>
          <cell r="U1026">
            <v>-13.18</v>
          </cell>
          <cell r="W1026">
            <v>190876.17</v>
          </cell>
          <cell r="AF1026" t="str">
            <v>20160201LGUM_453</v>
          </cell>
          <cell r="AH1026" t="str">
            <v>453</v>
          </cell>
        </row>
        <row r="1027">
          <cell r="B1027" t="str">
            <v>Nov 2017</v>
          </cell>
          <cell r="C1027" t="str">
            <v>LS</v>
          </cell>
          <cell r="E1027">
            <v>5256</v>
          </cell>
          <cell r="G1027">
            <v>1014450.3026700937</v>
          </cell>
          <cell r="Q1027">
            <v>100628.86</v>
          </cell>
          <cell r="S1027">
            <v>-2563.4299999999998</v>
          </cell>
          <cell r="T1027">
            <v>27279</v>
          </cell>
          <cell r="U1027">
            <v>-8.65</v>
          </cell>
          <cell r="W1027">
            <v>125335.78</v>
          </cell>
          <cell r="AF1027" t="str">
            <v>20160201LGUM_454</v>
          </cell>
          <cell r="AH1027" t="str">
            <v>454</v>
          </cell>
        </row>
        <row r="1028">
          <cell r="B1028" t="str">
            <v>Nov 2017</v>
          </cell>
          <cell r="C1028" t="str">
            <v>LS</v>
          </cell>
          <cell r="E1028">
            <v>384</v>
          </cell>
          <cell r="G1028">
            <v>26897.211181478473</v>
          </cell>
          <cell r="Q1028">
            <v>5860.17</v>
          </cell>
          <cell r="S1028">
            <v>-149.28</v>
          </cell>
          <cell r="T1028">
            <v>1588.61</v>
          </cell>
          <cell r="U1028">
            <v>-0.5</v>
          </cell>
          <cell r="W1028">
            <v>7299</v>
          </cell>
          <cell r="AF1028" t="str">
            <v>20160201LGUM_455</v>
          </cell>
          <cell r="AH1028" t="str">
            <v>455</v>
          </cell>
        </row>
        <row r="1029">
          <cell r="B1029" t="str">
            <v>Nov 2017</v>
          </cell>
          <cell r="C1029" t="str">
            <v>LS</v>
          </cell>
          <cell r="E1029">
            <v>12296</v>
          </cell>
          <cell r="G1029">
            <v>2234642.2929242323</v>
          </cell>
          <cell r="Q1029">
            <v>246389.02</v>
          </cell>
          <cell r="S1029">
            <v>-6276.53</v>
          </cell>
          <cell r="T1029">
            <v>66792.429999999993</v>
          </cell>
          <cell r="U1029">
            <v>-21.19</v>
          </cell>
          <cell r="W1029">
            <v>306883.73</v>
          </cell>
          <cell r="AF1029" t="str">
            <v>20160201LGUM_456</v>
          </cell>
          <cell r="AH1029" t="str">
            <v>456</v>
          </cell>
        </row>
        <row r="1030">
          <cell r="B1030" t="str">
            <v>Nov 2017</v>
          </cell>
          <cell r="C1030" t="str">
            <v>LS</v>
          </cell>
          <cell r="E1030">
            <v>3208</v>
          </cell>
          <cell r="G1030">
            <v>149823.564036711</v>
          </cell>
          <cell r="Q1030">
            <v>39919.269999999997</v>
          </cell>
          <cell r="S1030">
            <v>-1016.91</v>
          </cell>
          <cell r="T1030">
            <v>10821.52</v>
          </cell>
          <cell r="U1030">
            <v>-3.43</v>
          </cell>
          <cell r="W1030">
            <v>49720.45</v>
          </cell>
          <cell r="AF1030" t="str">
            <v>20160201LGUM_457</v>
          </cell>
          <cell r="AH1030" t="str">
            <v>457</v>
          </cell>
        </row>
        <row r="1031">
          <cell r="B1031" t="str">
            <v>Nov 2017</v>
          </cell>
          <cell r="C1031" t="str">
            <v>RLS</v>
          </cell>
          <cell r="E1031">
            <v>0</v>
          </cell>
          <cell r="G1031">
            <v>0</v>
          </cell>
          <cell r="Q1031">
            <v>0</v>
          </cell>
          <cell r="S1031">
            <v>0</v>
          </cell>
          <cell r="T1031">
            <v>0</v>
          </cell>
          <cell r="U1031">
            <v>0</v>
          </cell>
          <cell r="W1031">
            <v>0</v>
          </cell>
          <cell r="AF1031" t="str">
            <v>20160201LGUM_458</v>
          </cell>
          <cell r="AH1031" t="str">
            <v>458</v>
          </cell>
        </row>
        <row r="1032">
          <cell r="B1032" t="str">
            <v>Nov 2017</v>
          </cell>
          <cell r="C1032" t="str">
            <v>LS</v>
          </cell>
          <cell r="E1032">
            <v>34</v>
          </cell>
          <cell r="G1032">
            <v>1985.5254354640886</v>
          </cell>
          <cell r="Q1032">
            <v>473.67</v>
          </cell>
          <cell r="S1032">
            <v>-12.07</v>
          </cell>
          <cell r="T1032">
            <v>128.4</v>
          </cell>
          <cell r="U1032">
            <v>-0.04</v>
          </cell>
          <cell r="W1032">
            <v>589.96</v>
          </cell>
          <cell r="AF1032" t="str">
            <v>20160201LGUM_470</v>
          </cell>
          <cell r="AH1032" t="str">
            <v>470</v>
          </cell>
        </row>
        <row r="1033">
          <cell r="B1033" t="str">
            <v>Nov 2017</v>
          </cell>
          <cell r="C1033" t="str">
            <v>RLS</v>
          </cell>
          <cell r="E1033">
            <v>8</v>
          </cell>
          <cell r="G1033">
            <v>436.5552646809594</v>
          </cell>
          <cell r="Q1033">
            <v>128.72</v>
          </cell>
          <cell r="S1033">
            <v>-3.28</v>
          </cell>
          <cell r="T1033">
            <v>34.89</v>
          </cell>
          <cell r="U1033">
            <v>-0.01</v>
          </cell>
          <cell r="W1033">
            <v>160.32</v>
          </cell>
          <cell r="AF1033" t="str">
            <v>20160201LGUM_471</v>
          </cell>
          <cell r="AH1033" t="str">
            <v>471</v>
          </cell>
        </row>
        <row r="1034">
          <cell r="B1034" t="str">
            <v>Nov 2017</v>
          </cell>
          <cell r="C1034" t="str">
            <v>LS</v>
          </cell>
          <cell r="E1034">
            <v>588</v>
          </cell>
          <cell r="G1034">
            <v>78619.998584286557</v>
          </cell>
          <cell r="Q1034">
            <v>11804.61</v>
          </cell>
          <cell r="S1034">
            <v>-300.70999999999998</v>
          </cell>
          <cell r="T1034">
            <v>3200.05</v>
          </cell>
          <cell r="U1034">
            <v>-1.02</v>
          </cell>
          <cell r="W1034">
            <v>14702.93</v>
          </cell>
          <cell r="AF1034" t="str">
            <v>20160201LGUM_473</v>
          </cell>
          <cell r="AH1034" t="str">
            <v>473</v>
          </cell>
        </row>
        <row r="1035">
          <cell r="B1035" t="str">
            <v>Nov 2017</v>
          </cell>
          <cell r="C1035" t="str">
            <v>RLS</v>
          </cell>
          <cell r="E1035">
            <v>45</v>
          </cell>
          <cell r="G1035">
            <v>6006.6399835345765</v>
          </cell>
          <cell r="Q1035">
            <v>1024.8700000000001</v>
          </cell>
          <cell r="S1035">
            <v>-26.11</v>
          </cell>
          <cell r="T1035">
            <v>277.82</v>
          </cell>
          <cell r="U1035">
            <v>-0.09</v>
          </cell>
          <cell r="W1035">
            <v>1276.49</v>
          </cell>
          <cell r="AF1035" t="str">
            <v>20160201LGUM_474</v>
          </cell>
          <cell r="AH1035" t="str">
            <v>474</v>
          </cell>
        </row>
        <row r="1036">
          <cell r="B1036" t="str">
            <v>Nov 2017</v>
          </cell>
          <cell r="C1036" t="str">
            <v>RLS</v>
          </cell>
          <cell r="E1036">
            <v>2</v>
          </cell>
          <cell r="G1036">
            <v>271.34513011133032</v>
          </cell>
          <cell r="Q1036">
            <v>59.28</v>
          </cell>
          <cell r="S1036">
            <v>-1.51</v>
          </cell>
          <cell r="T1036">
            <v>16.07</v>
          </cell>
          <cell r="U1036">
            <v>-0.01</v>
          </cell>
          <cell r="W1036">
            <v>73.83</v>
          </cell>
          <cell r="AF1036" t="str">
            <v>20160201LGUM_475</v>
          </cell>
          <cell r="AH1036" t="str">
            <v>475</v>
          </cell>
        </row>
        <row r="1037">
          <cell r="B1037" t="str">
            <v>Nov 2017</v>
          </cell>
          <cell r="C1037" t="str">
            <v>LS</v>
          </cell>
          <cell r="E1037">
            <v>508</v>
          </cell>
          <cell r="G1037">
            <v>212604.41644671292</v>
          </cell>
          <cell r="Q1037">
            <v>21490.120000000003</v>
          </cell>
          <cell r="S1037">
            <v>-547.44000000000005</v>
          </cell>
          <cell r="T1037">
            <v>5825.66</v>
          </cell>
          <cell r="U1037">
            <v>-1.85</v>
          </cell>
          <cell r="W1037">
            <v>26766.49</v>
          </cell>
          <cell r="AF1037" t="str">
            <v>20160201LGUM_476</v>
          </cell>
          <cell r="AH1037" t="str">
            <v>476</v>
          </cell>
        </row>
        <row r="1038">
          <cell r="B1038" t="str">
            <v>Nov 2017</v>
          </cell>
          <cell r="C1038" t="str">
            <v>RLS</v>
          </cell>
          <cell r="E1038">
            <v>58</v>
          </cell>
          <cell r="G1038">
            <v>23900.399467739684</v>
          </cell>
          <cell r="Q1038">
            <v>2657.3</v>
          </cell>
          <cell r="S1038">
            <v>-67.69</v>
          </cell>
          <cell r="T1038">
            <v>720.35</v>
          </cell>
          <cell r="U1038">
            <v>-0.23</v>
          </cell>
          <cell r="W1038">
            <v>3309.73</v>
          </cell>
          <cell r="AF1038" t="str">
            <v>20160201LGUM_477</v>
          </cell>
          <cell r="AH1038" t="str">
            <v>477</v>
          </cell>
        </row>
        <row r="1039">
          <cell r="B1039" t="str">
            <v>Nov 2017</v>
          </cell>
          <cell r="C1039" t="str">
            <v>LS</v>
          </cell>
          <cell r="E1039">
            <v>0</v>
          </cell>
          <cell r="G1039">
            <v>0</v>
          </cell>
          <cell r="Q1039">
            <v>0</v>
          </cell>
          <cell r="S1039">
            <v>0</v>
          </cell>
          <cell r="T1039">
            <v>0</v>
          </cell>
          <cell r="U1039">
            <v>0</v>
          </cell>
          <cell r="W1039">
            <v>0</v>
          </cell>
          <cell r="AF1039" t="str">
            <v>20160201LGUM_479</v>
          </cell>
          <cell r="AH1039" t="str">
            <v>479</v>
          </cell>
        </row>
        <row r="1040">
          <cell r="B1040" t="str">
            <v>Nov 2017</v>
          </cell>
          <cell r="C1040" t="str">
            <v>LS</v>
          </cell>
          <cell r="E1040">
            <v>19</v>
          </cell>
          <cell r="G1040">
            <v>1165.4824038730201</v>
          </cell>
          <cell r="Q1040">
            <v>472.15000000000009</v>
          </cell>
          <cell r="S1040">
            <v>-12.03</v>
          </cell>
          <cell r="T1040">
            <v>127.99</v>
          </cell>
          <cell r="U1040">
            <v>-0.04</v>
          </cell>
          <cell r="W1040">
            <v>588.07000000000005</v>
          </cell>
          <cell r="AF1040" t="str">
            <v>20160201LGUM_480</v>
          </cell>
          <cell r="AH1040" t="str">
            <v>480</v>
          </cell>
        </row>
        <row r="1041">
          <cell r="B1041" t="str">
            <v>Nov 2017</v>
          </cell>
          <cell r="C1041" t="str">
            <v>LS</v>
          </cell>
          <cell r="E1041">
            <v>6</v>
          </cell>
          <cell r="G1041">
            <v>756.96279839175531</v>
          </cell>
          <cell r="Q1041">
            <v>130.01</v>
          </cell>
          <cell r="S1041">
            <v>-3.31</v>
          </cell>
          <cell r="T1041">
            <v>35.25</v>
          </cell>
          <cell r="U1041">
            <v>-0.01</v>
          </cell>
          <cell r="W1041">
            <v>161.94</v>
          </cell>
          <cell r="AF1041" t="str">
            <v>20160201LGUM_481</v>
          </cell>
          <cell r="AH1041" t="str">
            <v>481</v>
          </cell>
        </row>
        <row r="1042">
          <cell r="B1042" t="str">
            <v>Nov 2017</v>
          </cell>
          <cell r="C1042" t="str">
            <v>LS</v>
          </cell>
          <cell r="E1042">
            <v>89</v>
          </cell>
          <cell r="G1042">
            <v>11697.878801072589</v>
          </cell>
          <cell r="Q1042">
            <v>2797.2700000000004</v>
          </cell>
          <cell r="S1042">
            <v>-71.260000000000005</v>
          </cell>
          <cell r="T1042">
            <v>758.3</v>
          </cell>
          <cell r="U1042">
            <v>-0.24</v>
          </cell>
          <cell r="W1042">
            <v>3484.07</v>
          </cell>
          <cell r="AF1042" t="str">
            <v>20160201LGUM_482</v>
          </cell>
          <cell r="AH1042" t="str">
            <v>482</v>
          </cell>
        </row>
        <row r="1043">
          <cell r="B1043" t="str">
            <v>Nov 2017</v>
          </cell>
          <cell r="C1043" t="str">
            <v>LS</v>
          </cell>
          <cell r="E1043">
            <v>5</v>
          </cell>
          <cell r="G1043">
            <v>1778.2618120949173</v>
          </cell>
          <cell r="Q1043">
            <v>225.05</v>
          </cell>
          <cell r="S1043">
            <v>-5.73</v>
          </cell>
          <cell r="T1043">
            <v>61.01</v>
          </cell>
          <cell r="U1043">
            <v>-0.02</v>
          </cell>
          <cell r="W1043">
            <v>280.31</v>
          </cell>
          <cell r="AF1043" t="str">
            <v>20160201LGUM_483</v>
          </cell>
          <cell r="AH1043" t="str">
            <v>483</v>
          </cell>
        </row>
        <row r="1044">
          <cell r="B1044" t="str">
            <v>Nov 2017</v>
          </cell>
          <cell r="C1044" t="str">
            <v>LS</v>
          </cell>
          <cell r="E1044">
            <v>56</v>
          </cell>
          <cell r="G1044">
            <v>19165.376883619829</v>
          </cell>
          <cell r="Q1044">
            <v>3066.56</v>
          </cell>
          <cell r="S1044">
            <v>-78.12</v>
          </cell>
          <cell r="T1044">
            <v>831.3</v>
          </cell>
          <cell r="U1044">
            <v>-0.26</v>
          </cell>
          <cell r="W1044">
            <v>3819.48</v>
          </cell>
          <cell r="AF1044" t="str">
            <v>20160201LGUM_484</v>
          </cell>
          <cell r="AH1044" t="str">
            <v>484</v>
          </cell>
        </row>
        <row r="1045">
          <cell r="B1045" t="str">
            <v>Nov 2017</v>
          </cell>
          <cell r="C1045" t="str">
            <v>ODL</v>
          </cell>
          <cell r="E1045">
            <v>0</v>
          </cell>
          <cell r="G1045">
            <v>0</v>
          </cell>
          <cell r="Q1045">
            <v>0</v>
          </cell>
          <cell r="S1045">
            <v>0</v>
          </cell>
          <cell r="T1045">
            <v>0</v>
          </cell>
          <cell r="U1045">
            <v>0</v>
          </cell>
          <cell r="W1045">
            <v>0</v>
          </cell>
          <cell r="AF1045" t="str">
            <v>20160201ODL</v>
          </cell>
          <cell r="AH1045" t="str">
            <v>ODL</v>
          </cell>
        </row>
        <row r="1046">
          <cell r="B1046" t="str">
            <v>Nov 2017</v>
          </cell>
          <cell r="C1046" t="str">
            <v>RLS</v>
          </cell>
          <cell r="E1046">
            <v>0</v>
          </cell>
          <cell r="G1046">
            <v>0</v>
          </cell>
          <cell r="Q1046">
            <v>0</v>
          </cell>
          <cell r="S1046">
            <v>0</v>
          </cell>
          <cell r="T1046">
            <v>0</v>
          </cell>
          <cell r="U1046">
            <v>0</v>
          </cell>
          <cell r="W1046">
            <v>0</v>
          </cell>
          <cell r="AF1046" t="str">
            <v>20160201LGUM_204CU</v>
          </cell>
          <cell r="AH1046" t="str">
            <v>4CU</v>
          </cell>
        </row>
        <row r="1047">
          <cell r="B1047" t="str">
            <v>Nov 2017</v>
          </cell>
          <cell r="C1047" t="str">
            <v>RLS</v>
          </cell>
          <cell r="E1047">
            <v>0</v>
          </cell>
          <cell r="G1047">
            <v>0</v>
          </cell>
          <cell r="Q1047">
            <v>0</v>
          </cell>
          <cell r="S1047">
            <v>0</v>
          </cell>
          <cell r="T1047">
            <v>0</v>
          </cell>
          <cell r="U1047">
            <v>0</v>
          </cell>
          <cell r="W1047">
            <v>0</v>
          </cell>
          <cell r="AF1047" t="str">
            <v>20160201LGUM_207CU</v>
          </cell>
          <cell r="AH1047" t="str">
            <v>7CU</v>
          </cell>
        </row>
        <row r="1048">
          <cell r="B1048" t="str">
            <v>Nov 2017</v>
          </cell>
          <cell r="C1048" t="str">
            <v>RLS</v>
          </cell>
          <cell r="E1048">
            <v>0</v>
          </cell>
          <cell r="G1048">
            <v>0</v>
          </cell>
          <cell r="Q1048">
            <v>0</v>
          </cell>
          <cell r="S1048">
            <v>0</v>
          </cell>
          <cell r="T1048">
            <v>0</v>
          </cell>
          <cell r="U1048">
            <v>0</v>
          </cell>
          <cell r="W1048">
            <v>0</v>
          </cell>
          <cell r="AF1048" t="str">
            <v>20160201LGUM_209CU</v>
          </cell>
          <cell r="AH1048" t="str">
            <v>9CU</v>
          </cell>
        </row>
        <row r="1049">
          <cell r="B1049" t="str">
            <v>Nov 2017</v>
          </cell>
          <cell r="C1049" t="str">
            <v>RLS</v>
          </cell>
          <cell r="E1049">
            <v>0</v>
          </cell>
          <cell r="G1049">
            <v>0</v>
          </cell>
          <cell r="Q1049">
            <v>0</v>
          </cell>
          <cell r="S1049">
            <v>0</v>
          </cell>
          <cell r="T1049">
            <v>0</v>
          </cell>
          <cell r="U1049">
            <v>0</v>
          </cell>
          <cell r="W1049">
            <v>0</v>
          </cell>
          <cell r="AF1049" t="str">
            <v>20160201LGUM_210CU</v>
          </cell>
          <cell r="AH1049" t="str">
            <v>0CU</v>
          </cell>
        </row>
        <row r="1050">
          <cell r="B1050" t="str">
            <v>Nov 2017</v>
          </cell>
          <cell r="C1050" t="str">
            <v>RLS</v>
          </cell>
          <cell r="E1050">
            <v>0</v>
          </cell>
          <cell r="G1050">
            <v>0</v>
          </cell>
          <cell r="Q1050">
            <v>0</v>
          </cell>
          <cell r="S1050">
            <v>0</v>
          </cell>
          <cell r="T1050">
            <v>0</v>
          </cell>
          <cell r="U1050">
            <v>0</v>
          </cell>
          <cell r="W1050">
            <v>0</v>
          </cell>
          <cell r="AF1050" t="str">
            <v>20160201LGUM_252CU</v>
          </cell>
          <cell r="AH1050" t="str">
            <v>2CU</v>
          </cell>
        </row>
        <row r="1051">
          <cell r="B1051" t="str">
            <v>Nov 2017</v>
          </cell>
          <cell r="C1051" t="str">
            <v>RLS</v>
          </cell>
          <cell r="E1051">
            <v>0</v>
          </cell>
          <cell r="G1051">
            <v>0</v>
          </cell>
          <cell r="Q1051">
            <v>0</v>
          </cell>
          <cell r="S1051">
            <v>0</v>
          </cell>
          <cell r="T1051">
            <v>0</v>
          </cell>
          <cell r="U1051">
            <v>0</v>
          </cell>
          <cell r="W1051">
            <v>0</v>
          </cell>
          <cell r="AF1051" t="str">
            <v>20160201LGUM_267CU</v>
          </cell>
          <cell r="AH1051" t="str">
            <v>7CU</v>
          </cell>
        </row>
        <row r="1052">
          <cell r="B1052" t="str">
            <v>Nov 2017</v>
          </cell>
          <cell r="C1052" t="str">
            <v>RLS</v>
          </cell>
          <cell r="E1052">
            <v>0</v>
          </cell>
          <cell r="G1052">
            <v>0</v>
          </cell>
          <cell r="Q1052">
            <v>0</v>
          </cell>
          <cell r="S1052">
            <v>0</v>
          </cell>
          <cell r="T1052">
            <v>0</v>
          </cell>
          <cell r="U1052">
            <v>0</v>
          </cell>
          <cell r="W1052">
            <v>0</v>
          </cell>
          <cell r="AF1052" t="str">
            <v>20160201LGUM_276CU</v>
          </cell>
          <cell r="AH1052" t="str">
            <v>6CU</v>
          </cell>
        </row>
        <row r="1053">
          <cell r="B1053" t="str">
            <v>Nov 2017</v>
          </cell>
          <cell r="C1053" t="str">
            <v>RLS</v>
          </cell>
          <cell r="E1053">
            <v>0</v>
          </cell>
          <cell r="G1053">
            <v>0</v>
          </cell>
          <cell r="Q1053">
            <v>0</v>
          </cell>
          <cell r="S1053">
            <v>0</v>
          </cell>
          <cell r="T1053">
            <v>0</v>
          </cell>
          <cell r="U1053">
            <v>0</v>
          </cell>
          <cell r="W1053">
            <v>0</v>
          </cell>
          <cell r="AF1053" t="str">
            <v>20160201LGUM_315CU</v>
          </cell>
          <cell r="AH1053" t="str">
            <v>5CU</v>
          </cell>
        </row>
        <row r="1054">
          <cell r="B1054" t="str">
            <v>Nov 2017</v>
          </cell>
          <cell r="C1054" t="str">
            <v>LS</v>
          </cell>
          <cell r="E1054">
            <v>0</v>
          </cell>
          <cell r="G1054">
            <v>0</v>
          </cell>
          <cell r="Q1054">
            <v>0</v>
          </cell>
          <cell r="S1054">
            <v>0</v>
          </cell>
          <cell r="T1054">
            <v>0</v>
          </cell>
          <cell r="U1054">
            <v>0</v>
          </cell>
          <cell r="W1054">
            <v>0</v>
          </cell>
          <cell r="AF1054" t="str">
            <v>20160201LGUM_412CU</v>
          </cell>
          <cell r="AH1054" t="str">
            <v>2CU</v>
          </cell>
        </row>
        <row r="1055">
          <cell r="B1055" t="str">
            <v>Nov 2017</v>
          </cell>
          <cell r="C1055" t="str">
            <v>LS</v>
          </cell>
          <cell r="E1055">
            <v>0</v>
          </cell>
          <cell r="G1055">
            <v>0</v>
          </cell>
          <cell r="Q1055">
            <v>0</v>
          </cell>
          <cell r="S1055">
            <v>0</v>
          </cell>
          <cell r="T1055">
            <v>0</v>
          </cell>
          <cell r="U1055">
            <v>0</v>
          </cell>
          <cell r="W1055">
            <v>0</v>
          </cell>
          <cell r="AF1055" t="str">
            <v>20160201LGUM_415CU</v>
          </cell>
          <cell r="AH1055" t="str">
            <v>5CU</v>
          </cell>
        </row>
        <row r="1056">
          <cell r="B1056" t="str">
            <v>Nov 2017</v>
          </cell>
          <cell r="C1056" t="str">
            <v>LS</v>
          </cell>
          <cell r="E1056">
            <v>559</v>
          </cell>
          <cell r="G1056">
            <v>71759.272268704139</v>
          </cell>
          <cell r="Q1056">
            <v>16518.45</v>
          </cell>
          <cell r="S1056">
            <v>-420.79</v>
          </cell>
          <cell r="T1056">
            <v>4477.91</v>
          </cell>
          <cell r="U1056">
            <v>-1.42</v>
          </cell>
          <cell r="W1056">
            <v>20574.150000000001</v>
          </cell>
          <cell r="AF1056" t="str">
            <v>20160201LGUM_424</v>
          </cell>
          <cell r="AH1056" t="str">
            <v>424</v>
          </cell>
        </row>
        <row r="1057">
          <cell r="B1057" t="str">
            <v>Nov 2017</v>
          </cell>
          <cell r="C1057" t="str">
            <v>LS</v>
          </cell>
          <cell r="E1057">
            <v>2</v>
          </cell>
          <cell r="G1057">
            <v>151.19230496978182</v>
          </cell>
          <cell r="Q1057">
            <v>43.38</v>
          </cell>
          <cell r="S1057">
            <v>-1.1100000000000001</v>
          </cell>
          <cell r="T1057">
            <v>11.76</v>
          </cell>
          <cell r="U1057">
            <v>0</v>
          </cell>
          <cell r="W1057">
            <v>54.03</v>
          </cell>
          <cell r="AF1057" t="str">
            <v>20160201LGUM_444</v>
          </cell>
          <cell r="AH1057" t="str">
            <v>444</v>
          </cell>
        </row>
        <row r="1058">
          <cell r="B1058" t="str">
            <v>Nov 2017</v>
          </cell>
          <cell r="C1058" t="str">
            <v>LS</v>
          </cell>
          <cell r="E1058">
            <v>0</v>
          </cell>
          <cell r="G1058">
            <v>7.0089147999236605</v>
          </cell>
          <cell r="Q1058">
            <v>0</v>
          </cell>
          <cell r="S1058">
            <v>0</v>
          </cell>
          <cell r="T1058">
            <v>0</v>
          </cell>
          <cell r="U1058">
            <v>0</v>
          </cell>
          <cell r="W1058">
            <v>0</v>
          </cell>
          <cell r="AF1058" t="str">
            <v>20160201LGUM_445</v>
          </cell>
          <cell r="AH1058" t="str">
            <v>445</v>
          </cell>
        </row>
        <row r="1059">
          <cell r="B1059" t="str">
            <v>Nov 2017</v>
          </cell>
          <cell r="C1059" t="str">
            <v>LS</v>
          </cell>
          <cell r="E1059">
            <v>0</v>
          </cell>
          <cell r="G1059">
            <v>0</v>
          </cell>
          <cell r="Q1059">
            <v>0</v>
          </cell>
          <cell r="S1059">
            <v>0</v>
          </cell>
          <cell r="T1059">
            <v>0</v>
          </cell>
          <cell r="U1059">
            <v>0</v>
          </cell>
          <cell r="W1059">
            <v>0</v>
          </cell>
          <cell r="AF1059" t="str">
            <v>20160201LGUM_452CU</v>
          </cell>
          <cell r="AH1059" t="str">
            <v>2CU</v>
          </cell>
        </row>
        <row r="1060">
          <cell r="B1060" t="str">
            <v>Nov 2017</v>
          </cell>
          <cell r="C1060" t="str">
            <v>LS</v>
          </cell>
          <cell r="E1060">
            <v>0</v>
          </cell>
          <cell r="G1060">
            <v>0</v>
          </cell>
          <cell r="Q1060">
            <v>0</v>
          </cell>
          <cell r="S1060">
            <v>0</v>
          </cell>
          <cell r="T1060">
            <v>0</v>
          </cell>
          <cell r="U1060">
            <v>0</v>
          </cell>
          <cell r="W1060">
            <v>0</v>
          </cell>
          <cell r="AF1060" t="str">
            <v>20160201LGUM_453CU</v>
          </cell>
          <cell r="AH1060" t="str">
            <v>3CU</v>
          </cell>
        </row>
        <row r="1061">
          <cell r="B1061" t="str">
            <v>Nov 2017</v>
          </cell>
          <cell r="C1061" t="str">
            <v>LS</v>
          </cell>
          <cell r="E1061">
            <v>0</v>
          </cell>
          <cell r="G1061">
            <v>0</v>
          </cell>
          <cell r="Q1061">
            <v>0</v>
          </cell>
          <cell r="S1061">
            <v>0</v>
          </cell>
          <cell r="T1061">
            <v>0</v>
          </cell>
          <cell r="U1061">
            <v>0</v>
          </cell>
          <cell r="W1061">
            <v>0</v>
          </cell>
          <cell r="AF1061" t="str">
            <v>20160201LGUM_454CU</v>
          </cell>
          <cell r="AH1061" t="str">
            <v>4CU</v>
          </cell>
        </row>
        <row r="1062">
          <cell r="B1062" t="str">
            <v>Nov 2017</v>
          </cell>
          <cell r="C1062" t="str">
            <v>LS</v>
          </cell>
          <cell r="E1062">
            <v>0</v>
          </cell>
          <cell r="G1062">
            <v>0</v>
          </cell>
          <cell r="Q1062">
            <v>0</v>
          </cell>
          <cell r="S1062">
            <v>0</v>
          </cell>
          <cell r="T1062">
            <v>0</v>
          </cell>
          <cell r="U1062">
            <v>0</v>
          </cell>
          <cell r="W1062">
            <v>0</v>
          </cell>
          <cell r="AF1062" t="str">
            <v>20160201LGUM_456CU</v>
          </cell>
          <cell r="AH1062" t="str">
            <v>6CU</v>
          </cell>
        </row>
        <row r="1063">
          <cell r="B1063" t="str">
            <v>Nov 2017</v>
          </cell>
          <cell r="C1063" t="str">
            <v>LS</v>
          </cell>
          <cell r="E1063">
            <v>0</v>
          </cell>
          <cell r="G1063">
            <v>0</v>
          </cell>
          <cell r="Q1063">
            <v>0</v>
          </cell>
          <cell r="S1063">
            <v>0</v>
          </cell>
          <cell r="T1063">
            <v>0</v>
          </cell>
          <cell r="U1063">
            <v>0</v>
          </cell>
          <cell r="W1063">
            <v>0</v>
          </cell>
          <cell r="AF1063" t="str">
            <v>20160201LGUM_490</v>
          </cell>
          <cell r="AH1063" t="str">
            <v>490</v>
          </cell>
        </row>
        <row r="1064">
          <cell r="B1064" t="str">
            <v>Nov 2017</v>
          </cell>
          <cell r="C1064" t="str">
            <v>LS</v>
          </cell>
          <cell r="E1064">
            <v>0</v>
          </cell>
          <cell r="G1064">
            <v>0</v>
          </cell>
          <cell r="Q1064">
            <v>0</v>
          </cell>
          <cell r="S1064">
            <v>0</v>
          </cell>
          <cell r="T1064">
            <v>0</v>
          </cell>
          <cell r="U1064">
            <v>0</v>
          </cell>
          <cell r="W1064">
            <v>0</v>
          </cell>
          <cell r="AF1064" t="str">
            <v>20160201LGUM_491</v>
          </cell>
          <cell r="AH1064" t="str">
            <v>491</v>
          </cell>
        </row>
        <row r="1065">
          <cell r="B1065" t="str">
            <v>Nov 2017</v>
          </cell>
          <cell r="C1065" t="str">
            <v>LS</v>
          </cell>
          <cell r="E1065">
            <v>0</v>
          </cell>
          <cell r="G1065">
            <v>0</v>
          </cell>
          <cell r="Q1065">
            <v>0</v>
          </cell>
          <cell r="S1065">
            <v>0</v>
          </cell>
          <cell r="T1065">
            <v>0</v>
          </cell>
          <cell r="U1065">
            <v>0</v>
          </cell>
          <cell r="W1065">
            <v>0</v>
          </cell>
          <cell r="AF1065" t="str">
            <v>20160201LGUM_492</v>
          </cell>
          <cell r="AH1065" t="str">
            <v>492</v>
          </cell>
        </row>
        <row r="1066">
          <cell r="B1066" t="str">
            <v>Nov 2017</v>
          </cell>
          <cell r="C1066" t="str">
            <v>LS</v>
          </cell>
          <cell r="E1066">
            <v>0</v>
          </cell>
          <cell r="G1066">
            <v>0</v>
          </cell>
          <cell r="Q1066">
            <v>0</v>
          </cell>
          <cell r="S1066">
            <v>0</v>
          </cell>
          <cell r="T1066">
            <v>0</v>
          </cell>
          <cell r="U1066">
            <v>0</v>
          </cell>
          <cell r="W1066">
            <v>0</v>
          </cell>
          <cell r="AF1066" t="str">
            <v>20160201LGUM_493</v>
          </cell>
          <cell r="AH1066" t="str">
            <v>493</v>
          </cell>
        </row>
        <row r="1067">
          <cell r="B1067" t="str">
            <v>Nov 2017</v>
          </cell>
          <cell r="C1067" t="str">
            <v>LS</v>
          </cell>
          <cell r="E1067">
            <v>0</v>
          </cell>
          <cell r="G1067">
            <v>0</v>
          </cell>
          <cell r="Q1067">
            <v>0</v>
          </cell>
          <cell r="S1067">
            <v>0</v>
          </cell>
          <cell r="T1067">
            <v>0</v>
          </cell>
          <cell r="U1067">
            <v>0</v>
          </cell>
          <cell r="W1067">
            <v>0</v>
          </cell>
          <cell r="AF1067" t="str">
            <v>20160201LGUM_496</v>
          </cell>
          <cell r="AH1067" t="str">
            <v>496</v>
          </cell>
        </row>
        <row r="1068">
          <cell r="B1068" t="str">
            <v>Nov 2017</v>
          </cell>
          <cell r="C1068" t="str">
            <v>LS</v>
          </cell>
          <cell r="E1068">
            <v>0</v>
          </cell>
          <cell r="G1068">
            <v>0</v>
          </cell>
          <cell r="Q1068">
            <v>0</v>
          </cell>
          <cell r="S1068">
            <v>0</v>
          </cell>
          <cell r="T1068">
            <v>0</v>
          </cell>
          <cell r="U1068">
            <v>0</v>
          </cell>
          <cell r="W1068">
            <v>0</v>
          </cell>
          <cell r="AF1068" t="str">
            <v>20160201LGUM_497</v>
          </cell>
          <cell r="AH1068" t="str">
            <v>497</v>
          </cell>
        </row>
        <row r="1069">
          <cell r="B1069" t="str">
            <v>Nov 2017</v>
          </cell>
          <cell r="C1069" t="str">
            <v>LS</v>
          </cell>
          <cell r="E1069">
            <v>0</v>
          </cell>
          <cell r="G1069">
            <v>0</v>
          </cell>
          <cell r="Q1069">
            <v>0</v>
          </cell>
          <cell r="S1069">
            <v>0</v>
          </cell>
          <cell r="T1069">
            <v>0</v>
          </cell>
          <cell r="U1069">
            <v>0</v>
          </cell>
          <cell r="W1069">
            <v>0</v>
          </cell>
          <cell r="AF1069" t="str">
            <v>20160201LGUM_498</v>
          </cell>
          <cell r="AH1069" t="str">
            <v>498</v>
          </cell>
        </row>
        <row r="1070">
          <cell r="B1070" t="str">
            <v>Nov 2017</v>
          </cell>
          <cell r="C1070" t="str">
            <v>LS</v>
          </cell>
          <cell r="E1070">
            <v>0</v>
          </cell>
          <cell r="G1070">
            <v>0</v>
          </cell>
          <cell r="Q1070">
            <v>0</v>
          </cell>
          <cell r="S1070">
            <v>0</v>
          </cell>
          <cell r="T1070">
            <v>0</v>
          </cell>
          <cell r="U1070">
            <v>0</v>
          </cell>
          <cell r="W1070">
            <v>0</v>
          </cell>
          <cell r="AF1070" t="str">
            <v>20160201LGUM_499</v>
          </cell>
          <cell r="AH1070" t="str">
            <v>499</v>
          </cell>
        </row>
        <row r="1071">
          <cell r="B1071" t="str">
            <v>Dec 2017</v>
          </cell>
          <cell r="C1071" t="str">
            <v>RLS</v>
          </cell>
          <cell r="E1071">
            <v>69</v>
          </cell>
          <cell r="G1071">
            <v>3733.3927312598562</v>
          </cell>
          <cell r="Q1071">
            <v>638.08000000000004</v>
          </cell>
          <cell r="S1071">
            <v>-17.96</v>
          </cell>
          <cell r="T1071">
            <v>126.66</v>
          </cell>
          <cell r="U1071">
            <v>-0.66</v>
          </cell>
          <cell r="W1071">
            <v>746.12</v>
          </cell>
          <cell r="AF1071" t="str">
            <v>20160201LGUM_201</v>
          </cell>
          <cell r="AH1071" t="str">
            <v>201</v>
          </cell>
        </row>
        <row r="1072">
          <cell r="B1072" t="str">
            <v>Dec 2017</v>
          </cell>
          <cell r="C1072" t="str">
            <v>RLS</v>
          </cell>
          <cell r="E1072">
            <v>3214</v>
          </cell>
          <cell r="G1072">
            <v>419086.07777838659</v>
          </cell>
          <cell r="Q1072">
            <v>38031.43</v>
          </cell>
          <cell r="S1072">
            <v>-1070.72</v>
          </cell>
          <cell r="T1072">
            <v>7548.93</v>
          </cell>
          <cell r="U1072">
            <v>-39.49</v>
          </cell>
          <cell r="W1072">
            <v>44470.15</v>
          </cell>
          <cell r="AF1072" t="str">
            <v>20160201LGUM_203</v>
          </cell>
          <cell r="AH1072" t="str">
            <v>203</v>
          </cell>
        </row>
        <row r="1073">
          <cell r="B1073" t="str">
            <v>Dec 2017</v>
          </cell>
          <cell r="C1073" t="str">
            <v>RLS</v>
          </cell>
          <cell r="E1073">
            <v>3232</v>
          </cell>
          <cell r="G1073">
            <v>648416.50594148005</v>
          </cell>
          <cell r="Q1073">
            <v>47308.07</v>
          </cell>
          <cell r="S1073">
            <v>-1331.9</v>
          </cell>
          <cell r="T1073">
            <v>9390.27</v>
          </cell>
          <cell r="U1073">
            <v>-49.13</v>
          </cell>
          <cell r="W1073">
            <v>55317.31</v>
          </cell>
          <cell r="AF1073" t="str">
            <v>20160201LGUM_204</v>
          </cell>
          <cell r="AH1073" t="str">
            <v>204</v>
          </cell>
        </row>
        <row r="1074">
          <cell r="B1074" t="str">
            <v>Dec 2017</v>
          </cell>
          <cell r="C1074" t="str">
            <v>RLS</v>
          </cell>
          <cell r="E1074">
            <v>70</v>
          </cell>
          <cell r="G1074">
            <v>3814.9523758531896</v>
          </cell>
          <cell r="Q1074">
            <v>915.59999999999991</v>
          </cell>
          <cell r="S1074">
            <v>-25.78</v>
          </cell>
          <cell r="T1074">
            <v>181.74</v>
          </cell>
          <cell r="U1074">
            <v>-0.95</v>
          </cell>
          <cell r="W1074">
            <v>1070.6099999999999</v>
          </cell>
          <cell r="AF1074" t="str">
            <v>20160201LGUM_206</v>
          </cell>
          <cell r="AH1074" t="str">
            <v>206</v>
          </cell>
        </row>
        <row r="1075">
          <cell r="B1075" t="str">
            <v>Dec 2017</v>
          </cell>
          <cell r="C1075" t="str">
            <v>RLS</v>
          </cell>
          <cell r="E1075">
            <v>661</v>
          </cell>
          <cell r="G1075">
            <v>133232.77692099789</v>
          </cell>
          <cell r="Q1075">
            <v>11376.28</v>
          </cell>
          <cell r="S1075">
            <v>-320.27999999999997</v>
          </cell>
          <cell r="T1075">
            <v>2258.1</v>
          </cell>
          <cell r="U1075">
            <v>-11.81</v>
          </cell>
          <cell r="W1075">
            <v>13302.29</v>
          </cell>
          <cell r="AF1075" t="str">
            <v>20160201LGUM_207</v>
          </cell>
          <cell r="AH1075" t="str">
            <v>207</v>
          </cell>
        </row>
        <row r="1076">
          <cell r="B1076" t="str">
            <v>Dec 2017</v>
          </cell>
          <cell r="C1076" t="str">
            <v>RLS</v>
          </cell>
          <cell r="E1076">
            <v>1320</v>
          </cell>
          <cell r="G1076">
            <v>119672.46651179873</v>
          </cell>
          <cell r="Q1076">
            <v>19681.21</v>
          </cell>
          <cell r="S1076">
            <v>-554.1</v>
          </cell>
          <cell r="T1076">
            <v>3906.56</v>
          </cell>
          <cell r="U1076">
            <v>-20.440000000000001</v>
          </cell>
          <cell r="W1076">
            <v>23013.23</v>
          </cell>
          <cell r="AF1076" t="str">
            <v>20160201LGUM_208</v>
          </cell>
          <cell r="AH1076" t="str">
            <v>208</v>
          </cell>
        </row>
        <row r="1077">
          <cell r="B1077" t="str">
            <v>Dec 2017</v>
          </cell>
          <cell r="C1077" t="str">
            <v>RLS</v>
          </cell>
          <cell r="E1077">
            <v>35</v>
          </cell>
          <cell r="G1077">
            <v>17287.586167114521</v>
          </cell>
          <cell r="Q1077">
            <v>1075.1200000000001</v>
          </cell>
          <cell r="S1077">
            <v>-30.27</v>
          </cell>
          <cell r="T1077">
            <v>213.4</v>
          </cell>
          <cell r="U1077">
            <v>-1.1200000000000001</v>
          </cell>
          <cell r="W1077">
            <v>1257.1300000000001</v>
          </cell>
          <cell r="AF1077" t="str">
            <v>20160201LGUM_209</v>
          </cell>
          <cell r="AH1077" t="str">
            <v>209</v>
          </cell>
        </row>
        <row r="1078">
          <cell r="B1078" t="str">
            <v>Dec 2017</v>
          </cell>
          <cell r="C1078" t="str">
            <v>RLS</v>
          </cell>
          <cell r="E1078">
            <v>303</v>
          </cell>
          <cell r="G1078">
            <v>146441.3613628883</v>
          </cell>
          <cell r="Q1078">
            <v>9481.5700000000015</v>
          </cell>
          <cell r="S1078">
            <v>-266.94</v>
          </cell>
          <cell r="T1078">
            <v>1882.01</v>
          </cell>
          <cell r="U1078">
            <v>-9.85</v>
          </cell>
          <cell r="W1078">
            <v>11086.79</v>
          </cell>
          <cell r="AF1078" t="str">
            <v>20160201LGUM_210</v>
          </cell>
          <cell r="AH1078" t="str">
            <v>210</v>
          </cell>
        </row>
        <row r="1079">
          <cell r="B1079" t="str">
            <v>Dec 2017</v>
          </cell>
          <cell r="C1079" t="str">
            <v>RLS</v>
          </cell>
          <cell r="E1079">
            <v>3583</v>
          </cell>
          <cell r="G1079">
            <v>327624.07283586456</v>
          </cell>
          <cell r="Q1079">
            <v>38134.300000000003</v>
          </cell>
          <cell r="S1079">
            <v>-1073.6199999999999</v>
          </cell>
          <cell r="T1079">
            <v>7569.36</v>
          </cell>
          <cell r="U1079">
            <v>-39.6</v>
          </cell>
          <cell r="W1079">
            <v>44590.44</v>
          </cell>
          <cell r="AF1079" t="str">
            <v>20160201LGUM_252</v>
          </cell>
          <cell r="AH1079" t="str">
            <v>252</v>
          </cell>
        </row>
        <row r="1080">
          <cell r="B1080" t="str">
            <v>Dec 2017</v>
          </cell>
          <cell r="C1080" t="str">
            <v>RLS</v>
          </cell>
          <cell r="E1080">
            <v>2049</v>
          </cell>
          <cell r="G1080">
            <v>269445.53935632471</v>
          </cell>
          <cell r="Q1080">
            <v>58273.55</v>
          </cell>
          <cell r="S1080">
            <v>-1640.61</v>
          </cell>
          <cell r="T1080">
            <v>11566.84</v>
          </cell>
          <cell r="U1080">
            <v>-60.51</v>
          </cell>
          <cell r="W1080">
            <v>68139.27</v>
          </cell>
          <cell r="AF1080" t="str">
            <v>20160201LGUM_266</v>
          </cell>
          <cell r="AH1080" t="str">
            <v>266</v>
          </cell>
        </row>
        <row r="1081">
          <cell r="B1081" t="str">
            <v>Dec 2017</v>
          </cell>
          <cell r="C1081" t="str">
            <v>RLS</v>
          </cell>
          <cell r="E1081">
            <v>2264</v>
          </cell>
          <cell r="G1081">
            <v>478232.1125419148</v>
          </cell>
          <cell r="Q1081">
            <v>73900.39</v>
          </cell>
          <cell r="S1081">
            <v>-2080.5700000000002</v>
          </cell>
          <cell r="T1081">
            <v>14668.64</v>
          </cell>
          <cell r="U1081">
            <v>-76.739999999999995</v>
          </cell>
          <cell r="W1081">
            <v>86411.72</v>
          </cell>
          <cell r="AF1081" t="str">
            <v>20160201LGUM_267</v>
          </cell>
          <cell r="AH1081" t="str">
            <v>267</v>
          </cell>
        </row>
        <row r="1082">
          <cell r="B1082" t="str">
            <v>Dec 2017</v>
          </cell>
          <cell r="C1082" t="str">
            <v>RLS</v>
          </cell>
          <cell r="E1082">
            <v>16416</v>
          </cell>
          <cell r="G1082">
            <v>1047264.5774095883</v>
          </cell>
          <cell r="Q1082">
            <v>299769.53999999998</v>
          </cell>
          <cell r="S1082">
            <v>-8439.61</v>
          </cell>
          <cell r="T1082">
            <v>59501.86</v>
          </cell>
          <cell r="U1082">
            <v>-311.3</v>
          </cell>
          <cell r="W1082">
            <v>350520.49</v>
          </cell>
          <cell r="AF1082" t="str">
            <v>20160201LGUM_274</v>
          </cell>
          <cell r="AH1082" t="str">
            <v>274</v>
          </cell>
        </row>
        <row r="1083">
          <cell r="B1083" t="str">
            <v>Dec 2017</v>
          </cell>
          <cell r="C1083" t="str">
            <v>RLS</v>
          </cell>
          <cell r="E1083">
            <v>506</v>
          </cell>
          <cell r="G1083">
            <v>43035.965965230011</v>
          </cell>
          <cell r="Q1083">
            <v>13085.17</v>
          </cell>
          <cell r="S1083">
            <v>-368.4</v>
          </cell>
          <cell r="T1083">
            <v>2597.3000000000002</v>
          </cell>
          <cell r="U1083">
            <v>-13.59</v>
          </cell>
          <cell r="W1083">
            <v>15300.48</v>
          </cell>
          <cell r="AF1083" t="str">
            <v>20160201LGUM_275</v>
          </cell>
          <cell r="AH1083" t="str">
            <v>275</v>
          </cell>
        </row>
        <row r="1084">
          <cell r="B1084" t="str">
            <v>Dec 2017</v>
          </cell>
          <cell r="C1084" t="str">
            <v>RLS</v>
          </cell>
          <cell r="E1084">
            <v>1295</v>
          </cell>
          <cell r="G1084">
            <v>63984.560679027803</v>
          </cell>
          <cell r="Q1084">
            <v>19684</v>
          </cell>
          <cell r="S1084">
            <v>-554.17999999999995</v>
          </cell>
          <cell r="T1084">
            <v>3907.12</v>
          </cell>
          <cell r="U1084">
            <v>-20.440000000000001</v>
          </cell>
          <cell r="W1084">
            <v>23016.5</v>
          </cell>
          <cell r="AF1084" t="str">
            <v>20160201LGUM_276</v>
          </cell>
          <cell r="AH1084" t="str">
            <v>276</v>
          </cell>
        </row>
        <row r="1085">
          <cell r="B1085" t="str">
            <v>Dec 2017</v>
          </cell>
          <cell r="C1085" t="str">
            <v>RLS</v>
          </cell>
          <cell r="E1085">
            <v>2287</v>
          </cell>
          <cell r="G1085">
            <v>198216.44324629405</v>
          </cell>
          <cell r="Q1085">
            <v>52911.73</v>
          </cell>
          <cell r="S1085">
            <v>-1489.66</v>
          </cell>
          <cell r="T1085">
            <v>10502.56</v>
          </cell>
          <cell r="U1085">
            <v>-54.95</v>
          </cell>
          <cell r="W1085">
            <v>61869.68</v>
          </cell>
          <cell r="AF1085" t="str">
            <v>20160201LGUM_277</v>
          </cell>
          <cell r="AH1085" t="str">
            <v>277</v>
          </cell>
        </row>
        <row r="1086">
          <cell r="B1086" t="str">
            <v>Dec 2017</v>
          </cell>
          <cell r="C1086" t="str">
            <v>RLS</v>
          </cell>
          <cell r="E1086">
            <v>12</v>
          </cell>
          <cell r="G1086">
            <v>5709.1751215333679</v>
          </cell>
          <cell r="Q1086">
            <v>914.88</v>
          </cell>
          <cell r="S1086">
            <v>-25.76</v>
          </cell>
          <cell r="T1086">
            <v>181.6</v>
          </cell>
          <cell r="U1086">
            <v>-0.95</v>
          </cell>
          <cell r="W1086">
            <v>1069.77</v>
          </cell>
          <cell r="AF1086" t="str">
            <v>20160201LGUM_278</v>
          </cell>
          <cell r="AH1086" t="str">
            <v>278</v>
          </cell>
        </row>
        <row r="1087">
          <cell r="B1087" t="str">
            <v>Dec 2017</v>
          </cell>
          <cell r="C1087" t="str">
            <v>RLS</v>
          </cell>
          <cell r="E1087">
            <v>7</v>
          </cell>
          <cell r="G1087">
            <v>3783.348013573273</v>
          </cell>
          <cell r="Q1087">
            <v>315.77000000000004</v>
          </cell>
          <cell r="S1087">
            <v>-8.89</v>
          </cell>
          <cell r="T1087">
            <v>62.68</v>
          </cell>
          <cell r="U1087">
            <v>-0.33</v>
          </cell>
          <cell r="W1087">
            <v>369.23</v>
          </cell>
          <cell r="AF1087" t="str">
            <v>20160201LGUM_279</v>
          </cell>
          <cell r="AH1087" t="str">
            <v>279</v>
          </cell>
        </row>
        <row r="1088">
          <cell r="B1088" t="str">
            <v>Dec 2017</v>
          </cell>
          <cell r="C1088" t="str">
            <v>RLS</v>
          </cell>
          <cell r="E1088">
            <v>45</v>
          </cell>
          <cell r="G1088">
            <v>2067.5369904410127</v>
          </cell>
          <cell r="Q1088">
            <v>1653.98</v>
          </cell>
          <cell r="S1088">
            <v>-46.57</v>
          </cell>
          <cell r="T1088">
            <v>328.3</v>
          </cell>
          <cell r="U1088">
            <v>-1.72</v>
          </cell>
          <cell r="W1088">
            <v>1933.99</v>
          </cell>
          <cell r="AF1088" t="str">
            <v>20160201LGUM_280</v>
          </cell>
          <cell r="AH1088" t="str">
            <v>280</v>
          </cell>
        </row>
        <row r="1089">
          <cell r="B1089" t="str">
            <v>Dec 2017</v>
          </cell>
          <cell r="C1089" t="str">
            <v>RLS</v>
          </cell>
          <cell r="E1089">
            <v>237</v>
          </cell>
          <cell r="G1089">
            <v>15032.461994108842</v>
          </cell>
          <cell r="Q1089">
            <v>8855.75</v>
          </cell>
          <cell r="S1089">
            <v>-249.32</v>
          </cell>
          <cell r="T1089">
            <v>1757.79</v>
          </cell>
          <cell r="U1089">
            <v>-9.1999999999999993</v>
          </cell>
          <cell r="W1089">
            <v>10355.02</v>
          </cell>
          <cell r="AF1089" t="str">
            <v>20160201LGUM_281</v>
          </cell>
          <cell r="AH1089" t="str">
            <v>281</v>
          </cell>
        </row>
        <row r="1090">
          <cell r="B1090" t="str">
            <v>Dec 2017</v>
          </cell>
          <cell r="C1090" t="str">
            <v>RLS</v>
          </cell>
          <cell r="E1090">
            <v>103</v>
          </cell>
          <cell r="G1090">
            <v>4769.2002175951957</v>
          </cell>
          <cell r="Q1090">
            <v>3107.96</v>
          </cell>
          <cell r="S1090">
            <v>-87.5</v>
          </cell>
          <cell r="T1090">
            <v>616.9</v>
          </cell>
          <cell r="U1090">
            <v>-3.23</v>
          </cell>
          <cell r="W1090">
            <v>3634.13</v>
          </cell>
          <cell r="AF1090" t="str">
            <v>20160201LGUM_282</v>
          </cell>
          <cell r="AH1090" t="str">
            <v>282</v>
          </cell>
        </row>
        <row r="1091">
          <cell r="B1091" t="str">
            <v>Dec 2017</v>
          </cell>
          <cell r="C1091" t="str">
            <v>RLS</v>
          </cell>
          <cell r="E1091">
            <v>80</v>
          </cell>
          <cell r="G1091">
            <v>5258.5580851551986</v>
          </cell>
          <cell r="Q1091">
            <v>3039.7999999999997</v>
          </cell>
          <cell r="S1091">
            <v>-85.58</v>
          </cell>
          <cell r="T1091">
            <v>603.37</v>
          </cell>
          <cell r="U1091">
            <v>-3.16</v>
          </cell>
          <cell r="W1091">
            <v>3554.43</v>
          </cell>
          <cell r="AF1091" t="str">
            <v>20160201LGUM_283</v>
          </cell>
          <cell r="AH1091" t="str">
            <v>283</v>
          </cell>
        </row>
        <row r="1092">
          <cell r="B1092" t="str">
            <v>Dec 2017</v>
          </cell>
          <cell r="C1092" t="str">
            <v>RLS</v>
          </cell>
          <cell r="E1092">
            <v>460</v>
          </cell>
          <cell r="G1092">
            <v>57471.003562692684</v>
          </cell>
          <cell r="Q1092">
            <v>9167.7999999999993</v>
          </cell>
          <cell r="S1092">
            <v>-258.11</v>
          </cell>
          <cell r="T1092">
            <v>1819.74</v>
          </cell>
          <cell r="U1092">
            <v>-9.52</v>
          </cell>
          <cell r="W1092">
            <v>10719.91</v>
          </cell>
          <cell r="AF1092" t="str">
            <v>20160201LGUM_314</v>
          </cell>
          <cell r="AH1092" t="str">
            <v>314</v>
          </cell>
        </row>
        <row r="1093">
          <cell r="B1093" t="str">
            <v>Dec 2017</v>
          </cell>
          <cell r="C1093" t="str">
            <v>RLS</v>
          </cell>
          <cell r="E1093">
            <v>453</v>
          </cell>
          <cell r="G1093">
            <v>87716.378264573126</v>
          </cell>
          <cell r="Q1093">
            <v>10804.04</v>
          </cell>
          <cell r="S1093">
            <v>-304.17</v>
          </cell>
          <cell r="T1093">
            <v>2144.52</v>
          </cell>
          <cell r="U1093">
            <v>-11.22</v>
          </cell>
          <cell r="W1093">
            <v>12633.17</v>
          </cell>
          <cell r="AF1093" t="str">
            <v>20160201LGUM_315</v>
          </cell>
          <cell r="AH1093" t="str">
            <v>315</v>
          </cell>
        </row>
        <row r="1094">
          <cell r="B1094" t="str">
            <v>Dec 2017</v>
          </cell>
          <cell r="C1094" t="str">
            <v>RLS</v>
          </cell>
          <cell r="E1094">
            <v>48</v>
          </cell>
          <cell r="G1094">
            <v>4212.5556432456924</v>
          </cell>
          <cell r="Q1094">
            <v>868.33</v>
          </cell>
          <cell r="S1094">
            <v>-24.45</v>
          </cell>
          <cell r="T1094">
            <v>172.35</v>
          </cell>
          <cell r="U1094">
            <v>-0.9</v>
          </cell>
          <cell r="W1094">
            <v>1015.33</v>
          </cell>
          <cell r="AF1094" t="str">
            <v>20160201LGUM_318</v>
          </cell>
          <cell r="AH1094" t="str">
            <v>318</v>
          </cell>
        </row>
        <row r="1095">
          <cell r="B1095" t="str">
            <v>Dec 2017</v>
          </cell>
          <cell r="C1095" t="str">
            <v>RLS</v>
          </cell>
          <cell r="E1095">
            <v>0</v>
          </cell>
          <cell r="G1095">
            <v>0</v>
          </cell>
          <cell r="Q1095">
            <v>0</v>
          </cell>
          <cell r="S1095">
            <v>0</v>
          </cell>
          <cell r="T1095">
            <v>0</v>
          </cell>
          <cell r="U1095">
            <v>0</v>
          </cell>
          <cell r="W1095">
            <v>0</v>
          </cell>
          <cell r="AF1095" t="str">
            <v>20160201LGUM_347</v>
          </cell>
          <cell r="AH1095" t="str">
            <v>347</v>
          </cell>
        </row>
        <row r="1096">
          <cell r="B1096" t="str">
            <v>Dec 2017</v>
          </cell>
          <cell r="C1096" t="str">
            <v>RLS</v>
          </cell>
          <cell r="E1096">
            <v>37</v>
          </cell>
          <cell r="G1096">
            <v>4791.6291198583622</v>
          </cell>
          <cell r="Q1096">
            <v>515.41999999999996</v>
          </cell>
          <cell r="S1096">
            <v>-14.51</v>
          </cell>
          <cell r="T1096">
            <v>102.3</v>
          </cell>
          <cell r="U1096">
            <v>-0.54</v>
          </cell>
          <cell r="W1096">
            <v>602.66999999999996</v>
          </cell>
          <cell r="AF1096" t="str">
            <v>20160201LGUM_348</v>
          </cell>
          <cell r="AH1096" t="str">
            <v>348</v>
          </cell>
        </row>
        <row r="1097">
          <cell r="B1097" t="str">
            <v>Dec 2017</v>
          </cell>
          <cell r="C1097" t="str">
            <v>RLS</v>
          </cell>
          <cell r="E1097">
            <v>16</v>
          </cell>
          <cell r="G1097">
            <v>696.31546571558761</v>
          </cell>
          <cell r="Q1097">
            <v>153.12</v>
          </cell>
          <cell r="S1097">
            <v>-4.3099999999999996</v>
          </cell>
          <cell r="T1097">
            <v>30.39</v>
          </cell>
          <cell r="U1097">
            <v>-0.16</v>
          </cell>
          <cell r="W1097">
            <v>179.04</v>
          </cell>
          <cell r="AF1097" t="str">
            <v>20160201LGUM_349</v>
          </cell>
          <cell r="AH1097" t="str">
            <v>349</v>
          </cell>
        </row>
        <row r="1098">
          <cell r="B1098" t="str">
            <v>Dec 2017</v>
          </cell>
          <cell r="C1098" t="str">
            <v>LS</v>
          </cell>
          <cell r="E1098">
            <v>47</v>
          </cell>
          <cell r="G1098">
            <v>1034.7879907779229</v>
          </cell>
          <cell r="Q1098">
            <v>1243.9000000000001</v>
          </cell>
          <cell r="S1098">
            <v>-35.020000000000003</v>
          </cell>
          <cell r="T1098">
            <v>246.91</v>
          </cell>
          <cell r="U1098">
            <v>-1.29</v>
          </cell>
          <cell r="W1098">
            <v>1454.5</v>
          </cell>
          <cell r="AF1098" t="str">
            <v>20160201LGUM_400</v>
          </cell>
          <cell r="AH1098" t="str">
            <v>400</v>
          </cell>
        </row>
        <row r="1099">
          <cell r="B1099" t="str">
            <v>Dec 2017</v>
          </cell>
          <cell r="C1099" t="str">
            <v>LS</v>
          </cell>
          <cell r="E1099">
            <v>10</v>
          </cell>
          <cell r="G1099">
            <v>428.18813411500264</v>
          </cell>
          <cell r="Q1099">
            <v>259.78999999999996</v>
          </cell>
          <cell r="S1099">
            <v>-7.31</v>
          </cell>
          <cell r="T1099">
            <v>51.57</v>
          </cell>
          <cell r="U1099">
            <v>-0.27</v>
          </cell>
          <cell r="W1099">
            <v>303.77999999999997</v>
          </cell>
          <cell r="AF1099" t="str">
            <v>20160201LGUM_401</v>
          </cell>
          <cell r="AH1099" t="str">
            <v>401</v>
          </cell>
        </row>
        <row r="1100">
          <cell r="B1100" t="str">
            <v>Dec 2017</v>
          </cell>
          <cell r="C1100" t="str">
            <v>LS</v>
          </cell>
          <cell r="E1100">
            <v>213</v>
          </cell>
          <cell r="G1100">
            <v>7725.7373341035473</v>
          </cell>
          <cell r="Q1100">
            <v>4434.67</v>
          </cell>
          <cell r="S1100">
            <v>-124.85</v>
          </cell>
          <cell r="T1100">
            <v>880.24</v>
          </cell>
          <cell r="U1100">
            <v>-4.6100000000000003</v>
          </cell>
          <cell r="W1100">
            <v>5185.45</v>
          </cell>
          <cell r="AF1100" t="str">
            <v>20160201LGUM_412</v>
          </cell>
          <cell r="AH1100" t="str">
            <v>412</v>
          </cell>
        </row>
        <row r="1101">
          <cell r="B1101" t="str">
            <v>Dec 2017</v>
          </cell>
          <cell r="C1101" t="str">
            <v>LS</v>
          </cell>
          <cell r="E1101">
            <v>2497</v>
          </cell>
          <cell r="G1101">
            <v>127066.86778974185</v>
          </cell>
          <cell r="Q1101">
            <v>53846.64</v>
          </cell>
          <cell r="S1101">
            <v>-1515.98</v>
          </cell>
          <cell r="T1101">
            <v>10688.13</v>
          </cell>
          <cell r="U1101">
            <v>-55.92</v>
          </cell>
          <cell r="W1101">
            <v>62962.87</v>
          </cell>
          <cell r="AF1101" t="str">
            <v>20160201LGUM_413</v>
          </cell>
          <cell r="AH1101" t="str">
            <v>413</v>
          </cell>
        </row>
        <row r="1102">
          <cell r="B1102" t="str">
            <v>Dec 2017</v>
          </cell>
          <cell r="C1102" t="str">
            <v>LS</v>
          </cell>
          <cell r="E1102">
            <v>46</v>
          </cell>
          <cell r="G1102">
            <v>1624.0564229647598</v>
          </cell>
          <cell r="Q1102">
            <v>975.65999999999985</v>
          </cell>
          <cell r="S1102">
            <v>-27.47</v>
          </cell>
          <cell r="T1102">
            <v>193.66</v>
          </cell>
          <cell r="U1102">
            <v>-1.01</v>
          </cell>
          <cell r="W1102">
            <v>1140.8399999999999</v>
          </cell>
          <cell r="AF1102" t="str">
            <v>20160201LGUM_415</v>
          </cell>
          <cell r="AH1102" t="str">
            <v>415</v>
          </cell>
        </row>
        <row r="1103">
          <cell r="B1103" t="str">
            <v>Dec 2017</v>
          </cell>
          <cell r="C1103" t="str">
            <v>LS</v>
          </cell>
          <cell r="E1103">
            <v>1943</v>
          </cell>
          <cell r="G1103">
            <v>98296.70315944335</v>
          </cell>
          <cell r="Q1103">
            <v>45932.65</v>
          </cell>
          <cell r="S1103">
            <v>-1293.17</v>
          </cell>
          <cell r="T1103">
            <v>9117.26</v>
          </cell>
          <cell r="U1103">
            <v>-47.7</v>
          </cell>
          <cell r="W1103">
            <v>53709.04</v>
          </cell>
          <cell r="AF1103" t="str">
            <v>20160201LGUM_416</v>
          </cell>
          <cell r="AH1103" t="str">
            <v>416</v>
          </cell>
        </row>
        <row r="1104">
          <cell r="B1104" t="str">
            <v>Dec 2017</v>
          </cell>
          <cell r="C1104" t="str">
            <v>RLS</v>
          </cell>
          <cell r="E1104">
            <v>46</v>
          </cell>
          <cell r="G1104">
            <v>2303.040464204264</v>
          </cell>
          <cell r="Q1104">
            <v>1138.5</v>
          </cell>
          <cell r="S1104">
            <v>-32.049999999999997</v>
          </cell>
          <cell r="T1104">
            <v>225.98</v>
          </cell>
          <cell r="U1104">
            <v>-1.18</v>
          </cell>
          <cell r="W1104">
            <v>1331.25</v>
          </cell>
          <cell r="AF1104" t="str">
            <v>20160201LGUM_417</v>
          </cell>
          <cell r="AH1104" t="str">
            <v>417</v>
          </cell>
        </row>
        <row r="1105">
          <cell r="B1105" t="str">
            <v>Dec 2017</v>
          </cell>
          <cell r="C1105" t="str">
            <v>RLS</v>
          </cell>
          <cell r="E1105">
            <v>114</v>
          </cell>
          <cell r="G1105">
            <v>8769.7007848982194</v>
          </cell>
          <cell r="Q1105">
            <v>2998.19</v>
          </cell>
          <cell r="S1105">
            <v>-84.41</v>
          </cell>
          <cell r="T1105">
            <v>595.12</v>
          </cell>
          <cell r="U1105">
            <v>-3.11</v>
          </cell>
          <cell r="W1105">
            <v>3505.79</v>
          </cell>
          <cell r="AF1105" t="str">
            <v>20160201LGUM_419</v>
          </cell>
          <cell r="AH1105" t="str">
            <v>419</v>
          </cell>
        </row>
        <row r="1106">
          <cell r="B1106" t="str">
            <v>Dec 2017</v>
          </cell>
          <cell r="C1106" t="str">
            <v>LS</v>
          </cell>
          <cell r="E1106">
            <v>62</v>
          </cell>
          <cell r="G1106">
            <v>4832.4089421550289</v>
          </cell>
          <cell r="Q1106">
            <v>1913.3199999999997</v>
          </cell>
          <cell r="S1106">
            <v>-53.87</v>
          </cell>
          <cell r="T1106">
            <v>379.78</v>
          </cell>
          <cell r="U1106">
            <v>-1.99</v>
          </cell>
          <cell r="W1106">
            <v>2237.2399999999998</v>
          </cell>
          <cell r="AF1106" t="str">
            <v>20160201LGUM_420</v>
          </cell>
          <cell r="AH1106" t="str">
            <v>420</v>
          </cell>
        </row>
        <row r="1107">
          <cell r="B1107" t="str">
            <v>Dec 2017</v>
          </cell>
          <cell r="C1107" t="str">
            <v>LS</v>
          </cell>
          <cell r="E1107">
            <v>210</v>
          </cell>
          <cell r="G1107">
            <v>26985.027909261913</v>
          </cell>
          <cell r="Q1107">
            <v>7131.5999999999995</v>
          </cell>
          <cell r="S1107">
            <v>-200.78</v>
          </cell>
          <cell r="T1107">
            <v>1415.57</v>
          </cell>
          <cell r="U1107">
            <v>-7.41</v>
          </cell>
          <cell r="W1107">
            <v>8338.98</v>
          </cell>
          <cell r="AF1107" t="str">
            <v>20160201LGUM_421</v>
          </cell>
          <cell r="AH1107" t="str">
            <v>421</v>
          </cell>
        </row>
        <row r="1108">
          <cell r="B1108" t="str">
            <v>Dec 2017</v>
          </cell>
          <cell r="C1108" t="str">
            <v>LS</v>
          </cell>
          <cell r="E1108">
            <v>438</v>
          </cell>
          <cell r="G1108">
            <v>87852.990669266946</v>
          </cell>
          <cell r="Q1108">
            <v>17357.95</v>
          </cell>
          <cell r="S1108">
            <v>-488.69</v>
          </cell>
          <cell r="T1108">
            <v>3445.41</v>
          </cell>
          <cell r="U1108">
            <v>-18.03</v>
          </cell>
          <cell r="W1108">
            <v>20296.64</v>
          </cell>
          <cell r="AF1108" t="str">
            <v>20160201LGUM_422</v>
          </cell>
          <cell r="AH1108" t="str">
            <v>422</v>
          </cell>
        </row>
        <row r="1109">
          <cell r="B1109" t="str">
            <v>Dec 2017</v>
          </cell>
          <cell r="C1109" t="str">
            <v>LS</v>
          </cell>
          <cell r="E1109">
            <v>21</v>
          </cell>
          <cell r="G1109">
            <v>1611.82247627576</v>
          </cell>
          <cell r="Q1109">
            <v>573.72</v>
          </cell>
          <cell r="S1109">
            <v>-16.149999999999999</v>
          </cell>
          <cell r="T1109">
            <v>113.88</v>
          </cell>
          <cell r="U1109">
            <v>-0.6</v>
          </cell>
          <cell r="W1109">
            <v>670.85</v>
          </cell>
          <cell r="AF1109" t="str">
            <v>20160201LGUM_423</v>
          </cell>
          <cell r="AH1109" t="str">
            <v>423</v>
          </cell>
        </row>
        <row r="1110">
          <cell r="B1110" t="str">
            <v>Dec 2017</v>
          </cell>
          <cell r="C1110" t="str">
            <v>LS</v>
          </cell>
          <cell r="E1110">
            <v>32</v>
          </cell>
          <cell r="G1110">
            <v>6430.977976184372</v>
          </cell>
          <cell r="Q1110">
            <v>1128.6400000000001</v>
          </cell>
          <cell r="S1110">
            <v>-31.78</v>
          </cell>
          <cell r="T1110">
            <v>224.03</v>
          </cell>
          <cell r="U1110">
            <v>-1.17</v>
          </cell>
          <cell r="W1110">
            <v>1319.72</v>
          </cell>
          <cell r="AF1110" t="str">
            <v>20160201LGUM_425</v>
          </cell>
          <cell r="AH1110" t="str">
            <v>425</v>
          </cell>
        </row>
        <row r="1111">
          <cell r="B1111" t="str">
            <v>Dec 2017</v>
          </cell>
          <cell r="C1111" t="str">
            <v>RLS</v>
          </cell>
          <cell r="E1111">
            <v>34</v>
          </cell>
          <cell r="G1111">
            <v>1162.224935455007</v>
          </cell>
          <cell r="Q1111">
            <v>1164.8399999999999</v>
          </cell>
          <cell r="S1111">
            <v>-32.79</v>
          </cell>
          <cell r="T1111">
            <v>231.21</v>
          </cell>
          <cell r="U1111">
            <v>-1.21</v>
          </cell>
          <cell r="W1111">
            <v>1362.05</v>
          </cell>
          <cell r="AF1111" t="str">
            <v>20160201LGUM_426</v>
          </cell>
          <cell r="AH1111" t="str">
            <v>426</v>
          </cell>
        </row>
        <row r="1112">
          <cell r="B1112" t="str">
            <v>Dec 2017</v>
          </cell>
          <cell r="C1112" t="str">
            <v>LS</v>
          </cell>
          <cell r="E1112">
            <v>53</v>
          </cell>
          <cell r="G1112">
            <v>1823.8775522184278</v>
          </cell>
          <cell r="Q1112">
            <v>1971.59</v>
          </cell>
          <cell r="S1112">
            <v>-55.51</v>
          </cell>
          <cell r="T1112">
            <v>391.34</v>
          </cell>
          <cell r="U1112">
            <v>-2.0499999999999998</v>
          </cell>
          <cell r="W1112">
            <v>2305.37</v>
          </cell>
          <cell r="AF1112" t="str">
            <v>20160201LGUM_427</v>
          </cell>
          <cell r="AH1112" t="str">
            <v>427</v>
          </cell>
        </row>
        <row r="1113">
          <cell r="B1113" t="str">
            <v>Dec 2017</v>
          </cell>
          <cell r="C1113" t="str">
            <v>RLS</v>
          </cell>
          <cell r="E1113">
            <v>286</v>
          </cell>
          <cell r="G1113">
            <v>13992.576525543836</v>
          </cell>
          <cell r="Q1113">
            <v>10346.240000000002</v>
          </cell>
          <cell r="S1113">
            <v>-291.27999999999997</v>
          </cell>
          <cell r="T1113">
            <v>2053.65</v>
          </cell>
          <cell r="U1113">
            <v>-10.74</v>
          </cell>
          <cell r="W1113">
            <v>12097.87</v>
          </cell>
          <cell r="AF1113" t="str">
            <v>20160201LGUM_428</v>
          </cell>
          <cell r="AH1113" t="str">
            <v>428</v>
          </cell>
        </row>
        <row r="1114">
          <cell r="B1114" t="str">
            <v>Dec 2017</v>
          </cell>
          <cell r="C1114" t="str">
            <v>LS</v>
          </cell>
          <cell r="E1114">
            <v>235</v>
          </cell>
          <cell r="G1114">
            <v>11555.982143317988</v>
          </cell>
          <cell r="Q1114">
            <v>9390.9800000000014</v>
          </cell>
          <cell r="S1114">
            <v>-264.39</v>
          </cell>
          <cell r="T1114">
            <v>1864.03</v>
          </cell>
          <cell r="U1114">
            <v>-9.75</v>
          </cell>
          <cell r="W1114">
            <v>10980.87</v>
          </cell>
          <cell r="AF1114" t="str">
            <v>20160201LGUM_429</v>
          </cell>
          <cell r="AH1114" t="str">
            <v>429</v>
          </cell>
        </row>
        <row r="1115">
          <cell r="B1115" t="str">
            <v>Dec 2017</v>
          </cell>
          <cell r="C1115" t="str">
            <v>RLS</v>
          </cell>
          <cell r="E1115">
            <v>13</v>
          </cell>
          <cell r="G1115">
            <v>444.50006303366939</v>
          </cell>
          <cell r="Q1115">
            <v>432.9</v>
          </cell>
          <cell r="S1115">
            <v>-12.19</v>
          </cell>
          <cell r="T1115">
            <v>85.93</v>
          </cell>
          <cell r="U1115">
            <v>-0.45</v>
          </cell>
          <cell r="W1115">
            <v>506.19</v>
          </cell>
          <cell r="AF1115" t="str">
            <v>20160201LGUM_430</v>
          </cell>
          <cell r="AH1115" t="str">
            <v>430</v>
          </cell>
        </row>
        <row r="1116">
          <cell r="B1116" t="str">
            <v>Dec 2017</v>
          </cell>
          <cell r="C1116" t="str">
            <v>LS</v>
          </cell>
          <cell r="E1116">
            <v>50</v>
          </cell>
          <cell r="G1116">
            <v>1763.7273143308441</v>
          </cell>
          <cell r="Q1116">
            <v>1886.86</v>
          </cell>
          <cell r="S1116">
            <v>-53.12</v>
          </cell>
          <cell r="T1116">
            <v>374.53</v>
          </cell>
          <cell r="U1116">
            <v>-1.96</v>
          </cell>
          <cell r="W1116">
            <v>2206.31</v>
          </cell>
          <cell r="AF1116" t="str">
            <v>20160201LGUM_431</v>
          </cell>
          <cell r="AH1116" t="str">
            <v>431</v>
          </cell>
        </row>
        <row r="1117">
          <cell r="B1117" t="str">
            <v>Dec 2017</v>
          </cell>
          <cell r="C1117" t="str">
            <v>RLS</v>
          </cell>
          <cell r="E1117">
            <v>9</v>
          </cell>
          <cell r="G1117">
            <v>508.72828315091976</v>
          </cell>
          <cell r="Q1117">
            <v>322.14999999999998</v>
          </cell>
          <cell r="S1117">
            <v>-9.07</v>
          </cell>
          <cell r="T1117">
            <v>63.95</v>
          </cell>
          <cell r="U1117">
            <v>-0.33</v>
          </cell>
          <cell r="W1117">
            <v>376.7</v>
          </cell>
          <cell r="AF1117" t="str">
            <v>20160201LGUM_432</v>
          </cell>
          <cell r="AH1117" t="str">
            <v>432</v>
          </cell>
        </row>
        <row r="1118">
          <cell r="B1118" t="str">
            <v>Dec 2017</v>
          </cell>
          <cell r="C1118" t="str">
            <v>LS</v>
          </cell>
          <cell r="E1118">
            <v>234</v>
          </cell>
          <cell r="G1118">
            <v>12225.79072454074</v>
          </cell>
          <cell r="Q1118">
            <v>9416.16</v>
          </cell>
          <cell r="S1118">
            <v>-265.10000000000002</v>
          </cell>
          <cell r="T1118">
            <v>1869.03</v>
          </cell>
          <cell r="U1118">
            <v>-9.7799999999999994</v>
          </cell>
          <cell r="W1118">
            <v>11010.31</v>
          </cell>
          <cell r="AF1118" t="str">
            <v>20160201LGUM_433</v>
          </cell>
          <cell r="AH1118" t="str">
            <v>433</v>
          </cell>
        </row>
        <row r="1119">
          <cell r="B1119" t="str">
            <v>Dec 2017</v>
          </cell>
          <cell r="C1119" t="str">
            <v>LS</v>
          </cell>
          <cell r="E1119">
            <v>0</v>
          </cell>
          <cell r="G1119">
            <v>0</v>
          </cell>
          <cell r="Q1119">
            <v>0</v>
          </cell>
          <cell r="S1119">
            <v>0</v>
          </cell>
          <cell r="T1119">
            <v>0</v>
          </cell>
          <cell r="U1119">
            <v>0</v>
          </cell>
          <cell r="W1119">
            <v>0</v>
          </cell>
          <cell r="AF1119" t="str">
            <v>20160201LGUM_439</v>
          </cell>
          <cell r="AH1119" t="str">
            <v>439</v>
          </cell>
        </row>
        <row r="1120">
          <cell r="B1120" t="str">
            <v>Dec 2017</v>
          </cell>
          <cell r="C1120" t="str">
            <v>LS</v>
          </cell>
          <cell r="E1120">
            <v>22</v>
          </cell>
          <cell r="G1120">
            <v>2983.0440010011848</v>
          </cell>
          <cell r="Q1120">
            <v>426.14</v>
          </cell>
          <cell r="S1120">
            <v>-12</v>
          </cell>
          <cell r="T1120">
            <v>84.59</v>
          </cell>
          <cell r="U1120">
            <v>-0.44</v>
          </cell>
          <cell r="W1120">
            <v>498.29</v>
          </cell>
          <cell r="AF1120" t="str">
            <v>20160201LGUM_440</v>
          </cell>
          <cell r="AH1120" t="str">
            <v>440</v>
          </cell>
        </row>
        <row r="1121">
          <cell r="B1121" t="str">
            <v>Dec 2017</v>
          </cell>
          <cell r="C1121" t="str">
            <v>LS</v>
          </cell>
          <cell r="E1121">
            <v>43</v>
          </cell>
          <cell r="G1121">
            <v>8480.1640465918845</v>
          </cell>
          <cell r="Q1121">
            <v>1012.6499999999999</v>
          </cell>
          <cell r="S1121">
            <v>-28.51</v>
          </cell>
          <cell r="T1121">
            <v>201</v>
          </cell>
          <cell r="U1121">
            <v>-1.05</v>
          </cell>
          <cell r="W1121">
            <v>1184.0899999999999</v>
          </cell>
          <cell r="AF1121" t="str">
            <v>20160201LGUM_441</v>
          </cell>
          <cell r="AH1121" t="str">
            <v>441</v>
          </cell>
        </row>
        <row r="1122">
          <cell r="B1122" t="str">
            <v>Dec 2017</v>
          </cell>
          <cell r="C1122" t="str">
            <v>LS</v>
          </cell>
          <cell r="E1122">
            <v>6411</v>
          </cell>
          <cell r="G1122">
            <v>511189.34542652359</v>
          </cell>
          <cell r="Q1122">
            <v>89451.5</v>
          </cell>
          <cell r="S1122">
            <v>-2518.39</v>
          </cell>
          <cell r="T1122">
            <v>17755.41</v>
          </cell>
          <cell r="U1122">
            <v>-92.89</v>
          </cell>
          <cell r="W1122">
            <v>104595.63</v>
          </cell>
          <cell r="AF1122" t="str">
            <v>20160201LGUM_452</v>
          </cell>
          <cell r="AH1122" t="str">
            <v>452</v>
          </cell>
        </row>
        <row r="1123">
          <cell r="B1123" t="str">
            <v>Dec 2017</v>
          </cell>
          <cell r="C1123" t="str">
            <v>LS</v>
          </cell>
          <cell r="E1123">
            <v>9502</v>
          </cell>
          <cell r="G1123">
            <v>1218331.8539618761</v>
          </cell>
          <cell r="Q1123">
            <v>154800.66999999998</v>
          </cell>
          <cell r="S1123">
            <v>-4358.21</v>
          </cell>
          <cell r="T1123">
            <v>30726.69</v>
          </cell>
          <cell r="U1123">
            <v>-160.75</v>
          </cell>
          <cell r="W1123">
            <v>181008.4</v>
          </cell>
          <cell r="AF1123" t="str">
            <v>20160201LGUM_453</v>
          </cell>
          <cell r="AH1123" t="str">
            <v>453</v>
          </cell>
        </row>
        <row r="1124">
          <cell r="B1124" t="str">
            <v>Dec 2017</v>
          </cell>
          <cell r="C1124" t="str">
            <v>LS</v>
          </cell>
          <cell r="E1124">
            <v>5311</v>
          </cell>
          <cell r="G1124">
            <v>1097754.0753950917</v>
          </cell>
          <cell r="Q1124">
            <v>101750.5</v>
          </cell>
          <cell r="S1124">
            <v>-2864.65</v>
          </cell>
          <cell r="T1124">
            <v>20196.66</v>
          </cell>
          <cell r="U1124">
            <v>-105.66</v>
          </cell>
          <cell r="W1124">
            <v>118976.85</v>
          </cell>
          <cell r="AF1124" t="str">
            <v>20160201LGUM_454</v>
          </cell>
          <cell r="AH1124" t="str">
            <v>454</v>
          </cell>
        </row>
        <row r="1125">
          <cell r="B1125" t="str">
            <v>Dec 2017</v>
          </cell>
          <cell r="C1125" t="str">
            <v>LS</v>
          </cell>
          <cell r="E1125">
            <v>387</v>
          </cell>
          <cell r="G1125">
            <v>31270.987232641604</v>
          </cell>
          <cell r="Q1125">
            <v>5904.37</v>
          </cell>
          <cell r="S1125">
            <v>-166.23</v>
          </cell>
          <cell r="T1125">
            <v>1171.97</v>
          </cell>
          <cell r="U1125">
            <v>-6.13</v>
          </cell>
          <cell r="W1125">
            <v>6903.98</v>
          </cell>
          <cell r="AF1125" t="str">
            <v>20160201LGUM_455</v>
          </cell>
          <cell r="AH1125" t="str">
            <v>455</v>
          </cell>
        </row>
        <row r="1126">
          <cell r="B1126" t="str">
            <v>Dec 2017</v>
          </cell>
          <cell r="C1126" t="str">
            <v>LS</v>
          </cell>
          <cell r="E1126">
            <v>12510</v>
          </cell>
          <cell r="G1126">
            <v>2612781.5654674824</v>
          </cell>
          <cell r="Q1126">
            <v>250890.81000000003</v>
          </cell>
          <cell r="S1126">
            <v>-7063.5</v>
          </cell>
          <cell r="T1126">
            <v>49799.82</v>
          </cell>
          <cell r="U1126">
            <v>-260.54000000000002</v>
          </cell>
          <cell r="W1126">
            <v>293366.59000000003</v>
          </cell>
          <cell r="AF1126" t="str">
            <v>20160201LGUM_456</v>
          </cell>
          <cell r="AH1126" t="str">
            <v>456</v>
          </cell>
        </row>
        <row r="1127">
          <cell r="B1127" t="str">
            <v>Dec 2017</v>
          </cell>
          <cell r="C1127" t="str">
            <v>LS</v>
          </cell>
          <cell r="E1127">
            <v>3287</v>
          </cell>
          <cell r="G1127">
            <v>174437.72886510755</v>
          </cell>
          <cell r="Q1127">
            <v>40892.959999999999</v>
          </cell>
          <cell r="S1127">
            <v>-1151.29</v>
          </cell>
          <cell r="T1127">
            <v>8116.93</v>
          </cell>
          <cell r="U1127">
            <v>-42.47</v>
          </cell>
          <cell r="W1127">
            <v>47816.13</v>
          </cell>
          <cell r="AF1127" t="str">
            <v>20160201LGUM_457</v>
          </cell>
          <cell r="AH1127" t="str">
            <v>457</v>
          </cell>
        </row>
        <row r="1128">
          <cell r="B1128" t="str">
            <v>Dec 2017</v>
          </cell>
          <cell r="C1128" t="str">
            <v>RLS</v>
          </cell>
          <cell r="E1128">
            <v>0</v>
          </cell>
          <cell r="G1128">
            <v>0</v>
          </cell>
          <cell r="Q1128">
            <v>0</v>
          </cell>
          <cell r="S1128">
            <v>0</v>
          </cell>
          <cell r="T1128">
            <v>0</v>
          </cell>
          <cell r="U1128">
            <v>0</v>
          </cell>
          <cell r="W1128">
            <v>0</v>
          </cell>
          <cell r="AF1128" t="str">
            <v>20160201LGUM_458</v>
          </cell>
          <cell r="AH1128" t="str">
            <v>458</v>
          </cell>
        </row>
        <row r="1129">
          <cell r="B1129" t="str">
            <v>Dec 2017</v>
          </cell>
          <cell r="C1129" t="str">
            <v>LS</v>
          </cell>
          <cell r="E1129">
            <v>34</v>
          </cell>
          <cell r="G1129">
            <v>2284.6895441707638</v>
          </cell>
          <cell r="Q1129">
            <v>473.66</v>
          </cell>
          <cell r="S1129">
            <v>-13.34</v>
          </cell>
          <cell r="T1129">
            <v>94.02</v>
          </cell>
          <cell r="U1129">
            <v>-0.49</v>
          </cell>
          <cell r="W1129">
            <v>553.85</v>
          </cell>
          <cell r="AF1129" t="str">
            <v>20160201LGUM_470</v>
          </cell>
          <cell r="AH1129" t="str">
            <v>470</v>
          </cell>
        </row>
        <row r="1130">
          <cell r="B1130" t="str">
            <v>Dec 2017</v>
          </cell>
          <cell r="C1130" t="str">
            <v>RLS</v>
          </cell>
          <cell r="E1130">
            <v>8</v>
          </cell>
          <cell r="G1130">
            <v>512.80626538058641</v>
          </cell>
          <cell r="Q1130">
            <v>128.70999999999998</v>
          </cell>
          <cell r="S1130">
            <v>-3.62</v>
          </cell>
          <cell r="T1130">
            <v>25.55</v>
          </cell>
          <cell r="U1130">
            <v>-0.13</v>
          </cell>
          <cell r="W1130">
            <v>150.51</v>
          </cell>
          <cell r="AF1130" t="str">
            <v>20160201LGUM_471</v>
          </cell>
          <cell r="AH1130" t="str">
            <v>471</v>
          </cell>
        </row>
        <row r="1131">
          <cell r="B1131" t="str">
            <v>Dec 2017</v>
          </cell>
          <cell r="C1131" t="str">
            <v>LS</v>
          </cell>
          <cell r="E1131">
            <v>629</v>
          </cell>
          <cell r="G1131">
            <v>97766.565469586669</v>
          </cell>
          <cell r="Q1131">
            <v>12633.31</v>
          </cell>
          <cell r="S1131">
            <v>-355.67</v>
          </cell>
          <cell r="T1131">
            <v>2507.61</v>
          </cell>
          <cell r="U1131">
            <v>-13.12</v>
          </cell>
          <cell r="W1131">
            <v>14772.13</v>
          </cell>
          <cell r="AF1131" t="str">
            <v>20160201LGUM_473</v>
          </cell>
          <cell r="AH1131" t="str">
            <v>473</v>
          </cell>
        </row>
        <row r="1132">
          <cell r="B1132" t="str">
            <v>Dec 2017</v>
          </cell>
          <cell r="C1132" t="str">
            <v>RLS</v>
          </cell>
          <cell r="E1132">
            <v>45</v>
          </cell>
          <cell r="G1132">
            <v>6943.7842415649584</v>
          </cell>
          <cell r="Q1132">
            <v>1024.8499999999999</v>
          </cell>
          <cell r="S1132">
            <v>-28.85</v>
          </cell>
          <cell r="T1132">
            <v>203.43</v>
          </cell>
          <cell r="U1132">
            <v>-1.06</v>
          </cell>
          <cell r="W1132">
            <v>1198.3699999999999</v>
          </cell>
          <cell r="AF1132" t="str">
            <v>20160201LGUM_474</v>
          </cell>
          <cell r="AH1132" t="str">
            <v>474</v>
          </cell>
        </row>
        <row r="1133">
          <cell r="B1133" t="str">
            <v>Dec 2017</v>
          </cell>
          <cell r="C1133" t="str">
            <v>RLS</v>
          </cell>
          <cell r="E1133">
            <v>2</v>
          </cell>
          <cell r="G1133">
            <v>282.4002694044184</v>
          </cell>
          <cell r="Q1133">
            <v>59.279999999999994</v>
          </cell>
          <cell r="S1133">
            <v>-1.67</v>
          </cell>
          <cell r="T1133">
            <v>11.77</v>
          </cell>
          <cell r="U1133">
            <v>-0.06</v>
          </cell>
          <cell r="W1133">
            <v>69.319999999999993</v>
          </cell>
          <cell r="AF1133" t="str">
            <v>20160201LGUM_475</v>
          </cell>
          <cell r="AH1133" t="str">
            <v>475</v>
          </cell>
        </row>
        <row r="1134">
          <cell r="B1134" t="str">
            <v>Dec 2017</v>
          </cell>
          <cell r="C1134" t="str">
            <v>LS</v>
          </cell>
          <cell r="E1134">
            <v>534</v>
          </cell>
          <cell r="G1134">
            <v>253661.70913639979</v>
          </cell>
          <cell r="Q1134">
            <v>22603.75</v>
          </cell>
          <cell r="S1134">
            <v>-636.38</v>
          </cell>
          <cell r="T1134">
            <v>4486.67</v>
          </cell>
          <cell r="U1134">
            <v>-23.47</v>
          </cell>
          <cell r="W1134">
            <v>26430.57</v>
          </cell>
          <cell r="AF1134" t="str">
            <v>20160201LGUM_476</v>
          </cell>
          <cell r="AH1134" t="str">
            <v>476</v>
          </cell>
        </row>
        <row r="1135">
          <cell r="B1135" t="str">
            <v>Dec 2017</v>
          </cell>
          <cell r="C1135" t="str">
            <v>RLS</v>
          </cell>
          <cell r="E1135">
            <v>58</v>
          </cell>
          <cell r="G1135">
            <v>27881.164504231168</v>
          </cell>
          <cell r="Q1135">
            <v>2657.2999999999997</v>
          </cell>
          <cell r="S1135">
            <v>-74.81</v>
          </cell>
          <cell r="T1135">
            <v>527.45000000000005</v>
          </cell>
          <cell r="U1135">
            <v>-2.76</v>
          </cell>
          <cell r="W1135">
            <v>3107.18</v>
          </cell>
          <cell r="AF1135" t="str">
            <v>20160201LGUM_477</v>
          </cell>
          <cell r="AH1135" t="str">
            <v>477</v>
          </cell>
        </row>
        <row r="1136">
          <cell r="B1136" t="str">
            <v>Dec 2017</v>
          </cell>
          <cell r="C1136" t="str">
            <v>LS</v>
          </cell>
          <cell r="E1136">
            <v>0</v>
          </cell>
          <cell r="G1136">
            <v>0</v>
          </cell>
          <cell r="Q1136">
            <v>0</v>
          </cell>
          <cell r="S1136">
            <v>0</v>
          </cell>
          <cell r="T1136">
            <v>0</v>
          </cell>
          <cell r="U1136">
            <v>0</v>
          </cell>
          <cell r="W1136">
            <v>0</v>
          </cell>
          <cell r="AF1136" t="str">
            <v>20160201LGUM_479</v>
          </cell>
          <cell r="AH1136" t="str">
            <v>479</v>
          </cell>
        </row>
        <row r="1137">
          <cell r="B1137" t="str">
            <v>Dec 2017</v>
          </cell>
          <cell r="C1137" t="str">
            <v>LS</v>
          </cell>
          <cell r="E1137">
            <v>20</v>
          </cell>
          <cell r="G1137">
            <v>1216.2581999980907</v>
          </cell>
          <cell r="Q1137">
            <v>497</v>
          </cell>
          <cell r="S1137">
            <v>-13.99</v>
          </cell>
          <cell r="T1137">
            <v>98.65</v>
          </cell>
          <cell r="U1137">
            <v>-0.52</v>
          </cell>
          <cell r="W1137">
            <v>581.14</v>
          </cell>
          <cell r="AF1137" t="str">
            <v>20160201LGUM_480</v>
          </cell>
          <cell r="AH1137" t="str">
            <v>480</v>
          </cell>
        </row>
        <row r="1138">
          <cell r="B1138" t="str">
            <v>Dec 2017</v>
          </cell>
          <cell r="C1138" t="str">
            <v>LS</v>
          </cell>
          <cell r="E1138">
            <v>6</v>
          </cell>
          <cell r="G1138">
            <v>873.70769270608866</v>
          </cell>
          <cell r="Q1138">
            <v>130.02000000000001</v>
          </cell>
          <cell r="S1138">
            <v>-3.66</v>
          </cell>
          <cell r="T1138">
            <v>25.81</v>
          </cell>
          <cell r="U1138">
            <v>-0.14000000000000001</v>
          </cell>
          <cell r="W1138">
            <v>152.03</v>
          </cell>
          <cell r="AF1138" t="str">
            <v>20160201LGUM_481</v>
          </cell>
          <cell r="AH1138" t="str">
            <v>481</v>
          </cell>
        </row>
        <row r="1139">
          <cell r="B1139" t="str">
            <v>Dec 2017</v>
          </cell>
          <cell r="C1139" t="str">
            <v>LS</v>
          </cell>
          <cell r="E1139">
            <v>90</v>
          </cell>
          <cell r="G1139">
            <v>13514.433109115416</v>
          </cell>
          <cell r="Q1139">
            <v>2828.71</v>
          </cell>
          <cell r="S1139">
            <v>-79.64</v>
          </cell>
          <cell r="T1139">
            <v>561.47</v>
          </cell>
          <cell r="U1139">
            <v>-2.94</v>
          </cell>
          <cell r="W1139">
            <v>3307.6</v>
          </cell>
          <cell r="AF1139" t="str">
            <v>20160201LGUM_482</v>
          </cell>
          <cell r="AH1139" t="str">
            <v>482</v>
          </cell>
        </row>
        <row r="1140">
          <cell r="B1140" t="str">
            <v>Dec 2017</v>
          </cell>
          <cell r="C1140" t="str">
            <v>LS</v>
          </cell>
          <cell r="E1140">
            <v>5</v>
          </cell>
          <cell r="G1140">
            <v>2265.3191285798471</v>
          </cell>
          <cell r="Q1140">
            <v>225.04999999999998</v>
          </cell>
          <cell r="S1140">
            <v>-6.34</v>
          </cell>
          <cell r="T1140">
            <v>44.67</v>
          </cell>
          <cell r="U1140">
            <v>-0.23</v>
          </cell>
          <cell r="W1140">
            <v>263.14999999999998</v>
          </cell>
          <cell r="AF1140" t="str">
            <v>20160201LGUM_483</v>
          </cell>
          <cell r="AH1140" t="str">
            <v>483</v>
          </cell>
        </row>
        <row r="1141">
          <cell r="B1141" t="str">
            <v>Dec 2017</v>
          </cell>
          <cell r="C1141" t="str">
            <v>LS</v>
          </cell>
          <cell r="E1141">
            <v>56</v>
          </cell>
          <cell r="G1141">
            <v>25750.418789230323</v>
          </cell>
          <cell r="Q1141">
            <v>3066.55</v>
          </cell>
          <cell r="S1141">
            <v>-86.33</v>
          </cell>
          <cell r="T1141">
            <v>608.69000000000005</v>
          </cell>
          <cell r="U1141">
            <v>-3.18</v>
          </cell>
          <cell r="W1141">
            <v>3585.73</v>
          </cell>
          <cell r="AF1141" t="str">
            <v>20160201LGUM_484</v>
          </cell>
          <cell r="AH1141" t="str">
            <v>484</v>
          </cell>
        </row>
        <row r="1142">
          <cell r="B1142" t="str">
            <v>Dec 2017</v>
          </cell>
          <cell r="C1142" t="str">
            <v>ODL</v>
          </cell>
          <cell r="E1142">
            <v>0</v>
          </cell>
          <cell r="G1142">
            <v>0</v>
          </cell>
          <cell r="Q1142">
            <v>0</v>
          </cell>
          <cell r="S1142">
            <v>0</v>
          </cell>
          <cell r="T1142">
            <v>0</v>
          </cell>
          <cell r="U1142">
            <v>0</v>
          </cell>
          <cell r="W1142">
            <v>0</v>
          </cell>
          <cell r="AF1142" t="str">
            <v>20160201ODL</v>
          </cell>
          <cell r="AH1142" t="str">
            <v>ODL</v>
          </cell>
        </row>
        <row r="1143">
          <cell r="B1143" t="str">
            <v>Dec 2017</v>
          </cell>
          <cell r="C1143" t="str">
            <v>RLS</v>
          </cell>
          <cell r="E1143">
            <v>0</v>
          </cell>
          <cell r="G1143">
            <v>0</v>
          </cell>
          <cell r="Q1143">
            <v>0</v>
          </cell>
          <cell r="S1143">
            <v>0</v>
          </cell>
          <cell r="T1143">
            <v>0</v>
          </cell>
          <cell r="U1143">
            <v>0</v>
          </cell>
          <cell r="W1143">
            <v>0</v>
          </cell>
          <cell r="AF1143" t="str">
            <v>20160201LGUM_204CU</v>
          </cell>
          <cell r="AH1143" t="str">
            <v>4CU</v>
          </cell>
        </row>
        <row r="1144">
          <cell r="B1144" t="str">
            <v>Dec 2017</v>
          </cell>
          <cell r="C1144" t="str">
            <v>RLS</v>
          </cell>
          <cell r="E1144">
            <v>0</v>
          </cell>
          <cell r="G1144">
            <v>0</v>
          </cell>
          <cell r="Q1144">
            <v>0</v>
          </cell>
          <cell r="S1144">
            <v>0</v>
          </cell>
          <cell r="T1144">
            <v>0</v>
          </cell>
          <cell r="U1144">
            <v>0</v>
          </cell>
          <cell r="W1144">
            <v>0</v>
          </cell>
          <cell r="AF1144" t="str">
            <v>20160201LGUM_207CU</v>
          </cell>
          <cell r="AH1144" t="str">
            <v>7CU</v>
          </cell>
        </row>
        <row r="1145">
          <cell r="B1145" t="str">
            <v>Dec 2017</v>
          </cell>
          <cell r="C1145" t="str">
            <v>RLS</v>
          </cell>
          <cell r="E1145">
            <v>0</v>
          </cell>
          <cell r="G1145">
            <v>0</v>
          </cell>
          <cell r="Q1145">
            <v>0</v>
          </cell>
          <cell r="S1145">
            <v>0</v>
          </cell>
          <cell r="T1145">
            <v>0</v>
          </cell>
          <cell r="U1145">
            <v>0</v>
          </cell>
          <cell r="W1145">
            <v>0</v>
          </cell>
          <cell r="AF1145" t="str">
            <v>20160201LGUM_209CU</v>
          </cell>
          <cell r="AH1145" t="str">
            <v>9CU</v>
          </cell>
        </row>
        <row r="1146">
          <cell r="B1146" t="str">
            <v>Dec 2017</v>
          </cell>
          <cell r="C1146" t="str">
            <v>RLS</v>
          </cell>
          <cell r="E1146">
            <v>0</v>
          </cell>
          <cell r="G1146">
            <v>0</v>
          </cell>
          <cell r="Q1146">
            <v>0</v>
          </cell>
          <cell r="S1146">
            <v>0</v>
          </cell>
          <cell r="T1146">
            <v>0</v>
          </cell>
          <cell r="U1146">
            <v>0</v>
          </cell>
          <cell r="W1146">
            <v>0</v>
          </cell>
          <cell r="AF1146" t="str">
            <v>20160201LGUM_210CU</v>
          </cell>
          <cell r="AH1146" t="str">
            <v>0CU</v>
          </cell>
        </row>
        <row r="1147">
          <cell r="B1147" t="str">
            <v>Dec 2017</v>
          </cell>
          <cell r="C1147" t="str">
            <v>RLS</v>
          </cell>
          <cell r="E1147">
            <v>0</v>
          </cell>
          <cell r="G1147">
            <v>0</v>
          </cell>
          <cell r="Q1147">
            <v>0</v>
          </cell>
          <cell r="S1147">
            <v>0</v>
          </cell>
          <cell r="T1147">
            <v>0</v>
          </cell>
          <cell r="U1147">
            <v>0</v>
          </cell>
          <cell r="W1147">
            <v>0</v>
          </cell>
          <cell r="AF1147" t="str">
            <v>20160201LGUM_252CU</v>
          </cell>
          <cell r="AH1147" t="str">
            <v>2CU</v>
          </cell>
        </row>
        <row r="1148">
          <cell r="B1148" t="str">
            <v>Dec 2017</v>
          </cell>
          <cell r="C1148" t="str">
            <v>RLS</v>
          </cell>
          <cell r="E1148">
            <v>0</v>
          </cell>
          <cell r="G1148">
            <v>0</v>
          </cell>
          <cell r="Q1148">
            <v>0</v>
          </cell>
          <cell r="S1148">
            <v>0</v>
          </cell>
          <cell r="T1148">
            <v>0</v>
          </cell>
          <cell r="U1148">
            <v>0</v>
          </cell>
          <cell r="W1148">
            <v>0</v>
          </cell>
          <cell r="AF1148" t="str">
            <v>20160201LGUM_267CU</v>
          </cell>
          <cell r="AH1148" t="str">
            <v>7CU</v>
          </cell>
        </row>
        <row r="1149">
          <cell r="B1149" t="str">
            <v>Dec 2017</v>
          </cell>
          <cell r="C1149" t="str">
            <v>RLS</v>
          </cell>
          <cell r="E1149">
            <v>0</v>
          </cell>
          <cell r="G1149">
            <v>0</v>
          </cell>
          <cell r="Q1149">
            <v>0</v>
          </cell>
          <cell r="S1149">
            <v>0</v>
          </cell>
          <cell r="T1149">
            <v>0</v>
          </cell>
          <cell r="U1149">
            <v>0</v>
          </cell>
          <cell r="W1149">
            <v>0</v>
          </cell>
          <cell r="AF1149" t="str">
            <v>20160201LGUM_276CU</v>
          </cell>
          <cell r="AH1149" t="str">
            <v>6CU</v>
          </cell>
        </row>
        <row r="1150">
          <cell r="B1150" t="str">
            <v>Dec 2017</v>
          </cell>
          <cell r="C1150" t="str">
            <v>RLS</v>
          </cell>
          <cell r="E1150">
            <v>0</v>
          </cell>
          <cell r="G1150">
            <v>0</v>
          </cell>
          <cell r="Q1150">
            <v>0</v>
          </cell>
          <cell r="S1150">
            <v>0</v>
          </cell>
          <cell r="T1150">
            <v>0</v>
          </cell>
          <cell r="U1150">
            <v>0</v>
          </cell>
          <cell r="W1150">
            <v>0</v>
          </cell>
          <cell r="AF1150" t="str">
            <v>20160201LGUM_315CU</v>
          </cell>
          <cell r="AH1150" t="str">
            <v>5CU</v>
          </cell>
        </row>
        <row r="1151">
          <cell r="B1151" t="str">
            <v>Dec 2017</v>
          </cell>
          <cell r="C1151" t="str">
            <v>LS</v>
          </cell>
          <cell r="E1151">
            <v>0</v>
          </cell>
          <cell r="G1151">
            <v>0</v>
          </cell>
          <cell r="Q1151">
            <v>0</v>
          </cell>
          <cell r="S1151">
            <v>0</v>
          </cell>
          <cell r="T1151">
            <v>0</v>
          </cell>
          <cell r="U1151">
            <v>0</v>
          </cell>
          <cell r="W1151">
            <v>0</v>
          </cell>
          <cell r="AF1151" t="str">
            <v>20160201LGUM_412CU</v>
          </cell>
          <cell r="AH1151" t="str">
            <v>2CU</v>
          </cell>
        </row>
        <row r="1152">
          <cell r="B1152" t="str">
            <v>Dec 2017</v>
          </cell>
          <cell r="C1152" t="str">
            <v>LS</v>
          </cell>
          <cell r="E1152">
            <v>0</v>
          </cell>
          <cell r="G1152">
            <v>0</v>
          </cell>
          <cell r="Q1152">
            <v>0</v>
          </cell>
          <cell r="S1152">
            <v>0</v>
          </cell>
          <cell r="T1152">
            <v>0</v>
          </cell>
          <cell r="U1152">
            <v>0</v>
          </cell>
          <cell r="W1152">
            <v>0</v>
          </cell>
          <cell r="AF1152" t="str">
            <v>20160201LGUM_415CU</v>
          </cell>
          <cell r="AH1152" t="str">
            <v>5CU</v>
          </cell>
        </row>
        <row r="1153">
          <cell r="B1153" t="str">
            <v>Dec 2017</v>
          </cell>
          <cell r="C1153" t="str">
            <v>LS</v>
          </cell>
          <cell r="E1153">
            <v>575</v>
          </cell>
          <cell r="G1153">
            <v>70792.752011456338</v>
          </cell>
          <cell r="Q1153">
            <v>16991.25</v>
          </cell>
          <cell r="S1153">
            <v>-478.37</v>
          </cell>
          <cell r="T1153">
            <v>3372.63</v>
          </cell>
          <cell r="U1153">
            <v>-17.64</v>
          </cell>
          <cell r="W1153">
            <v>19867.87</v>
          </cell>
          <cell r="AF1153" t="str">
            <v>20160201LGUM_424</v>
          </cell>
          <cell r="AH1153" t="str">
            <v>424</v>
          </cell>
        </row>
        <row r="1154">
          <cell r="B1154" t="str">
            <v>Dec 2017</v>
          </cell>
          <cell r="C1154" t="str">
            <v>LS</v>
          </cell>
          <cell r="E1154">
            <v>3</v>
          </cell>
          <cell r="G1154">
            <v>241.62044710775149</v>
          </cell>
          <cell r="Q1154">
            <v>65.070000000000007</v>
          </cell>
          <cell r="S1154">
            <v>-1.83</v>
          </cell>
          <cell r="T1154">
            <v>12.92</v>
          </cell>
          <cell r="U1154">
            <v>-7.0000000000000007E-2</v>
          </cell>
          <cell r="W1154">
            <v>76.09</v>
          </cell>
          <cell r="AF1154" t="str">
            <v>20160201LGUM_444</v>
          </cell>
          <cell r="AH1154" t="str">
            <v>444</v>
          </cell>
        </row>
        <row r="1155">
          <cell r="B1155" t="str">
            <v>Dec 2017</v>
          </cell>
          <cell r="C1155" t="str">
            <v>LS</v>
          </cell>
          <cell r="E1155">
            <v>17</v>
          </cell>
          <cell r="G1155">
            <v>892.05861273958874</v>
          </cell>
          <cell r="Q1155">
            <v>401.71000000000004</v>
          </cell>
          <cell r="S1155">
            <v>-11.31</v>
          </cell>
          <cell r="T1155">
            <v>79.739999999999995</v>
          </cell>
          <cell r="U1155">
            <v>-0.42</v>
          </cell>
          <cell r="W1155">
            <v>469.72</v>
          </cell>
          <cell r="AF1155" t="str">
            <v>20160201LGUM_445</v>
          </cell>
          <cell r="AH1155" t="str">
            <v>445</v>
          </cell>
        </row>
        <row r="1156">
          <cell r="B1156" t="str">
            <v>Dec 2017</v>
          </cell>
          <cell r="C1156" t="str">
            <v>LS</v>
          </cell>
          <cell r="E1156">
            <v>0</v>
          </cell>
          <cell r="G1156">
            <v>0</v>
          </cell>
          <cell r="Q1156">
            <v>0</v>
          </cell>
          <cell r="S1156">
            <v>0</v>
          </cell>
          <cell r="T1156">
            <v>0</v>
          </cell>
          <cell r="U1156">
            <v>0</v>
          </cell>
          <cell r="W1156">
            <v>0</v>
          </cell>
          <cell r="AF1156" t="str">
            <v>20160201LGUM_452CU</v>
          </cell>
          <cell r="AH1156" t="str">
            <v>2CU</v>
          </cell>
        </row>
        <row r="1157">
          <cell r="B1157" t="str">
            <v>Dec 2017</v>
          </cell>
          <cell r="C1157" t="str">
            <v>LS</v>
          </cell>
          <cell r="E1157">
            <v>0</v>
          </cell>
          <cell r="G1157">
            <v>0</v>
          </cell>
          <cell r="Q1157">
            <v>0</v>
          </cell>
          <cell r="S1157">
            <v>0</v>
          </cell>
          <cell r="T1157">
            <v>0</v>
          </cell>
          <cell r="U1157">
            <v>0</v>
          </cell>
          <cell r="W1157">
            <v>0</v>
          </cell>
          <cell r="AF1157" t="str">
            <v>20160201LGUM_453CU</v>
          </cell>
        </row>
        <row r="1158">
          <cell r="B1158" t="str">
            <v>Dec 2017</v>
          </cell>
          <cell r="C1158" t="str">
            <v>LS</v>
          </cell>
          <cell r="E1158">
            <v>0</v>
          </cell>
          <cell r="G1158">
            <v>0</v>
          </cell>
          <cell r="Q1158">
            <v>0</v>
          </cell>
          <cell r="S1158">
            <v>0</v>
          </cell>
          <cell r="T1158">
            <v>0</v>
          </cell>
          <cell r="U1158">
            <v>0</v>
          </cell>
          <cell r="W1158">
            <v>0</v>
          </cell>
          <cell r="AF1158" t="str">
            <v>20160201LGUM_454CU</v>
          </cell>
        </row>
        <row r="1159">
          <cell r="B1159" t="str">
            <v>Dec 2017</v>
          </cell>
          <cell r="C1159" t="str">
            <v>LS</v>
          </cell>
          <cell r="E1159">
            <v>0</v>
          </cell>
          <cell r="G1159">
            <v>0</v>
          </cell>
          <cell r="Q1159">
            <v>0</v>
          </cell>
          <cell r="S1159">
            <v>0</v>
          </cell>
          <cell r="T1159">
            <v>0</v>
          </cell>
          <cell r="U1159">
            <v>0</v>
          </cell>
          <cell r="W1159">
            <v>0</v>
          </cell>
          <cell r="AF1159" t="str">
            <v>20160201LGUM_456CU</v>
          </cell>
        </row>
        <row r="1160">
          <cell r="B1160" t="str">
            <v>Dec 2017</v>
          </cell>
          <cell r="C1160" t="str">
            <v>LS</v>
          </cell>
          <cell r="E1160">
            <v>0</v>
          </cell>
          <cell r="G1160">
            <v>0</v>
          </cell>
          <cell r="Q1160">
            <v>0</v>
          </cell>
          <cell r="S1160">
            <v>0</v>
          </cell>
          <cell r="T1160">
            <v>0</v>
          </cell>
          <cell r="U1160">
            <v>0</v>
          </cell>
          <cell r="W1160">
            <v>0</v>
          </cell>
          <cell r="AF1160" t="str">
            <v>20160201LGUM_490</v>
          </cell>
        </row>
        <row r="1161">
          <cell r="B1161" t="str">
            <v>Dec 2017</v>
          </cell>
          <cell r="C1161" t="str">
            <v>LS</v>
          </cell>
          <cell r="E1161">
            <v>0</v>
          </cell>
          <cell r="G1161">
            <v>0</v>
          </cell>
          <cell r="Q1161">
            <v>0</v>
          </cell>
          <cell r="S1161">
            <v>0</v>
          </cell>
          <cell r="T1161">
            <v>0</v>
          </cell>
          <cell r="U1161">
            <v>0</v>
          </cell>
          <cell r="W1161">
            <v>0</v>
          </cell>
          <cell r="AF1161" t="str">
            <v>20160201LGUM_491</v>
          </cell>
        </row>
        <row r="1162">
          <cell r="B1162" t="str">
            <v>Dec 2017</v>
          </cell>
          <cell r="C1162" t="str">
            <v>LS</v>
          </cell>
          <cell r="E1162">
            <v>0</v>
          </cell>
          <cell r="G1162">
            <v>0</v>
          </cell>
          <cell r="Q1162">
            <v>0</v>
          </cell>
          <cell r="S1162">
            <v>0</v>
          </cell>
          <cell r="T1162">
            <v>0</v>
          </cell>
          <cell r="U1162">
            <v>0</v>
          </cell>
          <cell r="W1162">
            <v>0</v>
          </cell>
          <cell r="AF1162" t="str">
            <v>20160201LGUM_492</v>
          </cell>
        </row>
        <row r="1163">
          <cell r="B1163" t="str">
            <v>Dec 2017</v>
          </cell>
          <cell r="C1163" t="str">
            <v>LS</v>
          </cell>
          <cell r="E1163">
            <v>0</v>
          </cell>
          <cell r="G1163">
            <v>0</v>
          </cell>
          <cell r="Q1163">
            <v>0</v>
          </cell>
          <cell r="S1163">
            <v>0</v>
          </cell>
          <cell r="T1163">
            <v>0</v>
          </cell>
          <cell r="U1163">
            <v>0</v>
          </cell>
          <cell r="W1163">
            <v>0</v>
          </cell>
          <cell r="AF1163" t="str">
            <v>20160201LGUM_493</v>
          </cell>
        </row>
        <row r="1164">
          <cell r="B1164" t="str">
            <v>Dec 2017</v>
          </cell>
          <cell r="C1164" t="str">
            <v>LS</v>
          </cell>
          <cell r="E1164">
            <v>0</v>
          </cell>
          <cell r="G1164">
            <v>0</v>
          </cell>
          <cell r="Q1164">
            <v>0</v>
          </cell>
          <cell r="S1164">
            <v>0</v>
          </cell>
          <cell r="T1164">
            <v>0</v>
          </cell>
          <cell r="U1164">
            <v>0</v>
          </cell>
          <cell r="W1164">
            <v>0</v>
          </cell>
          <cell r="AF1164" t="str">
            <v>20160201LGUM_496</v>
          </cell>
        </row>
        <row r="1165">
          <cell r="B1165" t="str">
            <v>Dec 2017</v>
          </cell>
          <cell r="C1165" t="str">
            <v>LS</v>
          </cell>
          <cell r="E1165">
            <v>0</v>
          </cell>
          <cell r="G1165">
            <v>0</v>
          </cell>
          <cell r="Q1165">
            <v>0</v>
          </cell>
          <cell r="S1165">
            <v>0</v>
          </cell>
          <cell r="T1165">
            <v>0</v>
          </cell>
          <cell r="U1165">
            <v>0</v>
          </cell>
          <cell r="W1165">
            <v>0</v>
          </cell>
          <cell r="AF1165" t="str">
            <v>20160201LGUM_497</v>
          </cell>
        </row>
        <row r="1166">
          <cell r="B1166" t="str">
            <v>Dec 2017</v>
          </cell>
          <cell r="C1166" t="str">
            <v>LS</v>
          </cell>
          <cell r="E1166">
            <v>0</v>
          </cell>
          <cell r="G1166">
            <v>0</v>
          </cell>
          <cell r="Q1166">
            <v>0</v>
          </cell>
          <cell r="S1166">
            <v>0</v>
          </cell>
          <cell r="T1166">
            <v>0</v>
          </cell>
          <cell r="U1166">
            <v>0</v>
          </cell>
          <cell r="W1166">
            <v>0</v>
          </cell>
          <cell r="AF1166" t="str">
            <v>20160201LGUM_498</v>
          </cell>
        </row>
        <row r="1167">
          <cell r="B1167" t="str">
            <v>Dec 2017</v>
          </cell>
          <cell r="C1167" t="str">
            <v>LS</v>
          </cell>
          <cell r="E1167">
            <v>0</v>
          </cell>
          <cell r="G1167">
            <v>0</v>
          </cell>
          <cell r="Q1167">
            <v>0</v>
          </cell>
          <cell r="S1167">
            <v>0</v>
          </cell>
          <cell r="T1167">
            <v>0</v>
          </cell>
          <cell r="U1167">
            <v>0</v>
          </cell>
          <cell r="W1167">
            <v>0</v>
          </cell>
          <cell r="AF1167" t="str">
            <v>20160201LGUM_499</v>
          </cell>
        </row>
      </sheetData>
      <sheetData sheetId="14">
        <row r="2">
          <cell r="B2" t="str">
            <v>Jan 2018</v>
          </cell>
          <cell r="C2" t="str">
            <v>RLS</v>
          </cell>
          <cell r="D2" t="str">
            <v>LE_900POLE</v>
          </cell>
          <cell r="E2">
            <v>1492</v>
          </cell>
          <cell r="H2">
            <v>3073.52</v>
          </cell>
          <cell r="J2">
            <v>3073.52</v>
          </cell>
          <cell r="K2">
            <v>3073.52</v>
          </cell>
        </row>
        <row r="3">
          <cell r="B3" t="str">
            <v>Jan 2018</v>
          </cell>
          <cell r="C3" t="str">
            <v>LS</v>
          </cell>
          <cell r="D3" t="str">
            <v>LE_900POLE</v>
          </cell>
          <cell r="E3">
            <v>5085</v>
          </cell>
          <cell r="H3">
            <v>10475.1</v>
          </cell>
          <cell r="J3">
            <v>10475.1</v>
          </cell>
          <cell r="K3">
            <v>10475.099999999999</v>
          </cell>
        </row>
        <row r="4">
          <cell r="B4" t="str">
            <v>Jan 2018</v>
          </cell>
          <cell r="C4" t="str">
            <v>RLS</v>
          </cell>
          <cell r="D4" t="str">
            <v>LE_901POLE</v>
          </cell>
          <cell r="E4">
            <v>155</v>
          </cell>
          <cell r="H4">
            <v>1677.1</v>
          </cell>
          <cell r="J4">
            <v>1677.1</v>
          </cell>
          <cell r="K4">
            <v>1677.1</v>
          </cell>
        </row>
        <row r="5">
          <cell r="B5" t="str">
            <v>Jan 2018</v>
          </cell>
          <cell r="C5" t="str">
            <v>LS</v>
          </cell>
          <cell r="D5" t="str">
            <v>LE_901POLE</v>
          </cell>
          <cell r="E5">
            <v>0</v>
          </cell>
          <cell r="H5">
            <v>0</v>
          </cell>
          <cell r="J5">
            <v>0</v>
          </cell>
          <cell r="K5">
            <v>0</v>
          </cell>
        </row>
        <row r="6">
          <cell r="B6" t="str">
            <v>Jan 2018</v>
          </cell>
          <cell r="C6" t="str">
            <v>RLS</v>
          </cell>
          <cell r="D6" t="str">
            <v>LE_902POLE</v>
          </cell>
          <cell r="E6">
            <v>286</v>
          </cell>
          <cell r="H6">
            <v>3692.26</v>
          </cell>
          <cell r="J6">
            <v>3692.26</v>
          </cell>
          <cell r="K6">
            <v>3692.2599999999998</v>
          </cell>
        </row>
        <row r="7">
          <cell r="B7" t="str">
            <v>Jan 2018</v>
          </cell>
          <cell r="C7" t="str">
            <v>LS</v>
          </cell>
          <cell r="D7" t="str">
            <v>LE_902POLE</v>
          </cell>
          <cell r="E7">
            <v>3</v>
          </cell>
          <cell r="H7">
            <v>38.729999999999997</v>
          </cell>
          <cell r="J7">
            <v>38.729999999999997</v>
          </cell>
          <cell r="K7">
            <v>38.729999999999997</v>
          </cell>
        </row>
        <row r="8">
          <cell r="B8" t="str">
            <v>Jan 2018</v>
          </cell>
          <cell r="C8" t="str">
            <v>RLS</v>
          </cell>
          <cell r="D8" t="str">
            <v>LE_950BASE</v>
          </cell>
          <cell r="E8">
            <v>30</v>
          </cell>
          <cell r="H8">
            <v>104.1</v>
          </cell>
          <cell r="J8">
            <v>104.1</v>
          </cell>
          <cell r="K8">
            <v>104.1</v>
          </cell>
        </row>
        <row r="9">
          <cell r="B9" t="str">
            <v>Jan 2018</v>
          </cell>
          <cell r="C9" t="str">
            <v>LS</v>
          </cell>
          <cell r="D9" t="str">
            <v>LE_950BASE</v>
          </cell>
          <cell r="E9">
            <v>10</v>
          </cell>
          <cell r="H9">
            <v>34.700000000000003</v>
          </cell>
          <cell r="J9">
            <v>34.700000000000003</v>
          </cell>
          <cell r="K9">
            <v>34.700000000000003</v>
          </cell>
        </row>
        <row r="10">
          <cell r="B10" t="str">
            <v>Jan 2018</v>
          </cell>
          <cell r="C10" t="str">
            <v>RLS</v>
          </cell>
          <cell r="D10" t="str">
            <v>LE_951BASE</v>
          </cell>
          <cell r="E10">
            <v>184</v>
          </cell>
          <cell r="H10">
            <v>686.32</v>
          </cell>
          <cell r="J10">
            <v>686.32</v>
          </cell>
          <cell r="K10">
            <v>686.31999999999994</v>
          </cell>
        </row>
        <row r="11">
          <cell r="B11" t="str">
            <v>Jan 2018</v>
          </cell>
          <cell r="C11" t="str">
            <v>LS</v>
          </cell>
          <cell r="D11" t="str">
            <v>LE_951BASE</v>
          </cell>
          <cell r="E11">
            <v>15</v>
          </cell>
          <cell r="H11">
            <v>55.95</v>
          </cell>
          <cell r="J11">
            <v>55.95</v>
          </cell>
          <cell r="K11">
            <v>55.95</v>
          </cell>
        </row>
        <row r="12">
          <cell r="B12" t="str">
            <v>Jan 2018</v>
          </cell>
          <cell r="C12" t="str">
            <v>RLS</v>
          </cell>
          <cell r="D12" t="str">
            <v>LE_952BASE</v>
          </cell>
          <cell r="E12">
            <v>179</v>
          </cell>
          <cell r="H12">
            <v>637.24</v>
          </cell>
          <cell r="J12">
            <v>637.24</v>
          </cell>
          <cell r="K12">
            <v>637.24</v>
          </cell>
        </row>
        <row r="13">
          <cell r="B13" t="str">
            <v>Jan 2018</v>
          </cell>
          <cell r="C13" t="str">
            <v>LS</v>
          </cell>
          <cell r="D13" t="str">
            <v>LE_952BASE</v>
          </cell>
          <cell r="E13">
            <v>56</v>
          </cell>
          <cell r="H13">
            <v>199.36</v>
          </cell>
          <cell r="J13">
            <v>199.36</v>
          </cell>
          <cell r="K13">
            <v>199.36</v>
          </cell>
        </row>
        <row r="14">
          <cell r="B14" t="str">
            <v>Jan 2018</v>
          </cell>
          <cell r="C14" t="str">
            <v>RLS</v>
          </cell>
          <cell r="D14" t="str">
            <v>LE_953BASE</v>
          </cell>
          <cell r="E14">
            <v>56</v>
          </cell>
          <cell r="H14">
            <v>199.36</v>
          </cell>
          <cell r="J14">
            <v>199.36</v>
          </cell>
          <cell r="K14">
            <v>199.35999999999999</v>
          </cell>
        </row>
        <row r="15">
          <cell r="B15" t="str">
            <v>Jan 2018</v>
          </cell>
          <cell r="C15" t="str">
            <v>LS</v>
          </cell>
          <cell r="D15" t="str">
            <v>LE_953BASE</v>
          </cell>
          <cell r="E15">
            <v>117</v>
          </cell>
          <cell r="H15">
            <v>416.52</v>
          </cell>
          <cell r="J15">
            <v>416.52</v>
          </cell>
          <cell r="K15">
            <v>416.52</v>
          </cell>
        </row>
        <row r="16">
          <cell r="B16" t="str">
            <v>Jan 2018</v>
          </cell>
          <cell r="C16" t="str">
            <v>RLS</v>
          </cell>
          <cell r="D16" t="str">
            <v>LE_954BASE</v>
          </cell>
          <cell r="E16">
            <v>45</v>
          </cell>
          <cell r="H16">
            <v>156.15</v>
          </cell>
          <cell r="J16">
            <v>156.15</v>
          </cell>
          <cell r="K16">
            <v>156.15</v>
          </cell>
        </row>
        <row r="17">
          <cell r="B17" t="str">
            <v>Jan 2018</v>
          </cell>
          <cell r="C17" t="str">
            <v>LS</v>
          </cell>
          <cell r="D17" t="str">
            <v>LE_954BASE</v>
          </cell>
          <cell r="E17">
            <v>6</v>
          </cell>
          <cell r="H17">
            <v>20.82</v>
          </cell>
          <cell r="J17">
            <v>20.82</v>
          </cell>
          <cell r="K17">
            <v>20.82</v>
          </cell>
        </row>
        <row r="18">
          <cell r="B18" t="str">
            <v>Jan 2018</v>
          </cell>
          <cell r="C18" t="str">
            <v>RLS</v>
          </cell>
          <cell r="D18" t="str">
            <v>LE_955BASE</v>
          </cell>
          <cell r="E18">
            <v>19</v>
          </cell>
          <cell r="H18">
            <v>70.87</v>
          </cell>
          <cell r="J18">
            <v>70.87</v>
          </cell>
          <cell r="K18">
            <v>70.87</v>
          </cell>
        </row>
        <row r="19">
          <cell r="B19" t="str">
            <v>Jan 2018</v>
          </cell>
          <cell r="C19" t="str">
            <v>LS</v>
          </cell>
          <cell r="D19" t="str">
            <v>LE_955BASE</v>
          </cell>
          <cell r="E19">
            <v>76</v>
          </cell>
          <cell r="H19">
            <v>283.48</v>
          </cell>
          <cell r="J19">
            <v>283.48</v>
          </cell>
          <cell r="K19">
            <v>283.47999999999996</v>
          </cell>
        </row>
        <row r="20">
          <cell r="B20" t="str">
            <v>Jan 2018</v>
          </cell>
          <cell r="C20" t="str">
            <v>RLS</v>
          </cell>
          <cell r="D20" t="str">
            <v>LE_956BASE</v>
          </cell>
          <cell r="E20">
            <v>1</v>
          </cell>
          <cell r="H20">
            <v>3.56</v>
          </cell>
          <cell r="J20">
            <v>3.56</v>
          </cell>
          <cell r="K20">
            <v>3.56</v>
          </cell>
        </row>
        <row r="21">
          <cell r="B21" t="str">
            <v>Jan 2018</v>
          </cell>
          <cell r="C21" t="str">
            <v>LS</v>
          </cell>
          <cell r="D21" t="str">
            <v>LE_956BASE</v>
          </cell>
          <cell r="E21">
            <v>97</v>
          </cell>
          <cell r="H21">
            <v>345.32</v>
          </cell>
          <cell r="J21">
            <v>345.32</v>
          </cell>
          <cell r="K21">
            <v>345.32000000000005</v>
          </cell>
        </row>
        <row r="22">
          <cell r="B22" t="str">
            <v>Jan 2018</v>
          </cell>
          <cell r="C22" t="str">
            <v>RLS</v>
          </cell>
          <cell r="D22" t="str">
            <v>LE_957BASE</v>
          </cell>
          <cell r="E22">
            <v>6</v>
          </cell>
          <cell r="H22">
            <v>21.36</v>
          </cell>
          <cell r="J22">
            <v>21.36</v>
          </cell>
          <cell r="K22">
            <v>21.36</v>
          </cell>
        </row>
        <row r="23">
          <cell r="B23" t="str">
            <v>Jan 2018</v>
          </cell>
          <cell r="C23" t="str">
            <v>LS</v>
          </cell>
          <cell r="D23" t="str">
            <v>LE_957BASE</v>
          </cell>
          <cell r="E23">
            <v>60</v>
          </cell>
          <cell r="H23">
            <v>213.6</v>
          </cell>
          <cell r="J23">
            <v>213.6</v>
          </cell>
          <cell r="K23">
            <v>213.6</v>
          </cell>
        </row>
        <row r="24">
          <cell r="B24" t="str">
            <v>Jan 2018</v>
          </cell>
          <cell r="C24" t="str">
            <v>RLS</v>
          </cell>
          <cell r="D24" t="str">
            <v>LE_958POLE</v>
          </cell>
          <cell r="E24">
            <v>34</v>
          </cell>
          <cell r="H24">
            <v>384.88</v>
          </cell>
          <cell r="J24">
            <v>384.88</v>
          </cell>
          <cell r="K24">
            <v>384.87999999999994</v>
          </cell>
        </row>
        <row r="25">
          <cell r="B25" t="str">
            <v>Jan 2018</v>
          </cell>
          <cell r="C25" t="str">
            <v>LS</v>
          </cell>
          <cell r="D25" t="str">
            <v>LE_958POLE</v>
          </cell>
          <cell r="E25">
            <v>396</v>
          </cell>
          <cell r="H25">
            <v>4482.72</v>
          </cell>
          <cell r="J25">
            <v>4482.72</v>
          </cell>
          <cell r="K25">
            <v>4482.72</v>
          </cell>
        </row>
        <row r="26">
          <cell r="B26" t="str">
            <v>Feb 2018</v>
          </cell>
          <cell r="C26" t="str">
            <v>RLS</v>
          </cell>
          <cell r="D26" t="str">
            <v>LE_900POLE</v>
          </cell>
          <cell r="E26">
            <v>1481</v>
          </cell>
          <cell r="H26">
            <v>3050.86</v>
          </cell>
          <cell r="J26">
            <v>3050.86</v>
          </cell>
          <cell r="K26">
            <v>3050.8599999999997</v>
          </cell>
        </row>
        <row r="27">
          <cell r="B27" t="str">
            <v>Feb 2018</v>
          </cell>
          <cell r="C27" t="str">
            <v>LS</v>
          </cell>
          <cell r="D27" t="str">
            <v>LE_900POLE</v>
          </cell>
          <cell r="E27">
            <v>5185</v>
          </cell>
          <cell r="H27">
            <v>10681.1</v>
          </cell>
          <cell r="J27">
            <v>10681.1</v>
          </cell>
          <cell r="K27">
            <v>10681.1</v>
          </cell>
        </row>
        <row r="28">
          <cell r="B28" t="str">
            <v>Feb 2018</v>
          </cell>
          <cell r="C28" t="str">
            <v>RLS</v>
          </cell>
          <cell r="D28" t="str">
            <v>LE_901POLE</v>
          </cell>
          <cell r="E28">
            <v>155</v>
          </cell>
          <cell r="H28">
            <v>1677.1</v>
          </cell>
          <cell r="J28">
            <v>1677.1</v>
          </cell>
          <cell r="K28">
            <v>1677.1</v>
          </cell>
        </row>
        <row r="29">
          <cell r="B29" t="str">
            <v>Feb 2018</v>
          </cell>
          <cell r="C29" t="str">
            <v>LS</v>
          </cell>
          <cell r="D29" t="str">
            <v>LE_901POLE</v>
          </cell>
          <cell r="E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 t="str">
            <v>Feb 2018</v>
          </cell>
          <cell r="C30" t="str">
            <v>RLS</v>
          </cell>
          <cell r="D30" t="str">
            <v>LE_902POLE</v>
          </cell>
          <cell r="E30">
            <v>270</v>
          </cell>
          <cell r="H30">
            <v>3485.7</v>
          </cell>
          <cell r="J30">
            <v>3485.7</v>
          </cell>
          <cell r="K30">
            <v>3485.7</v>
          </cell>
        </row>
        <row r="31">
          <cell r="B31" t="str">
            <v>Feb 2018</v>
          </cell>
          <cell r="C31" t="str">
            <v>LS</v>
          </cell>
          <cell r="D31" t="str">
            <v>LE_902POLE</v>
          </cell>
          <cell r="E31">
            <v>3</v>
          </cell>
          <cell r="H31">
            <v>38.729999999999997</v>
          </cell>
          <cell r="J31">
            <v>38.729999999999997</v>
          </cell>
          <cell r="K31">
            <v>38.729999999999997</v>
          </cell>
        </row>
        <row r="32">
          <cell r="B32" t="str">
            <v>Feb 2018</v>
          </cell>
          <cell r="C32" t="str">
            <v>RLS</v>
          </cell>
          <cell r="D32" t="str">
            <v>LE_950BASE</v>
          </cell>
          <cell r="E32">
            <v>30</v>
          </cell>
          <cell r="H32">
            <v>104.1</v>
          </cell>
          <cell r="J32">
            <v>104.1</v>
          </cell>
          <cell r="K32">
            <v>104.1</v>
          </cell>
        </row>
        <row r="33">
          <cell r="B33" t="str">
            <v>Feb 2018</v>
          </cell>
          <cell r="C33" t="str">
            <v>LS</v>
          </cell>
          <cell r="D33" t="str">
            <v>LE_950BASE</v>
          </cell>
          <cell r="E33">
            <v>10</v>
          </cell>
          <cell r="H33">
            <v>34.700000000000003</v>
          </cell>
          <cell r="J33">
            <v>34.700000000000003</v>
          </cell>
          <cell r="K33">
            <v>34.700000000000003</v>
          </cell>
        </row>
        <row r="34">
          <cell r="B34" t="str">
            <v>Feb 2018</v>
          </cell>
          <cell r="C34" t="str">
            <v>RLS</v>
          </cell>
          <cell r="D34" t="str">
            <v>LE_951BASE</v>
          </cell>
          <cell r="E34">
            <v>168</v>
          </cell>
          <cell r="H34">
            <v>626.64</v>
          </cell>
          <cell r="J34">
            <v>626.64</v>
          </cell>
          <cell r="K34">
            <v>626.6400000000001</v>
          </cell>
        </row>
        <row r="35">
          <cell r="B35" t="str">
            <v>Feb 2018</v>
          </cell>
          <cell r="C35" t="str">
            <v>LS</v>
          </cell>
          <cell r="D35" t="str">
            <v>LE_951BASE</v>
          </cell>
          <cell r="E35">
            <v>9</v>
          </cell>
          <cell r="H35">
            <v>33.57</v>
          </cell>
          <cell r="J35">
            <v>33.57</v>
          </cell>
          <cell r="K35">
            <v>33.57</v>
          </cell>
        </row>
        <row r="36">
          <cell r="B36" t="str">
            <v>Feb 2018</v>
          </cell>
          <cell r="C36" t="str">
            <v>RLS</v>
          </cell>
          <cell r="D36" t="str">
            <v>LE_952BASE</v>
          </cell>
          <cell r="E36">
            <v>179</v>
          </cell>
          <cell r="H36">
            <v>637.24</v>
          </cell>
          <cell r="J36">
            <v>637.24</v>
          </cell>
          <cell r="K36">
            <v>637.24</v>
          </cell>
        </row>
        <row r="37">
          <cell r="B37" t="str">
            <v>Feb 2018</v>
          </cell>
          <cell r="C37" t="str">
            <v>LS</v>
          </cell>
          <cell r="D37" t="str">
            <v>LE_952BASE</v>
          </cell>
          <cell r="E37">
            <v>56</v>
          </cell>
          <cell r="H37">
            <v>199.36</v>
          </cell>
          <cell r="J37">
            <v>199.36</v>
          </cell>
          <cell r="K37">
            <v>199.36</v>
          </cell>
        </row>
        <row r="38">
          <cell r="B38" t="str">
            <v>Feb 2018</v>
          </cell>
          <cell r="C38" t="str">
            <v>RLS</v>
          </cell>
          <cell r="D38" t="str">
            <v>LE_953BASE</v>
          </cell>
          <cell r="E38">
            <v>56</v>
          </cell>
          <cell r="H38">
            <v>199.36</v>
          </cell>
          <cell r="J38">
            <v>199.36</v>
          </cell>
          <cell r="K38">
            <v>199.35999999999999</v>
          </cell>
        </row>
        <row r="39">
          <cell r="B39" t="str">
            <v>Feb 2018</v>
          </cell>
          <cell r="C39" t="str">
            <v>LS</v>
          </cell>
          <cell r="D39" t="str">
            <v>LE_953BASE</v>
          </cell>
          <cell r="E39">
            <v>117</v>
          </cell>
          <cell r="H39">
            <v>416.52</v>
          </cell>
          <cell r="J39">
            <v>416.52</v>
          </cell>
          <cell r="K39">
            <v>416.52</v>
          </cell>
        </row>
        <row r="40">
          <cell r="B40" t="str">
            <v>Feb 2018</v>
          </cell>
          <cell r="C40" t="str">
            <v>RLS</v>
          </cell>
          <cell r="D40" t="str">
            <v>LE_954BASE</v>
          </cell>
          <cell r="E40">
            <v>45</v>
          </cell>
          <cell r="H40">
            <v>156.15</v>
          </cell>
          <cell r="J40">
            <v>156.15</v>
          </cell>
          <cell r="K40">
            <v>156.15</v>
          </cell>
        </row>
        <row r="41">
          <cell r="B41" t="str">
            <v>Feb 2018</v>
          </cell>
          <cell r="C41" t="str">
            <v>LS</v>
          </cell>
          <cell r="D41" t="str">
            <v>LE_954BASE</v>
          </cell>
          <cell r="E41">
            <v>6</v>
          </cell>
          <cell r="H41">
            <v>20.82</v>
          </cell>
          <cell r="J41">
            <v>20.82</v>
          </cell>
          <cell r="K41">
            <v>20.82</v>
          </cell>
        </row>
        <row r="42">
          <cell r="B42" t="str">
            <v>Feb 2018</v>
          </cell>
          <cell r="C42" t="str">
            <v>RLS</v>
          </cell>
          <cell r="D42" t="str">
            <v>LE_955BASE</v>
          </cell>
          <cell r="E42">
            <v>19</v>
          </cell>
          <cell r="H42">
            <v>70.87</v>
          </cell>
          <cell r="J42">
            <v>70.87</v>
          </cell>
          <cell r="K42">
            <v>70.87</v>
          </cell>
        </row>
        <row r="43">
          <cell r="B43" t="str">
            <v>Feb 2018</v>
          </cell>
          <cell r="C43" t="str">
            <v>LS</v>
          </cell>
          <cell r="D43" t="str">
            <v>LE_955BASE</v>
          </cell>
          <cell r="E43">
            <v>56</v>
          </cell>
          <cell r="H43">
            <v>208.88</v>
          </cell>
          <cell r="J43">
            <v>208.88</v>
          </cell>
          <cell r="K43">
            <v>208.87999999999997</v>
          </cell>
        </row>
        <row r="44">
          <cell r="B44" t="str">
            <v>Feb 2018</v>
          </cell>
          <cell r="C44" t="str">
            <v>RLS</v>
          </cell>
          <cell r="D44" t="str">
            <v>LE_956BASE</v>
          </cell>
          <cell r="E44">
            <v>1</v>
          </cell>
          <cell r="H44">
            <v>3.56</v>
          </cell>
          <cell r="J44">
            <v>3.56</v>
          </cell>
          <cell r="K44">
            <v>3.56</v>
          </cell>
        </row>
        <row r="45">
          <cell r="B45" t="str">
            <v>Feb 2018</v>
          </cell>
          <cell r="C45" t="str">
            <v>LS</v>
          </cell>
          <cell r="D45" t="str">
            <v>LE_956BASE</v>
          </cell>
          <cell r="E45">
            <v>457</v>
          </cell>
          <cell r="H45">
            <v>1626.92</v>
          </cell>
          <cell r="J45">
            <v>1626.92</v>
          </cell>
          <cell r="K45">
            <v>1626.9200000000003</v>
          </cell>
        </row>
        <row r="46">
          <cell r="B46" t="str">
            <v>Feb 2018</v>
          </cell>
          <cell r="C46" t="str">
            <v>RLS</v>
          </cell>
          <cell r="D46" t="str">
            <v>LE_957BASE</v>
          </cell>
          <cell r="E46">
            <v>6</v>
          </cell>
          <cell r="H46">
            <v>21.36</v>
          </cell>
          <cell r="J46">
            <v>21.36</v>
          </cell>
          <cell r="K46">
            <v>21.36</v>
          </cell>
        </row>
        <row r="47">
          <cell r="B47" t="str">
            <v>Feb 2018</v>
          </cell>
          <cell r="C47" t="str">
            <v>LS</v>
          </cell>
          <cell r="D47" t="str">
            <v>LE_957BASE</v>
          </cell>
          <cell r="E47">
            <v>60</v>
          </cell>
          <cell r="H47">
            <v>213.6</v>
          </cell>
          <cell r="J47">
            <v>213.6</v>
          </cell>
          <cell r="K47">
            <v>213.6</v>
          </cell>
        </row>
        <row r="48">
          <cell r="B48" t="str">
            <v>Feb 2018</v>
          </cell>
          <cell r="C48" t="str">
            <v>RLS</v>
          </cell>
          <cell r="D48" t="str">
            <v>LE_958POLE</v>
          </cell>
          <cell r="E48">
            <v>34</v>
          </cell>
          <cell r="H48">
            <v>384.88</v>
          </cell>
          <cell r="J48">
            <v>384.88</v>
          </cell>
          <cell r="K48">
            <v>384.87999999999994</v>
          </cell>
        </row>
        <row r="49">
          <cell r="B49" t="str">
            <v>Feb 2018</v>
          </cell>
          <cell r="C49" t="str">
            <v>LS</v>
          </cell>
          <cell r="D49" t="str">
            <v>LE_958POLE</v>
          </cell>
          <cell r="E49">
            <v>400</v>
          </cell>
          <cell r="H49">
            <v>4528</v>
          </cell>
          <cell r="J49">
            <v>4528</v>
          </cell>
          <cell r="K49">
            <v>4527.9999999999991</v>
          </cell>
        </row>
        <row r="50">
          <cell r="B50" t="str">
            <v>Mar 2018</v>
          </cell>
          <cell r="C50" t="str">
            <v>RLS</v>
          </cell>
          <cell r="D50" t="str">
            <v>LE_900POLE</v>
          </cell>
          <cell r="E50">
            <v>1506</v>
          </cell>
          <cell r="H50">
            <v>3102.36</v>
          </cell>
          <cell r="J50">
            <v>3102.36</v>
          </cell>
          <cell r="K50">
            <v>3102.3599999999997</v>
          </cell>
        </row>
        <row r="51">
          <cell r="B51" t="str">
            <v>Mar 2018</v>
          </cell>
          <cell r="C51" t="str">
            <v>LS</v>
          </cell>
          <cell r="D51" t="str">
            <v>LE_900POLE</v>
          </cell>
          <cell r="E51">
            <v>5262</v>
          </cell>
          <cell r="H51">
            <v>10839.72</v>
          </cell>
          <cell r="J51">
            <v>10839.72</v>
          </cell>
          <cell r="K51">
            <v>10839.720000000003</v>
          </cell>
        </row>
        <row r="52">
          <cell r="B52" t="str">
            <v>Mar 2018</v>
          </cell>
          <cell r="C52" t="str">
            <v>RLS</v>
          </cell>
          <cell r="D52" t="str">
            <v>LE_901POLE</v>
          </cell>
          <cell r="E52">
            <v>155</v>
          </cell>
          <cell r="H52">
            <v>1677.1</v>
          </cell>
          <cell r="J52">
            <v>1677.1</v>
          </cell>
          <cell r="K52">
            <v>1677.1</v>
          </cell>
        </row>
        <row r="53">
          <cell r="B53" t="str">
            <v>Mar 2018</v>
          </cell>
          <cell r="C53" t="str">
            <v>LS</v>
          </cell>
          <cell r="D53" t="str">
            <v>LE_901POLE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</row>
        <row r="54">
          <cell r="B54" t="str">
            <v>Mar 2018</v>
          </cell>
          <cell r="C54" t="str">
            <v>RLS</v>
          </cell>
          <cell r="D54" t="str">
            <v>LE_902POLE</v>
          </cell>
          <cell r="E54">
            <v>247</v>
          </cell>
          <cell r="H54">
            <v>3188.77</v>
          </cell>
          <cell r="J54">
            <v>3188.77</v>
          </cell>
          <cell r="K54">
            <v>3188.7699999999995</v>
          </cell>
        </row>
        <row r="55">
          <cell r="B55" t="str">
            <v>Mar 2018</v>
          </cell>
          <cell r="C55" t="str">
            <v>LS</v>
          </cell>
          <cell r="D55" t="str">
            <v>LE_902POLE</v>
          </cell>
          <cell r="E55">
            <v>3</v>
          </cell>
          <cell r="H55">
            <v>38.729999999999997</v>
          </cell>
          <cell r="J55">
            <v>38.729999999999997</v>
          </cell>
          <cell r="K55">
            <v>38.729999999999997</v>
          </cell>
        </row>
        <row r="56">
          <cell r="B56" t="str">
            <v>Mar 2018</v>
          </cell>
          <cell r="C56" t="str">
            <v>RLS</v>
          </cell>
          <cell r="D56" t="str">
            <v>LE_950BASE</v>
          </cell>
          <cell r="E56">
            <v>30</v>
          </cell>
          <cell r="H56">
            <v>104.1</v>
          </cell>
          <cell r="J56">
            <v>104.1</v>
          </cell>
          <cell r="K56">
            <v>104.1</v>
          </cell>
        </row>
        <row r="57">
          <cell r="B57" t="str">
            <v>Mar 2018</v>
          </cell>
          <cell r="C57" t="str">
            <v>LS</v>
          </cell>
          <cell r="D57" t="str">
            <v>LE_950BASE</v>
          </cell>
          <cell r="E57">
            <v>10</v>
          </cell>
          <cell r="H57">
            <v>34.700000000000003</v>
          </cell>
          <cell r="J57">
            <v>34.700000000000003</v>
          </cell>
          <cell r="K57">
            <v>34.700000000000003</v>
          </cell>
        </row>
        <row r="58">
          <cell r="B58" t="str">
            <v>Mar 2018</v>
          </cell>
          <cell r="C58" t="str">
            <v>RLS</v>
          </cell>
          <cell r="D58" t="str">
            <v>LE_951BASE</v>
          </cell>
          <cell r="E58">
            <v>176</v>
          </cell>
          <cell r="H58">
            <v>656.48</v>
          </cell>
          <cell r="J58">
            <v>656.48</v>
          </cell>
          <cell r="K58">
            <v>656.48</v>
          </cell>
        </row>
        <row r="59">
          <cell r="B59" t="str">
            <v>Mar 2018</v>
          </cell>
          <cell r="C59" t="str">
            <v>LS</v>
          </cell>
          <cell r="D59" t="str">
            <v>LE_951BASE</v>
          </cell>
          <cell r="E59">
            <v>12</v>
          </cell>
          <cell r="H59">
            <v>44.76</v>
          </cell>
          <cell r="J59">
            <v>44.76</v>
          </cell>
          <cell r="K59">
            <v>44.76</v>
          </cell>
        </row>
        <row r="60">
          <cell r="B60" t="str">
            <v>Mar 2018</v>
          </cell>
          <cell r="C60" t="str">
            <v>RLS</v>
          </cell>
          <cell r="D60" t="str">
            <v>LE_952BASE</v>
          </cell>
          <cell r="E60">
            <v>148</v>
          </cell>
          <cell r="H60">
            <v>526.88</v>
          </cell>
          <cell r="J60">
            <v>526.88</v>
          </cell>
          <cell r="K60">
            <v>526.88000000000011</v>
          </cell>
        </row>
        <row r="61">
          <cell r="B61" t="str">
            <v>Mar 2018</v>
          </cell>
          <cell r="C61" t="str">
            <v>LS</v>
          </cell>
          <cell r="D61" t="str">
            <v>LE_952BASE</v>
          </cell>
          <cell r="E61">
            <v>56</v>
          </cell>
          <cell r="H61">
            <v>199.36</v>
          </cell>
          <cell r="J61">
            <v>199.36</v>
          </cell>
          <cell r="K61">
            <v>199.36</v>
          </cell>
        </row>
        <row r="62">
          <cell r="B62" t="str">
            <v>Mar 2018</v>
          </cell>
          <cell r="C62" t="str">
            <v>RLS</v>
          </cell>
          <cell r="D62" t="str">
            <v>LE_953BASE</v>
          </cell>
          <cell r="E62">
            <v>56</v>
          </cell>
          <cell r="H62">
            <v>199.36</v>
          </cell>
          <cell r="J62">
            <v>199.36</v>
          </cell>
          <cell r="K62">
            <v>199.35999999999999</v>
          </cell>
        </row>
        <row r="63">
          <cell r="B63" t="str">
            <v>Mar 2018</v>
          </cell>
          <cell r="C63" t="str">
            <v>LS</v>
          </cell>
          <cell r="D63" t="str">
            <v>LE_953BASE</v>
          </cell>
          <cell r="E63">
            <v>489</v>
          </cell>
          <cell r="H63">
            <v>1740.84</v>
          </cell>
          <cell r="J63">
            <v>1740.84</v>
          </cell>
          <cell r="K63">
            <v>1740.8400000000001</v>
          </cell>
        </row>
        <row r="64">
          <cell r="B64" t="str">
            <v>Mar 2018</v>
          </cell>
          <cell r="C64" t="str">
            <v>RLS</v>
          </cell>
          <cell r="D64" t="str">
            <v>LE_954BASE</v>
          </cell>
          <cell r="E64">
            <v>45</v>
          </cell>
          <cell r="H64">
            <v>156.15</v>
          </cell>
          <cell r="J64">
            <v>156.15</v>
          </cell>
          <cell r="K64">
            <v>156.15</v>
          </cell>
        </row>
        <row r="65">
          <cell r="B65" t="str">
            <v>Mar 2018</v>
          </cell>
          <cell r="C65" t="str">
            <v>LS</v>
          </cell>
          <cell r="D65" t="str">
            <v>LE_954BASE</v>
          </cell>
          <cell r="E65">
            <v>6</v>
          </cell>
          <cell r="H65">
            <v>20.82</v>
          </cell>
          <cell r="J65">
            <v>20.82</v>
          </cell>
          <cell r="K65">
            <v>20.82</v>
          </cell>
        </row>
        <row r="66">
          <cell r="B66" t="str">
            <v>Mar 2018</v>
          </cell>
          <cell r="C66" t="str">
            <v>RLS</v>
          </cell>
          <cell r="D66" t="str">
            <v>LE_955BASE</v>
          </cell>
          <cell r="E66">
            <v>19</v>
          </cell>
          <cell r="H66">
            <v>70.87</v>
          </cell>
          <cell r="J66">
            <v>70.87</v>
          </cell>
          <cell r="K66">
            <v>70.87</v>
          </cell>
        </row>
        <row r="67">
          <cell r="B67" t="str">
            <v>Mar 2018</v>
          </cell>
          <cell r="C67" t="str">
            <v>LS</v>
          </cell>
          <cell r="D67" t="str">
            <v>LE_955BASE</v>
          </cell>
          <cell r="E67">
            <v>66</v>
          </cell>
          <cell r="H67">
            <v>246.18</v>
          </cell>
          <cell r="J67">
            <v>246.18</v>
          </cell>
          <cell r="K67">
            <v>246.17999999999998</v>
          </cell>
        </row>
        <row r="68">
          <cell r="B68" t="str">
            <v>Mar 2018</v>
          </cell>
          <cell r="C68" t="str">
            <v>RLS</v>
          </cell>
          <cell r="D68" t="str">
            <v>LE_956BASE</v>
          </cell>
          <cell r="E68">
            <v>1</v>
          </cell>
          <cell r="H68">
            <v>3.56</v>
          </cell>
          <cell r="J68">
            <v>3.56</v>
          </cell>
          <cell r="K68">
            <v>3.56</v>
          </cell>
        </row>
        <row r="69">
          <cell r="B69" t="str">
            <v>Mar 2018</v>
          </cell>
          <cell r="C69" t="str">
            <v>LS</v>
          </cell>
          <cell r="D69" t="str">
            <v>LE_956BASE</v>
          </cell>
          <cell r="E69">
            <v>-259</v>
          </cell>
          <cell r="H69">
            <v>-922.04</v>
          </cell>
          <cell r="J69">
            <v>-922.04</v>
          </cell>
          <cell r="K69">
            <v>-922.04000000000019</v>
          </cell>
        </row>
        <row r="70">
          <cell r="B70" t="str">
            <v>Mar 2018</v>
          </cell>
          <cell r="C70" t="str">
            <v>RLS</v>
          </cell>
          <cell r="D70" t="str">
            <v>LE_957BASE</v>
          </cell>
          <cell r="E70">
            <v>6</v>
          </cell>
          <cell r="H70">
            <v>21.36</v>
          </cell>
          <cell r="J70">
            <v>21.36</v>
          </cell>
          <cell r="K70">
            <v>21.36</v>
          </cell>
        </row>
        <row r="71">
          <cell r="B71" t="str">
            <v>Mar 2018</v>
          </cell>
          <cell r="C71" t="str">
            <v>LS</v>
          </cell>
          <cell r="D71" t="str">
            <v>LE_957BASE</v>
          </cell>
          <cell r="E71">
            <v>60</v>
          </cell>
          <cell r="H71">
            <v>213.6</v>
          </cell>
          <cell r="J71">
            <v>213.6</v>
          </cell>
          <cell r="K71">
            <v>213.6</v>
          </cell>
        </row>
        <row r="72">
          <cell r="B72" t="str">
            <v>Mar 2018</v>
          </cell>
          <cell r="C72" t="str">
            <v>RLS</v>
          </cell>
          <cell r="D72" t="str">
            <v>LE_958POLE</v>
          </cell>
          <cell r="E72">
            <v>34</v>
          </cell>
          <cell r="H72">
            <v>384.88</v>
          </cell>
          <cell r="J72">
            <v>384.88</v>
          </cell>
          <cell r="K72">
            <v>384.87999999999994</v>
          </cell>
        </row>
        <row r="73">
          <cell r="B73" t="str">
            <v>Mar 2018</v>
          </cell>
          <cell r="C73" t="str">
            <v>LS</v>
          </cell>
          <cell r="D73" t="str">
            <v>LE_958POLE</v>
          </cell>
          <cell r="E73">
            <v>408</v>
          </cell>
          <cell r="H73">
            <v>4618.5600000000004</v>
          </cell>
          <cell r="J73">
            <v>4618.5600000000004</v>
          </cell>
          <cell r="K73">
            <v>4618.5599999999995</v>
          </cell>
        </row>
        <row r="74">
          <cell r="B74" t="str">
            <v>Apr 2018</v>
          </cell>
          <cell r="C74" t="str">
            <v>RLS</v>
          </cell>
          <cell r="D74" t="str">
            <v>LE_900POLE</v>
          </cell>
          <cell r="E74">
            <v>1479</v>
          </cell>
          <cell r="H74">
            <v>3046.74</v>
          </cell>
          <cell r="J74">
            <v>3046.74</v>
          </cell>
          <cell r="K74">
            <v>3046.74</v>
          </cell>
        </row>
        <row r="75">
          <cell r="B75" t="str">
            <v>Apr 2018</v>
          </cell>
          <cell r="C75" t="str">
            <v>LS</v>
          </cell>
          <cell r="D75" t="str">
            <v>LE_900POLE</v>
          </cell>
          <cell r="E75">
            <v>5159</v>
          </cell>
          <cell r="H75">
            <v>10627.54</v>
          </cell>
          <cell r="J75">
            <v>10627.54</v>
          </cell>
          <cell r="K75">
            <v>10627.54</v>
          </cell>
        </row>
        <row r="76">
          <cell r="B76" t="str">
            <v>Apr 2018</v>
          </cell>
          <cell r="C76" t="str">
            <v>RLS</v>
          </cell>
          <cell r="D76" t="str">
            <v>LE_901POLE</v>
          </cell>
          <cell r="E76">
            <v>155</v>
          </cell>
          <cell r="H76">
            <v>1677.1</v>
          </cell>
          <cell r="J76">
            <v>1677.1</v>
          </cell>
          <cell r="K76">
            <v>1677.1</v>
          </cell>
        </row>
        <row r="77">
          <cell r="B77" t="str">
            <v>Apr 2018</v>
          </cell>
          <cell r="C77" t="str">
            <v>LS</v>
          </cell>
          <cell r="D77" t="str">
            <v>LE_901POLE</v>
          </cell>
          <cell r="E77">
            <v>0</v>
          </cell>
          <cell r="H77">
            <v>0</v>
          </cell>
          <cell r="J77">
            <v>0</v>
          </cell>
          <cell r="K77">
            <v>0</v>
          </cell>
        </row>
        <row r="78">
          <cell r="B78" t="str">
            <v>Apr 2018</v>
          </cell>
          <cell r="C78" t="str">
            <v>RLS</v>
          </cell>
          <cell r="D78" t="str">
            <v>LE_902POLE</v>
          </cell>
          <cell r="E78">
            <v>278</v>
          </cell>
          <cell r="H78">
            <v>3588.98</v>
          </cell>
          <cell r="J78">
            <v>3588.98</v>
          </cell>
          <cell r="K78">
            <v>3588.98</v>
          </cell>
        </row>
        <row r="79">
          <cell r="B79" t="str">
            <v>Apr 2018</v>
          </cell>
          <cell r="C79" t="str">
            <v>LS</v>
          </cell>
          <cell r="D79" t="str">
            <v>LE_902POLE</v>
          </cell>
          <cell r="E79">
            <v>3</v>
          </cell>
          <cell r="H79">
            <v>38.729999999999997</v>
          </cell>
          <cell r="J79">
            <v>38.729999999999997</v>
          </cell>
          <cell r="K79">
            <v>38.729999999999997</v>
          </cell>
        </row>
        <row r="80">
          <cell r="B80" t="str">
            <v>Apr 2018</v>
          </cell>
          <cell r="C80" t="str">
            <v>RLS</v>
          </cell>
          <cell r="D80" t="str">
            <v>LE_950BASE</v>
          </cell>
          <cell r="E80">
            <v>30</v>
          </cell>
          <cell r="H80">
            <v>104.1</v>
          </cell>
          <cell r="J80">
            <v>104.1</v>
          </cell>
          <cell r="K80">
            <v>104.1</v>
          </cell>
        </row>
        <row r="81">
          <cell r="B81" t="str">
            <v>Apr 2018</v>
          </cell>
          <cell r="C81" t="str">
            <v>LS</v>
          </cell>
          <cell r="D81" t="str">
            <v>LE_950BASE</v>
          </cell>
          <cell r="E81">
            <v>310</v>
          </cell>
          <cell r="H81">
            <v>1075.7</v>
          </cell>
          <cell r="J81">
            <v>1075.7</v>
          </cell>
          <cell r="K81">
            <v>1075.6999999999998</v>
          </cell>
        </row>
        <row r="82">
          <cell r="B82" t="str">
            <v>Apr 2018</v>
          </cell>
          <cell r="C82" t="str">
            <v>RLS</v>
          </cell>
          <cell r="D82" t="str">
            <v>LE_951BASE</v>
          </cell>
          <cell r="E82">
            <v>176</v>
          </cell>
          <cell r="H82">
            <v>656.48</v>
          </cell>
          <cell r="J82">
            <v>656.48</v>
          </cell>
          <cell r="K82">
            <v>656.48</v>
          </cell>
        </row>
        <row r="83">
          <cell r="B83" t="str">
            <v>Apr 2018</v>
          </cell>
          <cell r="C83" t="str">
            <v>LS</v>
          </cell>
          <cell r="D83" t="str">
            <v>LE_951BASE</v>
          </cell>
          <cell r="E83">
            <v>12</v>
          </cell>
          <cell r="H83">
            <v>44.76</v>
          </cell>
          <cell r="J83">
            <v>44.76</v>
          </cell>
          <cell r="K83">
            <v>44.76</v>
          </cell>
        </row>
        <row r="84">
          <cell r="B84" t="str">
            <v>Apr 2018</v>
          </cell>
          <cell r="C84" t="str">
            <v>RLS</v>
          </cell>
          <cell r="D84" t="str">
            <v>LE_952BASE</v>
          </cell>
          <cell r="E84">
            <v>179</v>
          </cell>
          <cell r="H84">
            <v>637.24</v>
          </cell>
          <cell r="J84">
            <v>637.24</v>
          </cell>
          <cell r="K84">
            <v>637.24</v>
          </cell>
        </row>
        <row r="85">
          <cell r="B85" t="str">
            <v>Apr 2018</v>
          </cell>
          <cell r="C85" t="str">
            <v>LS</v>
          </cell>
          <cell r="D85" t="str">
            <v>LE_952BASE</v>
          </cell>
          <cell r="E85">
            <v>56</v>
          </cell>
          <cell r="H85">
            <v>199.36</v>
          </cell>
          <cell r="J85">
            <v>199.36</v>
          </cell>
          <cell r="K85">
            <v>199.36</v>
          </cell>
        </row>
        <row r="86">
          <cell r="B86" t="str">
            <v>Apr 2018</v>
          </cell>
          <cell r="C86" t="str">
            <v>RLS</v>
          </cell>
          <cell r="D86" t="str">
            <v>LE_953BASE</v>
          </cell>
          <cell r="E86">
            <v>56</v>
          </cell>
          <cell r="H86">
            <v>199.36</v>
          </cell>
          <cell r="J86">
            <v>199.36</v>
          </cell>
          <cell r="K86">
            <v>199.35999999999999</v>
          </cell>
        </row>
        <row r="87">
          <cell r="B87" t="str">
            <v>Apr 2018</v>
          </cell>
          <cell r="C87" t="str">
            <v>LS</v>
          </cell>
          <cell r="D87" t="str">
            <v>LE_953BASE</v>
          </cell>
          <cell r="E87">
            <v>129</v>
          </cell>
          <cell r="H87">
            <v>459.24</v>
          </cell>
          <cell r="J87">
            <v>459.24</v>
          </cell>
          <cell r="K87">
            <v>459.24</v>
          </cell>
        </row>
        <row r="88">
          <cell r="B88" t="str">
            <v>Apr 2018</v>
          </cell>
          <cell r="C88" t="str">
            <v>RLS</v>
          </cell>
          <cell r="D88" t="str">
            <v>LE_954BASE</v>
          </cell>
          <cell r="E88">
            <v>45</v>
          </cell>
          <cell r="H88">
            <v>156.15</v>
          </cell>
          <cell r="J88">
            <v>156.15</v>
          </cell>
          <cell r="K88">
            <v>156.15</v>
          </cell>
        </row>
        <row r="89">
          <cell r="B89" t="str">
            <v>Apr 2018</v>
          </cell>
          <cell r="C89" t="str">
            <v>LS</v>
          </cell>
          <cell r="D89" t="str">
            <v>LE_954BASE</v>
          </cell>
          <cell r="E89">
            <v>6</v>
          </cell>
          <cell r="H89">
            <v>20.82</v>
          </cell>
          <cell r="J89">
            <v>20.82</v>
          </cell>
          <cell r="K89">
            <v>20.82</v>
          </cell>
        </row>
        <row r="90">
          <cell r="B90" t="str">
            <v>Apr 2018</v>
          </cell>
          <cell r="C90" t="str">
            <v>RLS</v>
          </cell>
          <cell r="D90" t="str">
            <v>LE_955BASE</v>
          </cell>
          <cell r="E90">
            <v>19</v>
          </cell>
          <cell r="H90">
            <v>70.87</v>
          </cell>
          <cell r="J90">
            <v>70.87</v>
          </cell>
          <cell r="K90">
            <v>70.87</v>
          </cell>
        </row>
        <row r="91">
          <cell r="B91" t="str">
            <v>Apr 2018</v>
          </cell>
          <cell r="C91" t="str">
            <v>LS</v>
          </cell>
          <cell r="D91" t="str">
            <v>LE_955BASE</v>
          </cell>
          <cell r="E91">
            <v>66</v>
          </cell>
          <cell r="H91">
            <v>246.18</v>
          </cell>
          <cell r="J91">
            <v>246.18</v>
          </cell>
          <cell r="K91">
            <v>246.17999999999998</v>
          </cell>
        </row>
        <row r="92">
          <cell r="B92" t="str">
            <v>Apr 2018</v>
          </cell>
          <cell r="C92" t="str">
            <v>RLS</v>
          </cell>
          <cell r="D92" t="str">
            <v>LE_956BASE</v>
          </cell>
          <cell r="E92">
            <v>1</v>
          </cell>
          <cell r="H92">
            <v>3.56</v>
          </cell>
          <cell r="J92">
            <v>3.56</v>
          </cell>
          <cell r="K92">
            <v>3.56</v>
          </cell>
        </row>
        <row r="93">
          <cell r="B93" t="str">
            <v>Apr 2018</v>
          </cell>
          <cell r="C93" t="str">
            <v>LS</v>
          </cell>
          <cell r="D93" t="str">
            <v>LE_956BASE</v>
          </cell>
          <cell r="E93">
            <v>101</v>
          </cell>
          <cell r="H93">
            <v>359.56</v>
          </cell>
          <cell r="J93">
            <v>359.56</v>
          </cell>
          <cell r="K93">
            <v>359.56</v>
          </cell>
        </row>
        <row r="94">
          <cell r="B94" t="str">
            <v>Apr 2018</v>
          </cell>
          <cell r="C94" t="str">
            <v>RLS</v>
          </cell>
          <cell r="D94" t="str">
            <v>LE_957BASE</v>
          </cell>
          <cell r="E94">
            <v>6</v>
          </cell>
          <cell r="H94">
            <v>21.36</v>
          </cell>
          <cell r="J94">
            <v>21.36</v>
          </cell>
          <cell r="K94">
            <v>21.36</v>
          </cell>
        </row>
        <row r="95">
          <cell r="B95" t="str">
            <v>Apr 2018</v>
          </cell>
          <cell r="C95" t="str">
            <v>LS</v>
          </cell>
          <cell r="D95" t="str">
            <v>LE_957BASE</v>
          </cell>
          <cell r="E95">
            <v>60</v>
          </cell>
          <cell r="H95">
            <v>213.6</v>
          </cell>
          <cell r="J95">
            <v>213.6</v>
          </cell>
          <cell r="K95">
            <v>213.6</v>
          </cell>
        </row>
        <row r="96">
          <cell r="B96" t="str">
            <v>Apr 2018</v>
          </cell>
          <cell r="C96" t="str">
            <v>RLS</v>
          </cell>
          <cell r="D96" t="str">
            <v>LE_958POLE</v>
          </cell>
          <cell r="E96">
            <v>34</v>
          </cell>
          <cell r="H96">
            <v>384.88</v>
          </cell>
          <cell r="J96">
            <v>384.88</v>
          </cell>
          <cell r="K96">
            <v>384.87999999999994</v>
          </cell>
        </row>
        <row r="97">
          <cell r="B97" t="str">
            <v>Apr 2018</v>
          </cell>
          <cell r="C97" t="str">
            <v>LS</v>
          </cell>
          <cell r="D97" t="str">
            <v>LE_958POLE</v>
          </cell>
          <cell r="E97">
            <v>401</v>
          </cell>
          <cell r="H97">
            <v>4539.32</v>
          </cell>
          <cell r="J97">
            <v>4539.32</v>
          </cell>
          <cell r="K97">
            <v>4539.32</v>
          </cell>
        </row>
        <row r="98">
          <cell r="B98" t="str">
            <v>May 2018</v>
          </cell>
          <cell r="C98" t="str">
            <v>RLS</v>
          </cell>
          <cell r="D98" t="str">
            <v>LE_900POLE</v>
          </cell>
          <cell r="E98">
            <v>1473</v>
          </cell>
          <cell r="H98">
            <v>3034.38</v>
          </cell>
          <cell r="J98">
            <v>3034.38</v>
          </cell>
          <cell r="K98">
            <v>3034.3799999999987</v>
          </cell>
        </row>
        <row r="99">
          <cell r="B99" t="str">
            <v>May 2018</v>
          </cell>
          <cell r="C99" t="str">
            <v>LS</v>
          </cell>
          <cell r="D99" t="str">
            <v>LE_900POLE</v>
          </cell>
          <cell r="E99">
            <v>5153</v>
          </cell>
          <cell r="H99">
            <v>10615.18</v>
          </cell>
          <cell r="J99">
            <v>10615.18</v>
          </cell>
          <cell r="K99">
            <v>10615.179999999998</v>
          </cell>
        </row>
        <row r="100">
          <cell r="B100" t="str">
            <v>May 2018</v>
          </cell>
          <cell r="C100" t="str">
            <v>RLS</v>
          </cell>
          <cell r="D100" t="str">
            <v>LE_901POLE</v>
          </cell>
          <cell r="E100">
            <v>155</v>
          </cell>
          <cell r="H100">
            <v>1677.1</v>
          </cell>
          <cell r="J100">
            <v>1677.1</v>
          </cell>
          <cell r="K100">
            <v>1677.1</v>
          </cell>
        </row>
        <row r="101">
          <cell r="B101" t="str">
            <v>May 2018</v>
          </cell>
          <cell r="C101" t="str">
            <v>LS</v>
          </cell>
          <cell r="D101" t="str">
            <v>LE_901POLE</v>
          </cell>
          <cell r="E101">
            <v>0</v>
          </cell>
          <cell r="H101">
            <v>0</v>
          </cell>
          <cell r="J101">
            <v>0</v>
          </cell>
          <cell r="K101">
            <v>0</v>
          </cell>
        </row>
        <row r="102">
          <cell r="B102" t="str">
            <v>May 2018</v>
          </cell>
          <cell r="C102" t="str">
            <v>RLS</v>
          </cell>
          <cell r="D102" t="str">
            <v>LE_902POLE</v>
          </cell>
          <cell r="E102">
            <v>278</v>
          </cell>
          <cell r="H102">
            <v>3588.98</v>
          </cell>
          <cell r="J102">
            <v>3588.98</v>
          </cell>
          <cell r="K102">
            <v>3588.98</v>
          </cell>
        </row>
        <row r="103">
          <cell r="B103" t="str">
            <v>May 2018</v>
          </cell>
          <cell r="C103" t="str">
            <v>LS</v>
          </cell>
          <cell r="D103" t="str">
            <v>LE_902POLE</v>
          </cell>
          <cell r="E103">
            <v>3</v>
          </cell>
          <cell r="H103">
            <v>38.729999999999997</v>
          </cell>
          <cell r="J103">
            <v>38.729999999999997</v>
          </cell>
          <cell r="K103">
            <v>38.729999999999997</v>
          </cell>
        </row>
        <row r="104">
          <cell r="B104" t="str">
            <v>May 2018</v>
          </cell>
          <cell r="C104" t="str">
            <v>RLS</v>
          </cell>
          <cell r="D104" t="str">
            <v>LE_950BASE</v>
          </cell>
          <cell r="E104">
            <v>30</v>
          </cell>
          <cell r="H104">
            <v>104.1</v>
          </cell>
          <cell r="J104">
            <v>104.1</v>
          </cell>
          <cell r="K104">
            <v>104.1</v>
          </cell>
        </row>
        <row r="105">
          <cell r="B105" t="str">
            <v>May 2018</v>
          </cell>
          <cell r="C105" t="str">
            <v>LS</v>
          </cell>
          <cell r="D105" t="str">
            <v>LE_950BASE</v>
          </cell>
          <cell r="E105">
            <v>22</v>
          </cell>
          <cell r="H105">
            <v>76.34</v>
          </cell>
          <cell r="J105">
            <v>76.34</v>
          </cell>
          <cell r="K105">
            <v>76.34</v>
          </cell>
        </row>
        <row r="106">
          <cell r="B106" t="str">
            <v>May 2018</v>
          </cell>
          <cell r="C106" t="str">
            <v>RLS</v>
          </cell>
          <cell r="D106" t="str">
            <v>LE_951BASE</v>
          </cell>
          <cell r="E106">
            <v>176</v>
          </cell>
          <cell r="H106">
            <v>656.48</v>
          </cell>
          <cell r="J106">
            <v>656.48</v>
          </cell>
          <cell r="K106">
            <v>656.48</v>
          </cell>
        </row>
        <row r="107">
          <cell r="B107" t="str">
            <v>May 2018</v>
          </cell>
          <cell r="C107" t="str">
            <v>LS</v>
          </cell>
          <cell r="D107" t="str">
            <v>LE_951BASE</v>
          </cell>
          <cell r="E107">
            <v>12</v>
          </cell>
          <cell r="H107">
            <v>44.76</v>
          </cell>
          <cell r="J107">
            <v>44.76</v>
          </cell>
          <cell r="K107">
            <v>44.76</v>
          </cell>
        </row>
        <row r="108">
          <cell r="B108" t="str">
            <v>May 2018</v>
          </cell>
          <cell r="C108" t="str">
            <v>RLS</v>
          </cell>
          <cell r="D108" t="str">
            <v>LE_952BASE</v>
          </cell>
          <cell r="E108">
            <v>179</v>
          </cell>
          <cell r="H108">
            <v>637.24</v>
          </cell>
          <cell r="J108">
            <v>637.24</v>
          </cell>
          <cell r="K108">
            <v>637.24</v>
          </cell>
        </row>
        <row r="109">
          <cell r="B109" t="str">
            <v>May 2018</v>
          </cell>
          <cell r="C109" t="str">
            <v>LS</v>
          </cell>
          <cell r="D109" t="str">
            <v>LE_952BASE</v>
          </cell>
          <cell r="E109">
            <v>56</v>
          </cell>
          <cell r="H109">
            <v>199.36</v>
          </cell>
          <cell r="J109">
            <v>199.36</v>
          </cell>
          <cell r="K109">
            <v>199.36</v>
          </cell>
        </row>
        <row r="110">
          <cell r="B110" t="str">
            <v>May 2018</v>
          </cell>
          <cell r="C110" t="str">
            <v>RLS</v>
          </cell>
          <cell r="D110" t="str">
            <v>LE_953BASE</v>
          </cell>
          <cell r="E110">
            <v>56</v>
          </cell>
          <cell r="H110">
            <v>199.36</v>
          </cell>
          <cell r="J110">
            <v>199.36</v>
          </cell>
          <cell r="K110">
            <v>199.35999999999999</v>
          </cell>
        </row>
        <row r="111">
          <cell r="B111" t="str">
            <v>May 2018</v>
          </cell>
          <cell r="C111" t="str">
            <v>LS</v>
          </cell>
          <cell r="D111" t="str">
            <v>LE_953BASE</v>
          </cell>
          <cell r="E111">
            <v>129</v>
          </cell>
          <cell r="H111">
            <v>459.24</v>
          </cell>
          <cell r="J111">
            <v>459.24</v>
          </cell>
          <cell r="K111">
            <v>459.24</v>
          </cell>
        </row>
        <row r="112">
          <cell r="B112" t="str">
            <v>May 2018</v>
          </cell>
          <cell r="C112" t="str">
            <v>RLS</v>
          </cell>
          <cell r="D112" t="str">
            <v>LE_954BASE</v>
          </cell>
          <cell r="E112">
            <v>45</v>
          </cell>
          <cell r="H112">
            <v>156.15</v>
          </cell>
          <cell r="J112">
            <v>156.15</v>
          </cell>
          <cell r="K112">
            <v>156.15</v>
          </cell>
        </row>
        <row r="113">
          <cell r="B113" t="str">
            <v>May 2018</v>
          </cell>
          <cell r="C113" t="str">
            <v>LS</v>
          </cell>
          <cell r="D113" t="str">
            <v>LE_954BASE</v>
          </cell>
          <cell r="E113">
            <v>6</v>
          </cell>
          <cell r="H113">
            <v>20.82</v>
          </cell>
          <cell r="J113">
            <v>20.82</v>
          </cell>
          <cell r="K113">
            <v>20.82</v>
          </cell>
        </row>
        <row r="114">
          <cell r="B114" t="str">
            <v>May 2018</v>
          </cell>
          <cell r="C114" t="str">
            <v>RLS</v>
          </cell>
          <cell r="D114" t="str">
            <v>LE_955BASE</v>
          </cell>
          <cell r="E114">
            <v>19</v>
          </cell>
          <cell r="H114">
            <v>70.87</v>
          </cell>
          <cell r="J114">
            <v>70.87</v>
          </cell>
          <cell r="K114">
            <v>70.87</v>
          </cell>
        </row>
        <row r="115">
          <cell r="B115" t="str">
            <v>May 2018</v>
          </cell>
          <cell r="C115" t="str">
            <v>LS</v>
          </cell>
          <cell r="D115" t="str">
            <v>LE_955BASE</v>
          </cell>
          <cell r="E115">
            <v>66</v>
          </cell>
          <cell r="H115">
            <v>246.18</v>
          </cell>
          <cell r="J115">
            <v>246.18</v>
          </cell>
          <cell r="K115">
            <v>246.17999999999998</v>
          </cell>
        </row>
        <row r="116">
          <cell r="B116" t="str">
            <v>May 2018</v>
          </cell>
          <cell r="C116" t="str">
            <v>RLS</v>
          </cell>
          <cell r="D116" t="str">
            <v>LE_956BASE</v>
          </cell>
          <cell r="E116">
            <v>1</v>
          </cell>
          <cell r="H116">
            <v>3.56</v>
          </cell>
          <cell r="J116">
            <v>3.56</v>
          </cell>
          <cell r="K116">
            <v>3.56</v>
          </cell>
        </row>
        <row r="117">
          <cell r="B117" t="str">
            <v>May 2018</v>
          </cell>
          <cell r="C117" t="str">
            <v>LS</v>
          </cell>
          <cell r="D117" t="str">
            <v>LE_956BASE</v>
          </cell>
          <cell r="E117">
            <v>119</v>
          </cell>
          <cell r="H117">
            <v>423.64</v>
          </cell>
          <cell r="J117">
            <v>423.64</v>
          </cell>
          <cell r="K117">
            <v>423.64000000000004</v>
          </cell>
        </row>
        <row r="118">
          <cell r="B118" t="str">
            <v>May 2018</v>
          </cell>
          <cell r="C118" t="str">
            <v>RLS</v>
          </cell>
          <cell r="D118" t="str">
            <v>LE_957BASE</v>
          </cell>
          <cell r="E118">
            <v>6</v>
          </cell>
          <cell r="H118">
            <v>21.36</v>
          </cell>
          <cell r="J118">
            <v>21.36</v>
          </cell>
          <cell r="K118">
            <v>21.36</v>
          </cell>
        </row>
        <row r="119">
          <cell r="B119" t="str">
            <v>May 2018</v>
          </cell>
          <cell r="C119" t="str">
            <v>LS</v>
          </cell>
          <cell r="D119" t="str">
            <v>LE_957BASE</v>
          </cell>
          <cell r="E119">
            <v>60</v>
          </cell>
          <cell r="H119">
            <v>213.6</v>
          </cell>
          <cell r="J119">
            <v>213.6</v>
          </cell>
          <cell r="K119">
            <v>213.6</v>
          </cell>
        </row>
        <row r="120">
          <cell r="B120" t="str">
            <v>May 2018</v>
          </cell>
          <cell r="C120" t="str">
            <v>RLS</v>
          </cell>
          <cell r="D120" t="str">
            <v>LE_958POLE</v>
          </cell>
          <cell r="E120">
            <v>34</v>
          </cell>
          <cell r="H120">
            <v>384.88</v>
          </cell>
          <cell r="J120">
            <v>384.88</v>
          </cell>
          <cell r="K120">
            <v>384.87999999999994</v>
          </cell>
        </row>
        <row r="121">
          <cell r="B121" t="str">
            <v>May 2018</v>
          </cell>
          <cell r="C121" t="str">
            <v>LS</v>
          </cell>
          <cell r="D121" t="str">
            <v>LE_958POLE</v>
          </cell>
          <cell r="E121">
            <v>397</v>
          </cell>
          <cell r="H121">
            <v>4494.04</v>
          </cell>
          <cell r="J121">
            <v>4494.04</v>
          </cell>
          <cell r="K121">
            <v>4494.04</v>
          </cell>
        </row>
        <row r="122">
          <cell r="B122" t="str">
            <v>Jun 2018</v>
          </cell>
          <cell r="C122" t="str">
            <v>RLS</v>
          </cell>
          <cell r="D122" t="str">
            <v>LE_900POLE</v>
          </cell>
          <cell r="E122">
            <v>1461</v>
          </cell>
          <cell r="H122">
            <v>3009.66</v>
          </cell>
          <cell r="J122">
            <v>3009.66</v>
          </cell>
          <cell r="K122">
            <v>3009.66</v>
          </cell>
        </row>
        <row r="123">
          <cell r="B123" t="str">
            <v>Jun 2018</v>
          </cell>
          <cell r="C123" t="str">
            <v>LS</v>
          </cell>
          <cell r="D123" t="str">
            <v>LE_900POLE</v>
          </cell>
          <cell r="E123">
            <v>5138</v>
          </cell>
          <cell r="H123">
            <v>10584.28</v>
          </cell>
          <cell r="J123">
            <v>10584.28</v>
          </cell>
          <cell r="K123">
            <v>10584.28</v>
          </cell>
        </row>
        <row r="124">
          <cell r="B124" t="str">
            <v>Jun 2018</v>
          </cell>
          <cell r="C124" t="str">
            <v>RLS</v>
          </cell>
          <cell r="D124" t="str">
            <v>LE_901POLE</v>
          </cell>
          <cell r="E124">
            <v>155</v>
          </cell>
          <cell r="H124">
            <v>1677.1</v>
          </cell>
          <cell r="J124">
            <v>1677.1</v>
          </cell>
          <cell r="K124">
            <v>1677.1</v>
          </cell>
        </row>
        <row r="125">
          <cell r="B125" t="str">
            <v>Jun 2018</v>
          </cell>
          <cell r="C125" t="str">
            <v>LS</v>
          </cell>
          <cell r="D125" t="str">
            <v>LE_901POLE</v>
          </cell>
          <cell r="E125">
            <v>0</v>
          </cell>
          <cell r="H125">
            <v>0</v>
          </cell>
          <cell r="J125">
            <v>0</v>
          </cell>
          <cell r="K125">
            <v>0</v>
          </cell>
        </row>
        <row r="126">
          <cell r="B126" t="str">
            <v>Jun 2018</v>
          </cell>
          <cell r="C126" t="str">
            <v>RLS</v>
          </cell>
          <cell r="D126" t="str">
            <v>LE_902POLE</v>
          </cell>
          <cell r="E126">
            <v>278</v>
          </cell>
          <cell r="H126">
            <v>3588.98</v>
          </cell>
          <cell r="J126">
            <v>3588.98</v>
          </cell>
          <cell r="K126">
            <v>3588.98</v>
          </cell>
        </row>
        <row r="127">
          <cell r="B127" t="str">
            <v>Jun 2018</v>
          </cell>
          <cell r="C127" t="str">
            <v>LS</v>
          </cell>
          <cell r="D127" t="str">
            <v>LE_902POLE</v>
          </cell>
          <cell r="E127">
            <v>3</v>
          </cell>
          <cell r="H127">
            <v>38.729999999999997</v>
          </cell>
          <cell r="J127">
            <v>38.729999999999997</v>
          </cell>
          <cell r="K127">
            <v>38.729999999999997</v>
          </cell>
        </row>
        <row r="128">
          <cell r="B128" t="str">
            <v>Jun 2018</v>
          </cell>
          <cell r="C128" t="str">
            <v>RLS</v>
          </cell>
          <cell r="D128" t="str">
            <v>LE_950BASE</v>
          </cell>
          <cell r="E128">
            <v>30</v>
          </cell>
          <cell r="H128">
            <v>104.1</v>
          </cell>
          <cell r="J128">
            <v>104.1</v>
          </cell>
          <cell r="K128">
            <v>104.1</v>
          </cell>
        </row>
        <row r="129">
          <cell r="B129" t="str">
            <v>Jun 2018</v>
          </cell>
          <cell r="C129" t="str">
            <v>LS</v>
          </cell>
          <cell r="D129" t="str">
            <v>LE_950BASE</v>
          </cell>
          <cell r="E129">
            <v>22</v>
          </cell>
          <cell r="H129">
            <v>76.34</v>
          </cell>
          <cell r="J129">
            <v>76.34</v>
          </cell>
          <cell r="K129">
            <v>76.34</v>
          </cell>
        </row>
        <row r="130">
          <cell r="B130" t="str">
            <v>Jun 2018</v>
          </cell>
          <cell r="C130" t="str">
            <v>RLS</v>
          </cell>
          <cell r="D130" t="str">
            <v>LE_951BASE</v>
          </cell>
          <cell r="E130">
            <v>176</v>
          </cell>
          <cell r="H130">
            <v>656.48</v>
          </cell>
          <cell r="J130">
            <v>656.48</v>
          </cell>
          <cell r="K130">
            <v>656.48</v>
          </cell>
        </row>
        <row r="131">
          <cell r="B131" t="str">
            <v>Jun 2018</v>
          </cell>
          <cell r="C131" t="str">
            <v>LS</v>
          </cell>
          <cell r="D131" t="str">
            <v>LE_951BASE</v>
          </cell>
          <cell r="E131">
            <v>12</v>
          </cell>
          <cell r="H131">
            <v>44.76</v>
          </cell>
          <cell r="J131">
            <v>44.76</v>
          </cell>
          <cell r="K131">
            <v>44.76</v>
          </cell>
        </row>
        <row r="132">
          <cell r="B132" t="str">
            <v>Jun 2018</v>
          </cell>
          <cell r="C132" t="str">
            <v>RLS</v>
          </cell>
          <cell r="D132" t="str">
            <v>LE_952BASE</v>
          </cell>
          <cell r="E132">
            <v>179</v>
          </cell>
          <cell r="H132">
            <v>637.24</v>
          </cell>
          <cell r="J132">
            <v>637.24</v>
          </cell>
          <cell r="K132">
            <v>637.24</v>
          </cell>
        </row>
        <row r="133">
          <cell r="B133" t="str">
            <v>Jun 2018</v>
          </cell>
          <cell r="C133" t="str">
            <v>LS</v>
          </cell>
          <cell r="D133" t="str">
            <v>LE_952BASE</v>
          </cell>
          <cell r="E133">
            <v>56</v>
          </cell>
          <cell r="H133">
            <v>199.36</v>
          </cell>
          <cell r="J133">
            <v>199.36</v>
          </cell>
          <cell r="K133">
            <v>199.36</v>
          </cell>
        </row>
        <row r="134">
          <cell r="B134" t="str">
            <v>Jun 2018</v>
          </cell>
          <cell r="C134" t="str">
            <v>RLS</v>
          </cell>
          <cell r="D134" t="str">
            <v>LE_953BASE</v>
          </cell>
          <cell r="E134">
            <v>56</v>
          </cell>
          <cell r="H134">
            <v>199.36</v>
          </cell>
          <cell r="J134">
            <v>199.36</v>
          </cell>
          <cell r="K134">
            <v>199.35999999999999</v>
          </cell>
        </row>
        <row r="135">
          <cell r="B135" t="str">
            <v>Jun 2018</v>
          </cell>
          <cell r="C135" t="str">
            <v>LS</v>
          </cell>
          <cell r="D135" t="str">
            <v>LE_953BASE</v>
          </cell>
          <cell r="E135">
            <v>129</v>
          </cell>
          <cell r="H135">
            <v>459.24</v>
          </cell>
          <cell r="J135">
            <v>459.24</v>
          </cell>
          <cell r="K135">
            <v>459.24</v>
          </cell>
        </row>
        <row r="136">
          <cell r="B136" t="str">
            <v>Jun 2018</v>
          </cell>
          <cell r="C136" t="str">
            <v>RLS</v>
          </cell>
          <cell r="D136" t="str">
            <v>LE_954BASE</v>
          </cell>
          <cell r="E136">
            <v>45</v>
          </cell>
          <cell r="H136">
            <v>156.15</v>
          </cell>
          <cell r="J136">
            <v>156.15</v>
          </cell>
          <cell r="K136">
            <v>156.15</v>
          </cell>
        </row>
        <row r="137">
          <cell r="B137" t="str">
            <v>Jun 2018</v>
          </cell>
          <cell r="C137" t="str">
            <v>LS</v>
          </cell>
          <cell r="D137" t="str">
            <v>LE_954BASE</v>
          </cell>
          <cell r="E137">
            <v>6</v>
          </cell>
          <cell r="H137">
            <v>20.82</v>
          </cell>
          <cell r="J137">
            <v>20.82</v>
          </cell>
          <cell r="K137">
            <v>20.82</v>
          </cell>
        </row>
        <row r="138">
          <cell r="B138" t="str">
            <v>Jun 2018</v>
          </cell>
          <cell r="C138" t="str">
            <v>RLS</v>
          </cell>
          <cell r="D138" t="str">
            <v>LE_955BASE</v>
          </cell>
          <cell r="E138">
            <v>19</v>
          </cell>
          <cell r="H138">
            <v>70.87</v>
          </cell>
          <cell r="J138">
            <v>70.87</v>
          </cell>
          <cell r="K138">
            <v>70.87</v>
          </cell>
        </row>
        <row r="139">
          <cell r="B139" t="str">
            <v>Jun 2018</v>
          </cell>
          <cell r="C139" t="str">
            <v>LS</v>
          </cell>
          <cell r="D139" t="str">
            <v>LE_955BASE</v>
          </cell>
          <cell r="E139">
            <v>66</v>
          </cell>
          <cell r="H139">
            <v>246.18</v>
          </cell>
          <cell r="J139">
            <v>246.18</v>
          </cell>
          <cell r="K139">
            <v>246.17999999999998</v>
          </cell>
        </row>
        <row r="140">
          <cell r="B140" t="str">
            <v>Jun 2018</v>
          </cell>
          <cell r="C140" t="str">
            <v>RLS</v>
          </cell>
          <cell r="D140" t="str">
            <v>LE_956BASE</v>
          </cell>
          <cell r="E140">
            <v>1</v>
          </cell>
          <cell r="H140">
            <v>3.56</v>
          </cell>
          <cell r="J140">
            <v>3.56</v>
          </cell>
          <cell r="K140">
            <v>3.56</v>
          </cell>
        </row>
        <row r="141">
          <cell r="B141" t="str">
            <v>Jun 2018</v>
          </cell>
          <cell r="C141" t="str">
            <v>LS</v>
          </cell>
          <cell r="D141" t="str">
            <v>LE_956BASE</v>
          </cell>
          <cell r="E141">
            <v>115</v>
          </cell>
          <cell r="H141">
            <v>409.4</v>
          </cell>
          <cell r="J141">
            <v>409.4</v>
          </cell>
          <cell r="K141">
            <v>409.40000000000003</v>
          </cell>
        </row>
        <row r="142">
          <cell r="B142" t="str">
            <v>Jun 2018</v>
          </cell>
          <cell r="C142" t="str">
            <v>RLS</v>
          </cell>
          <cell r="D142" t="str">
            <v>LE_957BASE</v>
          </cell>
          <cell r="E142">
            <v>6</v>
          </cell>
          <cell r="H142">
            <v>21.36</v>
          </cell>
          <cell r="J142">
            <v>21.36</v>
          </cell>
          <cell r="K142">
            <v>21.36</v>
          </cell>
        </row>
        <row r="143">
          <cell r="B143" t="str">
            <v>Jun 2018</v>
          </cell>
          <cell r="C143" t="str">
            <v>LS</v>
          </cell>
          <cell r="D143" t="str">
            <v>LE_957BASE</v>
          </cell>
          <cell r="E143">
            <v>60</v>
          </cell>
          <cell r="H143">
            <v>213.6</v>
          </cell>
          <cell r="J143">
            <v>213.6</v>
          </cell>
          <cell r="K143">
            <v>213.6</v>
          </cell>
        </row>
        <row r="144">
          <cell r="B144" t="str">
            <v>Jun 2018</v>
          </cell>
          <cell r="C144" t="str">
            <v>RLS</v>
          </cell>
          <cell r="D144" t="str">
            <v>LE_958POLE</v>
          </cell>
          <cell r="E144">
            <v>34</v>
          </cell>
          <cell r="H144">
            <v>384.88</v>
          </cell>
          <cell r="J144">
            <v>384.88</v>
          </cell>
          <cell r="K144">
            <v>384.87999999999994</v>
          </cell>
        </row>
        <row r="145">
          <cell r="B145" t="str">
            <v>Jun 2018</v>
          </cell>
          <cell r="C145" t="str">
            <v>LS</v>
          </cell>
          <cell r="D145" t="str">
            <v>LE_958POLE</v>
          </cell>
          <cell r="E145">
            <v>396</v>
          </cell>
          <cell r="H145">
            <v>4482.72</v>
          </cell>
          <cell r="J145">
            <v>4482.72</v>
          </cell>
          <cell r="K145">
            <v>4482.72</v>
          </cell>
        </row>
        <row r="146">
          <cell r="B146" t="str">
            <v>Jul 2017</v>
          </cell>
          <cell r="C146" t="str">
            <v>RLS</v>
          </cell>
          <cell r="D146" t="str">
            <v>LE_900POLE</v>
          </cell>
          <cell r="E146">
            <v>1445</v>
          </cell>
          <cell r="H146">
            <v>2976.7</v>
          </cell>
          <cell r="J146">
            <v>2976.7</v>
          </cell>
          <cell r="K146">
            <v>2976.7000000000003</v>
          </cell>
        </row>
        <row r="147">
          <cell r="B147" t="str">
            <v>Jul 2017</v>
          </cell>
          <cell r="C147" t="str">
            <v>LS</v>
          </cell>
          <cell r="D147" t="str">
            <v>LE_900POLE</v>
          </cell>
          <cell r="E147">
            <v>5082</v>
          </cell>
          <cell r="H147">
            <v>10468.92</v>
          </cell>
          <cell r="J147">
            <v>10468.92</v>
          </cell>
          <cell r="K147">
            <v>10468.92</v>
          </cell>
        </row>
        <row r="148">
          <cell r="B148" t="str">
            <v>Jul 2017</v>
          </cell>
          <cell r="C148" t="str">
            <v>RLS</v>
          </cell>
          <cell r="D148" t="str">
            <v>LE_901POLE</v>
          </cell>
          <cell r="E148">
            <v>155</v>
          </cell>
          <cell r="H148">
            <v>1677.1</v>
          </cell>
          <cell r="J148">
            <v>1677.1</v>
          </cell>
          <cell r="K148">
            <v>1677.1</v>
          </cell>
        </row>
        <row r="149">
          <cell r="B149" t="str">
            <v>Jul 2017</v>
          </cell>
          <cell r="C149" t="str">
            <v>LS</v>
          </cell>
          <cell r="D149" t="str">
            <v>LE_901POLE</v>
          </cell>
          <cell r="E149">
            <v>0</v>
          </cell>
          <cell r="H149">
            <v>0</v>
          </cell>
          <cell r="J149">
            <v>0</v>
          </cell>
          <cell r="K149">
            <v>0</v>
          </cell>
        </row>
        <row r="150">
          <cell r="B150" t="str">
            <v>Jul 2017</v>
          </cell>
          <cell r="C150" t="str">
            <v>RLS</v>
          </cell>
          <cell r="D150" t="str">
            <v>LE_902POLE</v>
          </cell>
          <cell r="E150">
            <v>278</v>
          </cell>
          <cell r="H150">
            <v>3588.98</v>
          </cell>
          <cell r="J150">
            <v>3588.98</v>
          </cell>
          <cell r="K150">
            <v>3588.98</v>
          </cell>
        </row>
        <row r="151">
          <cell r="B151" t="str">
            <v>Jul 2017</v>
          </cell>
          <cell r="C151" t="str">
            <v>LS</v>
          </cell>
          <cell r="D151" t="str">
            <v>LE_902POLE</v>
          </cell>
          <cell r="E151">
            <v>3</v>
          </cell>
          <cell r="H151">
            <v>38.729999999999997</v>
          </cell>
          <cell r="J151">
            <v>38.729999999999997</v>
          </cell>
          <cell r="K151">
            <v>38.729999999999997</v>
          </cell>
        </row>
        <row r="152">
          <cell r="B152" t="str">
            <v>Jul 2017</v>
          </cell>
          <cell r="C152" t="str">
            <v>RLS</v>
          </cell>
          <cell r="D152" t="str">
            <v>LE_950BASE</v>
          </cell>
          <cell r="E152">
            <v>30</v>
          </cell>
          <cell r="H152">
            <v>104.1</v>
          </cell>
          <cell r="J152">
            <v>104.1</v>
          </cell>
          <cell r="K152">
            <v>104.1</v>
          </cell>
        </row>
        <row r="153">
          <cell r="B153" t="str">
            <v>Jul 2017</v>
          </cell>
          <cell r="C153" t="str">
            <v>LS</v>
          </cell>
          <cell r="D153" t="str">
            <v>LE_950BASE</v>
          </cell>
          <cell r="E153">
            <v>22</v>
          </cell>
          <cell r="H153">
            <v>76.34</v>
          </cell>
          <cell r="J153">
            <v>76.34</v>
          </cell>
          <cell r="K153">
            <v>76.34</v>
          </cell>
        </row>
        <row r="154">
          <cell r="B154" t="str">
            <v>Jul 2017</v>
          </cell>
          <cell r="C154" t="str">
            <v>RLS</v>
          </cell>
          <cell r="D154" t="str">
            <v>LE_951BASE</v>
          </cell>
          <cell r="E154">
            <v>176</v>
          </cell>
          <cell r="H154">
            <v>656.48</v>
          </cell>
          <cell r="J154">
            <v>656.48</v>
          </cell>
          <cell r="K154">
            <v>656.48</v>
          </cell>
        </row>
        <row r="155">
          <cell r="B155" t="str">
            <v>Jul 2017</v>
          </cell>
          <cell r="C155" t="str">
            <v>LS</v>
          </cell>
          <cell r="D155" t="str">
            <v>LE_951BASE</v>
          </cell>
          <cell r="E155">
            <v>12</v>
          </cell>
          <cell r="H155">
            <v>44.76</v>
          </cell>
          <cell r="J155">
            <v>44.76</v>
          </cell>
          <cell r="K155">
            <v>44.76</v>
          </cell>
        </row>
        <row r="156">
          <cell r="B156" t="str">
            <v>Jul 2017</v>
          </cell>
          <cell r="C156" t="str">
            <v>RLS</v>
          </cell>
          <cell r="D156" t="str">
            <v>LE_952BASE</v>
          </cell>
          <cell r="E156">
            <v>179</v>
          </cell>
          <cell r="H156">
            <v>637.24</v>
          </cell>
          <cell r="J156">
            <v>637.24</v>
          </cell>
          <cell r="K156">
            <v>637.24</v>
          </cell>
        </row>
        <row r="157">
          <cell r="B157" t="str">
            <v>Jul 2017</v>
          </cell>
          <cell r="C157" t="str">
            <v>LS</v>
          </cell>
          <cell r="D157" t="str">
            <v>LE_952BASE</v>
          </cell>
          <cell r="E157">
            <v>56</v>
          </cell>
          <cell r="H157">
            <v>199.36</v>
          </cell>
          <cell r="J157">
            <v>199.36</v>
          </cell>
          <cell r="K157">
            <v>199.36</v>
          </cell>
        </row>
        <row r="158">
          <cell r="B158" t="str">
            <v>Jul 2017</v>
          </cell>
          <cell r="C158" t="str">
            <v>RLS</v>
          </cell>
          <cell r="D158" t="str">
            <v>LE_953BASE</v>
          </cell>
          <cell r="E158">
            <v>56</v>
          </cell>
          <cell r="H158">
            <v>199.36</v>
          </cell>
          <cell r="J158">
            <v>199.36</v>
          </cell>
          <cell r="K158">
            <v>199.35999999999999</v>
          </cell>
        </row>
        <row r="159">
          <cell r="B159" t="str">
            <v>Jul 2017</v>
          </cell>
          <cell r="C159" t="str">
            <v>LS</v>
          </cell>
          <cell r="D159" t="str">
            <v>LE_953BASE</v>
          </cell>
          <cell r="E159">
            <v>96</v>
          </cell>
          <cell r="H159">
            <v>341.76</v>
          </cell>
          <cell r="J159">
            <v>341.76</v>
          </cell>
          <cell r="K159">
            <v>341.76</v>
          </cell>
        </row>
        <row r="160">
          <cell r="B160" t="str">
            <v>Jul 2017</v>
          </cell>
          <cell r="C160" t="str">
            <v>RLS</v>
          </cell>
          <cell r="D160" t="str">
            <v>LE_954BASE</v>
          </cell>
          <cell r="E160">
            <v>45</v>
          </cell>
          <cell r="H160">
            <v>156.15</v>
          </cell>
          <cell r="J160">
            <v>156.15</v>
          </cell>
          <cell r="K160">
            <v>156.15</v>
          </cell>
        </row>
        <row r="161">
          <cell r="B161" t="str">
            <v>Jul 2017</v>
          </cell>
          <cell r="C161" t="str">
            <v>LS</v>
          </cell>
          <cell r="D161" t="str">
            <v>LE_954BASE</v>
          </cell>
          <cell r="E161">
            <v>6</v>
          </cell>
          <cell r="H161">
            <v>20.82</v>
          </cell>
          <cell r="J161">
            <v>20.82</v>
          </cell>
          <cell r="K161">
            <v>20.82</v>
          </cell>
        </row>
        <row r="162">
          <cell r="B162" t="str">
            <v>Jul 2017</v>
          </cell>
          <cell r="C162" t="str">
            <v>RLS</v>
          </cell>
          <cell r="D162" t="str">
            <v>LE_955BASE</v>
          </cell>
          <cell r="E162">
            <v>19</v>
          </cell>
          <cell r="H162">
            <v>70.87</v>
          </cell>
          <cell r="J162">
            <v>70.87</v>
          </cell>
          <cell r="K162">
            <v>70.87</v>
          </cell>
        </row>
        <row r="163">
          <cell r="B163" t="str">
            <v>Jul 2017</v>
          </cell>
          <cell r="C163" t="str">
            <v>LS</v>
          </cell>
          <cell r="D163" t="str">
            <v>LE_955BASE</v>
          </cell>
          <cell r="E163">
            <v>66</v>
          </cell>
          <cell r="H163">
            <v>246.18</v>
          </cell>
          <cell r="J163">
            <v>246.18</v>
          </cell>
          <cell r="K163">
            <v>246.17999999999998</v>
          </cell>
        </row>
        <row r="164">
          <cell r="B164" t="str">
            <v>Jul 2017</v>
          </cell>
          <cell r="C164" t="str">
            <v>RLS</v>
          </cell>
          <cell r="D164" t="str">
            <v>LE_956BASE</v>
          </cell>
          <cell r="E164">
            <v>1</v>
          </cell>
          <cell r="H164">
            <v>3.56</v>
          </cell>
          <cell r="J164">
            <v>3.56</v>
          </cell>
          <cell r="K164">
            <v>3.56</v>
          </cell>
        </row>
        <row r="165">
          <cell r="B165" t="str">
            <v>Jul 2017</v>
          </cell>
          <cell r="C165" t="str">
            <v>LS</v>
          </cell>
          <cell r="D165" t="str">
            <v>LE_956BASE</v>
          </cell>
          <cell r="E165">
            <v>115</v>
          </cell>
          <cell r="H165">
            <v>409.4</v>
          </cell>
          <cell r="J165">
            <v>409.4</v>
          </cell>
          <cell r="K165">
            <v>409.40000000000003</v>
          </cell>
        </row>
        <row r="166">
          <cell r="B166" t="str">
            <v>Jul 2017</v>
          </cell>
          <cell r="C166" t="str">
            <v>RLS</v>
          </cell>
          <cell r="D166" t="str">
            <v>LE_957BASE</v>
          </cell>
          <cell r="E166">
            <v>6</v>
          </cell>
          <cell r="H166">
            <v>21.36</v>
          </cell>
          <cell r="J166">
            <v>21.36</v>
          </cell>
          <cell r="K166">
            <v>21.36</v>
          </cell>
        </row>
        <row r="167">
          <cell r="B167" t="str">
            <v>Jul 2017</v>
          </cell>
          <cell r="C167" t="str">
            <v>LS</v>
          </cell>
          <cell r="D167" t="str">
            <v>LE_957BASE</v>
          </cell>
          <cell r="E167">
            <v>60</v>
          </cell>
          <cell r="H167">
            <v>213.6</v>
          </cell>
          <cell r="J167">
            <v>213.6</v>
          </cell>
          <cell r="K167">
            <v>213.6</v>
          </cell>
        </row>
        <row r="168">
          <cell r="B168" t="str">
            <v>Jul 2017</v>
          </cell>
          <cell r="C168" t="str">
            <v>RLS</v>
          </cell>
          <cell r="D168" t="str">
            <v>LE_958POLE</v>
          </cell>
          <cell r="E168">
            <v>34</v>
          </cell>
          <cell r="H168">
            <v>384.88</v>
          </cell>
          <cell r="J168">
            <v>384.88</v>
          </cell>
          <cell r="K168">
            <v>384.87999999999994</v>
          </cell>
        </row>
        <row r="169">
          <cell r="B169" t="str">
            <v>Jul 2017</v>
          </cell>
          <cell r="C169" t="str">
            <v>LS</v>
          </cell>
          <cell r="D169" t="str">
            <v>LE_958POLE</v>
          </cell>
          <cell r="E169">
            <v>394</v>
          </cell>
          <cell r="H169">
            <v>4460.08</v>
          </cell>
          <cell r="J169">
            <v>4460.08</v>
          </cell>
          <cell r="K169">
            <v>4460.079999999999</v>
          </cell>
        </row>
        <row r="170">
          <cell r="B170" t="str">
            <v>Aug 2017</v>
          </cell>
          <cell r="C170" t="str">
            <v>RLS</v>
          </cell>
          <cell r="D170" t="str">
            <v>LE_900POLE</v>
          </cell>
          <cell r="E170">
            <v>1465</v>
          </cell>
          <cell r="H170">
            <v>3017.9</v>
          </cell>
          <cell r="J170">
            <v>3017.9</v>
          </cell>
          <cell r="K170">
            <v>3017.8999999999996</v>
          </cell>
        </row>
        <row r="171">
          <cell r="B171" t="str">
            <v>Aug 2017</v>
          </cell>
          <cell r="C171" t="str">
            <v>LS</v>
          </cell>
          <cell r="D171" t="str">
            <v>LE_900POLE</v>
          </cell>
          <cell r="E171">
            <v>5157</v>
          </cell>
          <cell r="H171">
            <v>10623.42</v>
          </cell>
          <cell r="J171">
            <v>10623.42</v>
          </cell>
          <cell r="K171">
            <v>10623.42</v>
          </cell>
        </row>
        <row r="172">
          <cell r="B172" t="str">
            <v>Aug 2017</v>
          </cell>
          <cell r="C172" t="str">
            <v>RLS</v>
          </cell>
          <cell r="D172" t="str">
            <v>LE_901POLE</v>
          </cell>
          <cell r="E172">
            <v>155</v>
          </cell>
          <cell r="H172">
            <v>1677.1</v>
          </cell>
          <cell r="J172">
            <v>1677.1</v>
          </cell>
          <cell r="K172">
            <v>1677.1</v>
          </cell>
        </row>
        <row r="173">
          <cell r="B173" t="str">
            <v>Aug 2017</v>
          </cell>
          <cell r="C173" t="str">
            <v>LS</v>
          </cell>
          <cell r="D173" t="str">
            <v>LE_901POLE</v>
          </cell>
          <cell r="E173">
            <v>0</v>
          </cell>
          <cell r="H173">
            <v>0</v>
          </cell>
          <cell r="J173">
            <v>0</v>
          </cell>
          <cell r="K173">
            <v>0</v>
          </cell>
        </row>
        <row r="174">
          <cell r="B174" t="str">
            <v>Aug 2017</v>
          </cell>
          <cell r="C174" t="str">
            <v>RLS</v>
          </cell>
          <cell r="D174" t="str">
            <v>LE_902POLE</v>
          </cell>
          <cell r="E174">
            <v>278</v>
          </cell>
          <cell r="H174">
            <v>3588.98</v>
          </cell>
          <cell r="J174">
            <v>3588.98</v>
          </cell>
          <cell r="K174">
            <v>3588.98</v>
          </cell>
        </row>
        <row r="175">
          <cell r="B175" t="str">
            <v>Aug 2017</v>
          </cell>
          <cell r="C175" t="str">
            <v>LS</v>
          </cell>
          <cell r="D175" t="str">
            <v>LE_902POLE</v>
          </cell>
          <cell r="E175">
            <v>3</v>
          </cell>
          <cell r="H175">
            <v>38.729999999999997</v>
          </cell>
          <cell r="J175">
            <v>38.729999999999997</v>
          </cell>
          <cell r="K175">
            <v>38.729999999999997</v>
          </cell>
        </row>
        <row r="176">
          <cell r="B176" t="str">
            <v>Aug 2017</v>
          </cell>
          <cell r="C176" t="str">
            <v>RLS</v>
          </cell>
          <cell r="D176" t="str">
            <v>LE_950BASE</v>
          </cell>
          <cell r="E176">
            <v>30</v>
          </cell>
          <cell r="H176">
            <v>104.1</v>
          </cell>
          <cell r="J176">
            <v>104.1</v>
          </cell>
          <cell r="K176">
            <v>104.1</v>
          </cell>
        </row>
        <row r="177">
          <cell r="B177" t="str">
            <v>Aug 2017</v>
          </cell>
          <cell r="C177" t="str">
            <v>LS</v>
          </cell>
          <cell r="D177" t="str">
            <v>LE_950BASE</v>
          </cell>
          <cell r="E177">
            <v>22</v>
          </cell>
          <cell r="H177">
            <v>76.34</v>
          </cell>
          <cell r="J177">
            <v>76.34</v>
          </cell>
          <cell r="K177">
            <v>76.34</v>
          </cell>
        </row>
        <row r="178">
          <cell r="B178" t="str">
            <v>Aug 2017</v>
          </cell>
          <cell r="C178" t="str">
            <v>RLS</v>
          </cell>
          <cell r="D178" t="str">
            <v>LE_951BASE</v>
          </cell>
          <cell r="E178">
            <v>176</v>
          </cell>
          <cell r="H178">
            <v>656.48</v>
          </cell>
          <cell r="J178">
            <v>656.48</v>
          </cell>
          <cell r="K178">
            <v>656.48</v>
          </cell>
        </row>
        <row r="179">
          <cell r="B179" t="str">
            <v>Aug 2017</v>
          </cell>
          <cell r="C179" t="str">
            <v>LS</v>
          </cell>
          <cell r="D179" t="str">
            <v>LE_951BASE</v>
          </cell>
          <cell r="E179">
            <v>12</v>
          </cell>
          <cell r="H179">
            <v>44.76</v>
          </cell>
          <cell r="J179">
            <v>44.76</v>
          </cell>
          <cell r="K179">
            <v>44.76</v>
          </cell>
        </row>
        <row r="180">
          <cell r="B180" t="str">
            <v>Aug 2017</v>
          </cell>
          <cell r="C180" t="str">
            <v>RLS</v>
          </cell>
          <cell r="D180" t="str">
            <v>LE_952BASE</v>
          </cell>
          <cell r="E180">
            <v>179</v>
          </cell>
          <cell r="H180">
            <v>637.24</v>
          </cell>
          <cell r="J180">
            <v>637.24</v>
          </cell>
          <cell r="K180">
            <v>637.24</v>
          </cell>
        </row>
        <row r="181">
          <cell r="B181" t="str">
            <v>Aug 2017</v>
          </cell>
          <cell r="C181" t="str">
            <v>LS</v>
          </cell>
          <cell r="D181" t="str">
            <v>LE_952BASE</v>
          </cell>
          <cell r="E181">
            <v>56</v>
          </cell>
          <cell r="H181">
            <v>199.36</v>
          </cell>
          <cell r="J181">
            <v>199.36</v>
          </cell>
          <cell r="K181">
            <v>199.36</v>
          </cell>
        </row>
        <row r="182">
          <cell r="B182" t="str">
            <v>Aug 2017</v>
          </cell>
          <cell r="C182" t="str">
            <v>RLS</v>
          </cell>
          <cell r="D182" t="str">
            <v>LE_953BASE</v>
          </cell>
          <cell r="E182">
            <v>56</v>
          </cell>
          <cell r="H182">
            <v>199.36</v>
          </cell>
          <cell r="J182">
            <v>199.36</v>
          </cell>
          <cell r="K182">
            <v>199.35999999999999</v>
          </cell>
        </row>
        <row r="183">
          <cell r="B183" t="str">
            <v>Aug 2017</v>
          </cell>
          <cell r="C183" t="str">
            <v>LS</v>
          </cell>
          <cell r="D183" t="str">
            <v>LE_953BASE</v>
          </cell>
          <cell r="E183">
            <v>162</v>
          </cell>
          <cell r="H183">
            <v>576.72</v>
          </cell>
          <cell r="J183">
            <v>576.72</v>
          </cell>
          <cell r="K183">
            <v>576.72</v>
          </cell>
        </row>
        <row r="184">
          <cell r="B184" t="str">
            <v>Aug 2017</v>
          </cell>
          <cell r="C184" t="str">
            <v>RLS</v>
          </cell>
          <cell r="D184" t="str">
            <v>LE_954BASE</v>
          </cell>
          <cell r="E184">
            <v>49</v>
          </cell>
          <cell r="H184">
            <v>170.03</v>
          </cell>
          <cell r="J184">
            <v>170.03</v>
          </cell>
          <cell r="K184">
            <v>170.03</v>
          </cell>
        </row>
        <row r="185">
          <cell r="B185" t="str">
            <v>Aug 2017</v>
          </cell>
          <cell r="C185" t="str">
            <v>LS</v>
          </cell>
          <cell r="D185" t="str">
            <v>LE_954BASE</v>
          </cell>
          <cell r="E185">
            <v>6</v>
          </cell>
          <cell r="H185">
            <v>20.82</v>
          </cell>
          <cell r="J185">
            <v>20.82</v>
          </cell>
          <cell r="K185">
            <v>20.82</v>
          </cell>
        </row>
        <row r="186">
          <cell r="B186" t="str">
            <v>Aug 2017</v>
          </cell>
          <cell r="C186" t="str">
            <v>RLS</v>
          </cell>
          <cell r="D186" t="str">
            <v>LE_955BASE</v>
          </cell>
          <cell r="E186">
            <v>19</v>
          </cell>
          <cell r="H186">
            <v>70.87</v>
          </cell>
          <cell r="J186">
            <v>70.87</v>
          </cell>
          <cell r="K186">
            <v>70.87</v>
          </cell>
        </row>
        <row r="187">
          <cell r="B187" t="str">
            <v>Aug 2017</v>
          </cell>
          <cell r="C187" t="str">
            <v>LS</v>
          </cell>
          <cell r="D187" t="str">
            <v>LE_955BASE</v>
          </cell>
          <cell r="E187">
            <v>66</v>
          </cell>
          <cell r="H187">
            <v>246.18</v>
          </cell>
          <cell r="J187">
            <v>246.18</v>
          </cell>
          <cell r="K187">
            <v>246.17999999999998</v>
          </cell>
        </row>
        <row r="188">
          <cell r="B188" t="str">
            <v>Aug 2017</v>
          </cell>
          <cell r="C188" t="str">
            <v>RLS</v>
          </cell>
          <cell r="D188" t="str">
            <v>LE_956BASE</v>
          </cell>
          <cell r="E188">
            <v>1</v>
          </cell>
          <cell r="H188">
            <v>3.56</v>
          </cell>
          <cell r="J188">
            <v>3.56</v>
          </cell>
          <cell r="K188">
            <v>3.56</v>
          </cell>
        </row>
        <row r="189">
          <cell r="B189" t="str">
            <v>Aug 2017</v>
          </cell>
          <cell r="C189" t="str">
            <v>LS</v>
          </cell>
          <cell r="D189" t="str">
            <v>LE_956BASE</v>
          </cell>
          <cell r="E189">
            <v>115</v>
          </cell>
          <cell r="H189">
            <v>409.4</v>
          </cell>
          <cell r="J189">
            <v>409.4</v>
          </cell>
          <cell r="K189">
            <v>409.40000000000003</v>
          </cell>
        </row>
        <row r="190">
          <cell r="B190" t="str">
            <v>Aug 2017</v>
          </cell>
          <cell r="C190" t="str">
            <v>RLS</v>
          </cell>
          <cell r="D190" t="str">
            <v>LE_957BASE</v>
          </cell>
          <cell r="E190">
            <v>6</v>
          </cell>
          <cell r="H190">
            <v>21.36</v>
          </cell>
          <cell r="J190">
            <v>21.36</v>
          </cell>
          <cell r="K190">
            <v>21.36</v>
          </cell>
        </row>
        <row r="191">
          <cell r="B191" t="str">
            <v>Aug 2017</v>
          </cell>
          <cell r="C191" t="str">
            <v>LS</v>
          </cell>
          <cell r="D191" t="str">
            <v>LE_957BASE</v>
          </cell>
          <cell r="E191">
            <v>60</v>
          </cell>
          <cell r="H191">
            <v>213.6</v>
          </cell>
          <cell r="J191">
            <v>213.6</v>
          </cell>
          <cell r="K191">
            <v>213.6</v>
          </cell>
        </row>
        <row r="192">
          <cell r="B192" t="str">
            <v>Aug 2017</v>
          </cell>
          <cell r="C192" t="str">
            <v>RLS</v>
          </cell>
          <cell r="D192" t="str">
            <v>LE_958POLE</v>
          </cell>
          <cell r="E192">
            <v>33</v>
          </cell>
          <cell r="H192">
            <v>373.56</v>
          </cell>
          <cell r="J192">
            <v>373.56</v>
          </cell>
          <cell r="K192">
            <v>373.56</v>
          </cell>
        </row>
        <row r="193">
          <cell r="B193" t="str">
            <v>Aug 2017</v>
          </cell>
          <cell r="C193" t="str">
            <v>LS</v>
          </cell>
          <cell r="D193" t="str">
            <v>LE_958POLE</v>
          </cell>
          <cell r="E193">
            <v>400</v>
          </cell>
          <cell r="H193">
            <v>4528</v>
          </cell>
          <cell r="J193">
            <v>4528</v>
          </cell>
          <cell r="K193">
            <v>4528</v>
          </cell>
        </row>
        <row r="194">
          <cell r="B194" t="str">
            <v>Sep 2017</v>
          </cell>
          <cell r="C194" t="str">
            <v>RLS</v>
          </cell>
          <cell r="D194" t="str">
            <v>LE_900POLE</v>
          </cell>
          <cell r="E194">
            <v>1534</v>
          </cell>
          <cell r="H194">
            <v>3160.04</v>
          </cell>
          <cell r="J194">
            <v>3160.04</v>
          </cell>
          <cell r="K194">
            <v>3160.04</v>
          </cell>
        </row>
        <row r="195">
          <cell r="B195" t="str">
            <v>Sep 2017</v>
          </cell>
          <cell r="C195" t="str">
            <v>LS</v>
          </cell>
          <cell r="D195" t="str">
            <v>LE_900POLE</v>
          </cell>
          <cell r="E195">
            <v>5612</v>
          </cell>
          <cell r="H195">
            <v>11560.72</v>
          </cell>
          <cell r="J195">
            <v>11560.72</v>
          </cell>
          <cell r="K195">
            <v>11560.720000000001</v>
          </cell>
        </row>
        <row r="196">
          <cell r="B196" t="str">
            <v>Sep 2017</v>
          </cell>
          <cell r="C196" t="str">
            <v>RLS</v>
          </cell>
          <cell r="D196" t="str">
            <v>LE_901POLE</v>
          </cell>
          <cell r="E196">
            <v>155</v>
          </cell>
          <cell r="H196">
            <v>1677.1</v>
          </cell>
          <cell r="J196">
            <v>1677.1</v>
          </cell>
          <cell r="K196">
            <v>1677.1</v>
          </cell>
        </row>
        <row r="197">
          <cell r="B197" t="str">
            <v>Sep 2017</v>
          </cell>
          <cell r="C197" t="str">
            <v>LS</v>
          </cell>
          <cell r="D197" t="str">
            <v>LE_901POLE</v>
          </cell>
          <cell r="E197">
            <v>0</v>
          </cell>
          <cell r="H197">
            <v>0</v>
          </cell>
          <cell r="J197">
            <v>0</v>
          </cell>
          <cell r="K197">
            <v>0</v>
          </cell>
        </row>
        <row r="198">
          <cell r="B198" t="str">
            <v>Sep 2017</v>
          </cell>
          <cell r="C198" t="str">
            <v>RLS</v>
          </cell>
          <cell r="D198" t="str">
            <v>LE_902POLE</v>
          </cell>
          <cell r="E198">
            <v>277</v>
          </cell>
          <cell r="H198">
            <v>3576.07</v>
          </cell>
          <cell r="J198">
            <v>3576.07</v>
          </cell>
          <cell r="K198">
            <v>3576.07</v>
          </cell>
        </row>
        <row r="199">
          <cell r="B199" t="str">
            <v>Sep 2017</v>
          </cell>
          <cell r="C199" t="str">
            <v>LS</v>
          </cell>
          <cell r="D199" t="str">
            <v>LE_902POLE</v>
          </cell>
          <cell r="E199">
            <v>3</v>
          </cell>
          <cell r="H199">
            <v>38.729999999999997</v>
          </cell>
          <cell r="J199">
            <v>38.729999999999997</v>
          </cell>
          <cell r="K199">
            <v>38.729999999999997</v>
          </cell>
        </row>
        <row r="200">
          <cell r="B200" t="str">
            <v>Sep 2017</v>
          </cell>
          <cell r="C200" t="str">
            <v>RLS</v>
          </cell>
          <cell r="D200" t="str">
            <v>LE_950BASE</v>
          </cell>
          <cell r="E200">
            <v>30</v>
          </cell>
          <cell r="H200">
            <v>104.1</v>
          </cell>
          <cell r="J200">
            <v>104.1</v>
          </cell>
          <cell r="K200">
            <v>104.1</v>
          </cell>
        </row>
        <row r="201">
          <cell r="B201" t="str">
            <v>Sep 2017</v>
          </cell>
          <cell r="C201" t="str">
            <v>LS</v>
          </cell>
          <cell r="D201" t="str">
            <v>LE_950BASE</v>
          </cell>
          <cell r="E201">
            <v>10</v>
          </cell>
          <cell r="H201">
            <v>34.700000000000003</v>
          </cell>
          <cell r="J201">
            <v>34.700000000000003</v>
          </cell>
          <cell r="K201">
            <v>34.700000000000003</v>
          </cell>
        </row>
        <row r="202">
          <cell r="B202" t="str">
            <v>Sep 2017</v>
          </cell>
          <cell r="C202" t="str">
            <v>RLS</v>
          </cell>
          <cell r="D202" t="str">
            <v>LE_951BASE</v>
          </cell>
          <cell r="E202">
            <v>175</v>
          </cell>
          <cell r="H202">
            <v>652.75</v>
          </cell>
          <cell r="J202">
            <v>652.75</v>
          </cell>
          <cell r="K202">
            <v>652.75</v>
          </cell>
        </row>
        <row r="203">
          <cell r="B203" t="str">
            <v>Sep 2017</v>
          </cell>
          <cell r="C203" t="str">
            <v>LS</v>
          </cell>
          <cell r="D203" t="str">
            <v>LE_951BASE</v>
          </cell>
          <cell r="E203">
            <v>12</v>
          </cell>
          <cell r="H203">
            <v>44.76</v>
          </cell>
          <cell r="J203">
            <v>44.76</v>
          </cell>
          <cell r="K203">
            <v>44.76</v>
          </cell>
        </row>
        <row r="204">
          <cell r="B204" t="str">
            <v>Sep 2017</v>
          </cell>
          <cell r="C204" t="str">
            <v>RLS</v>
          </cell>
          <cell r="D204" t="str">
            <v>LE_952BASE</v>
          </cell>
          <cell r="E204">
            <v>179</v>
          </cell>
          <cell r="H204">
            <v>637.24</v>
          </cell>
          <cell r="J204">
            <v>637.24</v>
          </cell>
          <cell r="K204">
            <v>637.24</v>
          </cell>
        </row>
        <row r="205">
          <cell r="B205" t="str">
            <v>Sep 2017</v>
          </cell>
          <cell r="C205" t="str">
            <v>LS</v>
          </cell>
          <cell r="D205" t="str">
            <v>LE_952BASE</v>
          </cell>
          <cell r="E205">
            <v>56</v>
          </cell>
          <cell r="H205">
            <v>199.36</v>
          </cell>
          <cell r="J205">
            <v>199.36</v>
          </cell>
          <cell r="K205">
            <v>199.36</v>
          </cell>
        </row>
        <row r="206">
          <cell r="B206" t="str">
            <v>Sep 2017</v>
          </cell>
          <cell r="C206" t="str">
            <v>RLS</v>
          </cell>
          <cell r="D206" t="str">
            <v>LE_953BASE</v>
          </cell>
          <cell r="E206">
            <v>56</v>
          </cell>
          <cell r="H206">
            <v>199.36</v>
          </cell>
          <cell r="J206">
            <v>199.36</v>
          </cell>
          <cell r="K206">
            <v>199.35999999999999</v>
          </cell>
        </row>
        <row r="207">
          <cell r="B207" t="str">
            <v>Sep 2017</v>
          </cell>
          <cell r="C207" t="str">
            <v>LS</v>
          </cell>
          <cell r="D207" t="str">
            <v>LE_953BASE</v>
          </cell>
          <cell r="E207">
            <v>117</v>
          </cell>
          <cell r="H207">
            <v>416.52</v>
          </cell>
          <cell r="J207">
            <v>416.52</v>
          </cell>
          <cell r="K207">
            <v>416.52</v>
          </cell>
        </row>
        <row r="208">
          <cell r="B208" t="str">
            <v>Sep 2017</v>
          </cell>
          <cell r="C208" t="str">
            <v>RLS</v>
          </cell>
          <cell r="D208" t="str">
            <v>LE_954BASE</v>
          </cell>
          <cell r="E208">
            <v>45</v>
          </cell>
          <cell r="H208">
            <v>156.15</v>
          </cell>
          <cell r="J208">
            <v>156.15</v>
          </cell>
          <cell r="K208">
            <v>156.15</v>
          </cell>
        </row>
        <row r="209">
          <cell r="B209" t="str">
            <v>Sep 2017</v>
          </cell>
          <cell r="C209" t="str">
            <v>LS</v>
          </cell>
          <cell r="D209" t="str">
            <v>LE_954BASE</v>
          </cell>
          <cell r="E209">
            <v>5</v>
          </cell>
          <cell r="H209">
            <v>17.350000000000001</v>
          </cell>
          <cell r="J209">
            <v>17.350000000000001</v>
          </cell>
          <cell r="K209">
            <v>17.350000000000001</v>
          </cell>
        </row>
        <row r="210">
          <cell r="B210" t="str">
            <v>Sep 2017</v>
          </cell>
          <cell r="C210" t="str">
            <v>RLS</v>
          </cell>
          <cell r="D210" t="str">
            <v>LE_955BASE</v>
          </cell>
          <cell r="E210">
            <v>19</v>
          </cell>
          <cell r="H210">
            <v>70.87</v>
          </cell>
          <cell r="J210">
            <v>70.87</v>
          </cell>
          <cell r="K210">
            <v>70.87</v>
          </cell>
        </row>
        <row r="211">
          <cell r="B211" t="str">
            <v>Sep 2017</v>
          </cell>
          <cell r="C211" t="str">
            <v>LS</v>
          </cell>
          <cell r="D211" t="str">
            <v>LE_955BASE</v>
          </cell>
          <cell r="E211">
            <v>66</v>
          </cell>
          <cell r="H211">
            <v>246.18</v>
          </cell>
          <cell r="J211">
            <v>246.18</v>
          </cell>
          <cell r="K211">
            <v>246.17999999999998</v>
          </cell>
        </row>
        <row r="212">
          <cell r="B212" t="str">
            <v>Sep 2017</v>
          </cell>
          <cell r="C212" t="str">
            <v>RLS</v>
          </cell>
          <cell r="D212" t="str">
            <v>LE_956BASE</v>
          </cell>
          <cell r="E212">
            <v>1</v>
          </cell>
          <cell r="H212">
            <v>3.56</v>
          </cell>
          <cell r="J212">
            <v>3.56</v>
          </cell>
          <cell r="K212">
            <v>3.56</v>
          </cell>
        </row>
        <row r="213">
          <cell r="B213" t="str">
            <v>Sep 2017</v>
          </cell>
          <cell r="C213" t="str">
            <v>LS</v>
          </cell>
          <cell r="D213" t="str">
            <v>LE_956BASE</v>
          </cell>
          <cell r="E213">
            <v>92</v>
          </cell>
          <cell r="H213">
            <v>327.52</v>
          </cell>
          <cell r="J213">
            <v>327.52</v>
          </cell>
          <cell r="K213">
            <v>327.52000000000004</v>
          </cell>
        </row>
        <row r="214">
          <cell r="B214" t="str">
            <v>Sep 2017</v>
          </cell>
          <cell r="C214" t="str">
            <v>RLS</v>
          </cell>
          <cell r="D214" t="str">
            <v>LE_957BASE</v>
          </cell>
          <cell r="E214">
            <v>6</v>
          </cell>
          <cell r="H214">
            <v>21.36</v>
          </cell>
          <cell r="J214">
            <v>21.36</v>
          </cell>
          <cell r="K214">
            <v>21.36</v>
          </cell>
        </row>
        <row r="215">
          <cell r="B215" t="str">
            <v>Sep 2017</v>
          </cell>
          <cell r="C215" t="str">
            <v>LS</v>
          </cell>
          <cell r="D215" t="str">
            <v>LE_957BASE</v>
          </cell>
          <cell r="E215">
            <v>59</v>
          </cell>
          <cell r="H215">
            <v>210.04</v>
          </cell>
          <cell r="J215">
            <v>210.04</v>
          </cell>
          <cell r="K215">
            <v>210.04</v>
          </cell>
        </row>
        <row r="216">
          <cell r="B216" t="str">
            <v>Sep 2017</v>
          </cell>
          <cell r="C216" t="str">
            <v>RLS</v>
          </cell>
          <cell r="D216" t="str">
            <v>LE_958POLE</v>
          </cell>
          <cell r="E216">
            <v>33</v>
          </cell>
          <cell r="H216">
            <v>373.56</v>
          </cell>
          <cell r="J216">
            <v>373.56</v>
          </cell>
          <cell r="K216">
            <v>373.56</v>
          </cell>
        </row>
        <row r="217">
          <cell r="B217" t="str">
            <v>Sep 2017</v>
          </cell>
          <cell r="C217" t="str">
            <v>LS</v>
          </cell>
          <cell r="D217" t="str">
            <v>LE_958POLE</v>
          </cell>
          <cell r="E217">
            <v>405</v>
          </cell>
          <cell r="H217">
            <v>4584.6000000000004</v>
          </cell>
          <cell r="J217">
            <v>4584.6000000000004</v>
          </cell>
          <cell r="K217">
            <v>4584.5999999999995</v>
          </cell>
        </row>
        <row r="218">
          <cell r="B218" t="str">
            <v>Oct 2017</v>
          </cell>
          <cell r="C218" t="str">
            <v>RLS</v>
          </cell>
          <cell r="D218" t="str">
            <v>LE_900POLE</v>
          </cell>
          <cell r="E218">
            <v>1523</v>
          </cell>
          <cell r="H218">
            <v>3137.38</v>
          </cell>
          <cell r="J218">
            <v>3137.38</v>
          </cell>
          <cell r="K218">
            <v>3137.3799999999997</v>
          </cell>
        </row>
        <row r="219">
          <cell r="B219" t="str">
            <v>Oct 2017</v>
          </cell>
          <cell r="C219" t="str">
            <v>LS</v>
          </cell>
          <cell r="D219" t="str">
            <v>LE_900POLE</v>
          </cell>
          <cell r="E219">
            <v>5192</v>
          </cell>
          <cell r="H219">
            <v>10695.52</v>
          </cell>
          <cell r="J219">
            <v>10695.52</v>
          </cell>
          <cell r="K219">
            <v>10695.520000000002</v>
          </cell>
        </row>
        <row r="220">
          <cell r="B220" t="str">
            <v>Oct 2017</v>
          </cell>
          <cell r="C220" t="str">
            <v>RLS</v>
          </cell>
          <cell r="D220" t="str">
            <v>LE_901POLE</v>
          </cell>
          <cell r="E220">
            <v>155</v>
          </cell>
          <cell r="H220">
            <v>1677.1</v>
          </cell>
          <cell r="J220">
            <v>1677.1</v>
          </cell>
          <cell r="K220">
            <v>1677.1</v>
          </cell>
        </row>
        <row r="221">
          <cell r="B221" t="str">
            <v>Oct 2017</v>
          </cell>
          <cell r="C221" t="str">
            <v>LS</v>
          </cell>
          <cell r="D221" t="str">
            <v>LE_901POLE</v>
          </cell>
          <cell r="E221">
            <v>0</v>
          </cell>
          <cell r="H221">
            <v>0</v>
          </cell>
          <cell r="J221">
            <v>0</v>
          </cell>
          <cell r="K221">
            <v>0</v>
          </cell>
        </row>
        <row r="222">
          <cell r="B222" t="str">
            <v>Oct 2017</v>
          </cell>
          <cell r="C222" t="str">
            <v>RLS</v>
          </cell>
          <cell r="D222" t="str">
            <v>LE_902POLE</v>
          </cell>
          <cell r="E222">
            <v>277</v>
          </cell>
          <cell r="H222">
            <v>3576.07</v>
          </cell>
          <cell r="J222">
            <v>3576.07</v>
          </cell>
          <cell r="K222">
            <v>3576.07</v>
          </cell>
        </row>
        <row r="223">
          <cell r="B223" t="str">
            <v>Oct 2017</v>
          </cell>
          <cell r="C223" t="str">
            <v>LS</v>
          </cell>
          <cell r="D223" t="str">
            <v>LE_902POLE</v>
          </cell>
          <cell r="E223">
            <v>3</v>
          </cell>
          <cell r="H223">
            <v>38.729999999999997</v>
          </cell>
          <cell r="J223">
            <v>38.729999999999997</v>
          </cell>
          <cell r="K223">
            <v>38.729999999999997</v>
          </cell>
        </row>
        <row r="224">
          <cell r="B224" t="str">
            <v>Oct 2017</v>
          </cell>
          <cell r="C224" t="str">
            <v>RLS</v>
          </cell>
          <cell r="D224" t="str">
            <v>LE_950BASE</v>
          </cell>
          <cell r="E224">
            <v>30</v>
          </cell>
          <cell r="H224">
            <v>104.1</v>
          </cell>
          <cell r="J224">
            <v>104.1</v>
          </cell>
          <cell r="K224">
            <v>104.1</v>
          </cell>
        </row>
        <row r="225">
          <cell r="B225" t="str">
            <v>Oct 2017</v>
          </cell>
          <cell r="C225" t="str">
            <v>LS</v>
          </cell>
          <cell r="D225" t="str">
            <v>LE_950BASE</v>
          </cell>
          <cell r="E225">
            <v>10</v>
          </cell>
          <cell r="H225">
            <v>34.700000000000003</v>
          </cell>
          <cell r="J225">
            <v>34.700000000000003</v>
          </cell>
          <cell r="K225">
            <v>34.700000000000003</v>
          </cell>
        </row>
        <row r="226">
          <cell r="B226" t="str">
            <v>Oct 2017</v>
          </cell>
          <cell r="C226" t="str">
            <v>RLS</v>
          </cell>
          <cell r="D226" t="str">
            <v>LE_951BASE</v>
          </cell>
          <cell r="E226">
            <v>175</v>
          </cell>
          <cell r="H226">
            <v>652.75</v>
          </cell>
          <cell r="J226">
            <v>652.75</v>
          </cell>
          <cell r="K226">
            <v>652.75</v>
          </cell>
        </row>
        <row r="227">
          <cell r="B227" t="str">
            <v>Oct 2017</v>
          </cell>
          <cell r="C227" t="str">
            <v>LS</v>
          </cell>
          <cell r="D227" t="str">
            <v>LE_951BASE</v>
          </cell>
          <cell r="E227">
            <v>12</v>
          </cell>
          <cell r="H227">
            <v>44.76</v>
          </cell>
          <cell r="J227">
            <v>44.76</v>
          </cell>
          <cell r="K227">
            <v>44.76</v>
          </cell>
        </row>
        <row r="228">
          <cell r="B228" t="str">
            <v>Oct 2017</v>
          </cell>
          <cell r="C228" t="str">
            <v>RLS</v>
          </cell>
          <cell r="D228" t="str">
            <v>LE_952BASE</v>
          </cell>
          <cell r="E228">
            <v>179</v>
          </cell>
          <cell r="H228">
            <v>637.24</v>
          </cell>
          <cell r="J228">
            <v>637.24</v>
          </cell>
          <cell r="K228">
            <v>637.24</v>
          </cell>
        </row>
        <row r="229">
          <cell r="B229" t="str">
            <v>Oct 2017</v>
          </cell>
          <cell r="C229" t="str">
            <v>LS</v>
          </cell>
          <cell r="D229" t="str">
            <v>LE_952BASE</v>
          </cell>
          <cell r="E229">
            <v>56</v>
          </cell>
          <cell r="H229">
            <v>199.36</v>
          </cell>
          <cell r="J229">
            <v>199.36</v>
          </cell>
          <cell r="K229">
            <v>199.36</v>
          </cell>
        </row>
        <row r="230">
          <cell r="B230" t="str">
            <v>Oct 2017</v>
          </cell>
          <cell r="C230" t="str">
            <v>RLS</v>
          </cell>
          <cell r="D230" t="str">
            <v>LE_953BASE</v>
          </cell>
          <cell r="E230">
            <v>56</v>
          </cell>
          <cell r="H230">
            <v>199.36</v>
          </cell>
          <cell r="J230">
            <v>199.36</v>
          </cell>
          <cell r="K230">
            <v>199.35999999999999</v>
          </cell>
        </row>
        <row r="231">
          <cell r="B231" t="str">
            <v>Oct 2017</v>
          </cell>
          <cell r="C231" t="str">
            <v>LS</v>
          </cell>
          <cell r="D231" t="str">
            <v>LE_953BASE</v>
          </cell>
          <cell r="E231">
            <v>117</v>
          </cell>
          <cell r="H231">
            <v>416.52</v>
          </cell>
          <cell r="J231">
            <v>416.52</v>
          </cell>
          <cell r="K231">
            <v>416.52</v>
          </cell>
        </row>
        <row r="232">
          <cell r="B232" t="str">
            <v>Oct 2017</v>
          </cell>
          <cell r="C232" t="str">
            <v>RLS</v>
          </cell>
          <cell r="D232" t="str">
            <v>LE_954BASE</v>
          </cell>
          <cell r="E232">
            <v>45</v>
          </cell>
          <cell r="H232">
            <v>156.15</v>
          </cell>
          <cell r="J232">
            <v>156.15</v>
          </cell>
          <cell r="K232">
            <v>156.15</v>
          </cell>
        </row>
        <row r="233">
          <cell r="B233" t="str">
            <v>Oct 2017</v>
          </cell>
          <cell r="C233" t="str">
            <v>LS</v>
          </cell>
          <cell r="D233" t="str">
            <v>LE_954BASE</v>
          </cell>
          <cell r="E233">
            <v>5</v>
          </cell>
          <cell r="H233">
            <v>17.350000000000001</v>
          </cell>
          <cell r="J233">
            <v>17.350000000000001</v>
          </cell>
          <cell r="K233">
            <v>17.350000000000001</v>
          </cell>
        </row>
        <row r="234">
          <cell r="B234" t="str">
            <v>Oct 2017</v>
          </cell>
          <cell r="C234" t="str">
            <v>RLS</v>
          </cell>
          <cell r="D234" t="str">
            <v>LE_955BASE</v>
          </cell>
          <cell r="E234">
            <v>19</v>
          </cell>
          <cell r="H234">
            <v>70.87</v>
          </cell>
          <cell r="J234">
            <v>70.87</v>
          </cell>
          <cell r="K234">
            <v>70.87</v>
          </cell>
        </row>
        <row r="235">
          <cell r="B235" t="str">
            <v>Oct 2017</v>
          </cell>
          <cell r="C235" t="str">
            <v>LS</v>
          </cell>
          <cell r="D235" t="str">
            <v>LE_955BASE</v>
          </cell>
          <cell r="E235">
            <v>66</v>
          </cell>
          <cell r="H235">
            <v>246.18</v>
          </cell>
          <cell r="J235">
            <v>246.18</v>
          </cell>
          <cell r="K235">
            <v>246.17999999999998</v>
          </cell>
        </row>
        <row r="236">
          <cell r="B236" t="str">
            <v>Oct 2017</v>
          </cell>
          <cell r="C236" t="str">
            <v>RLS</v>
          </cell>
          <cell r="D236" t="str">
            <v>LE_956BASE</v>
          </cell>
          <cell r="E236">
            <v>1</v>
          </cell>
          <cell r="H236">
            <v>3.56</v>
          </cell>
          <cell r="J236">
            <v>3.56</v>
          </cell>
          <cell r="K236">
            <v>3.56</v>
          </cell>
        </row>
        <row r="237">
          <cell r="B237" t="str">
            <v>Oct 2017</v>
          </cell>
          <cell r="C237" t="str">
            <v>LS</v>
          </cell>
          <cell r="D237" t="str">
            <v>LE_956BASE</v>
          </cell>
          <cell r="E237">
            <v>92</v>
          </cell>
          <cell r="H237">
            <v>327.52</v>
          </cell>
          <cell r="J237">
            <v>327.52</v>
          </cell>
          <cell r="K237">
            <v>327.52000000000004</v>
          </cell>
        </row>
        <row r="238">
          <cell r="B238" t="str">
            <v>Oct 2017</v>
          </cell>
          <cell r="C238" t="str">
            <v>RLS</v>
          </cell>
          <cell r="D238" t="str">
            <v>LE_957BASE</v>
          </cell>
          <cell r="E238">
            <v>6</v>
          </cell>
          <cell r="H238">
            <v>21.36</v>
          </cell>
          <cell r="J238">
            <v>21.36</v>
          </cell>
          <cell r="K238">
            <v>21.36</v>
          </cell>
        </row>
        <row r="239">
          <cell r="B239" t="str">
            <v>Oct 2017</v>
          </cell>
          <cell r="C239" t="str">
            <v>LS</v>
          </cell>
          <cell r="D239" t="str">
            <v>LE_957BASE</v>
          </cell>
          <cell r="E239">
            <v>60</v>
          </cell>
          <cell r="H239">
            <v>213.6</v>
          </cell>
          <cell r="J239">
            <v>213.6</v>
          </cell>
          <cell r="K239">
            <v>213.6</v>
          </cell>
        </row>
        <row r="240">
          <cell r="B240" t="str">
            <v>Oct 2017</v>
          </cell>
          <cell r="C240" t="str">
            <v>RLS</v>
          </cell>
          <cell r="D240" t="str">
            <v>LE_958POLE</v>
          </cell>
          <cell r="E240">
            <v>34</v>
          </cell>
          <cell r="H240">
            <v>384.88</v>
          </cell>
          <cell r="J240">
            <v>384.88</v>
          </cell>
          <cell r="K240">
            <v>384.87999999999994</v>
          </cell>
        </row>
        <row r="241">
          <cell r="B241" t="str">
            <v>Oct 2017</v>
          </cell>
          <cell r="C241" t="str">
            <v>LS</v>
          </cell>
          <cell r="D241" t="str">
            <v>LE_958POLE</v>
          </cell>
          <cell r="E241">
            <v>404</v>
          </cell>
          <cell r="H241">
            <v>4573.28</v>
          </cell>
          <cell r="J241">
            <v>4573.28</v>
          </cell>
          <cell r="K241">
            <v>4573.28</v>
          </cell>
        </row>
        <row r="242">
          <cell r="B242" t="str">
            <v>Nov 2017</v>
          </cell>
          <cell r="C242" t="str">
            <v>RLS</v>
          </cell>
          <cell r="D242" t="str">
            <v>LE_900POLE</v>
          </cell>
          <cell r="E242">
            <v>1487</v>
          </cell>
          <cell r="H242">
            <v>3063.22</v>
          </cell>
          <cell r="J242">
            <v>3063.22</v>
          </cell>
          <cell r="K242">
            <v>3063.22</v>
          </cell>
        </row>
        <row r="243">
          <cell r="B243" t="str">
            <v>Nov 2017</v>
          </cell>
          <cell r="C243" t="str">
            <v>LS</v>
          </cell>
          <cell r="D243" t="str">
            <v>LE_900POLE</v>
          </cell>
          <cell r="E243">
            <v>5052</v>
          </cell>
          <cell r="H243">
            <v>10407.120000000001</v>
          </cell>
          <cell r="J243">
            <v>10407.120000000001</v>
          </cell>
          <cell r="K243">
            <v>10407.120000000001</v>
          </cell>
        </row>
        <row r="244">
          <cell r="B244" t="str">
            <v>Nov 2017</v>
          </cell>
          <cell r="C244" t="str">
            <v>RLS</v>
          </cell>
          <cell r="D244" t="str">
            <v>LE_901POLE</v>
          </cell>
          <cell r="E244">
            <v>155</v>
          </cell>
          <cell r="H244">
            <v>1677.1</v>
          </cell>
          <cell r="J244">
            <v>1677.1</v>
          </cell>
          <cell r="K244">
            <v>1677.1</v>
          </cell>
        </row>
        <row r="245">
          <cell r="B245" t="str">
            <v>Nov 2017</v>
          </cell>
          <cell r="C245" t="str">
            <v>LS</v>
          </cell>
          <cell r="D245" t="str">
            <v>LE_901POLE</v>
          </cell>
          <cell r="E245">
            <v>0</v>
          </cell>
          <cell r="H245">
            <v>0</v>
          </cell>
          <cell r="J245">
            <v>0</v>
          </cell>
          <cell r="K245">
            <v>0</v>
          </cell>
        </row>
        <row r="246">
          <cell r="B246" t="str">
            <v>Nov 2017</v>
          </cell>
          <cell r="C246" t="str">
            <v>RLS</v>
          </cell>
          <cell r="D246" t="str">
            <v>LE_902POLE</v>
          </cell>
          <cell r="E246">
            <v>277</v>
          </cell>
          <cell r="H246">
            <v>3576.07</v>
          </cell>
          <cell r="J246">
            <v>3576.07</v>
          </cell>
          <cell r="K246">
            <v>3576.07</v>
          </cell>
        </row>
        <row r="247">
          <cell r="B247" t="str">
            <v>Nov 2017</v>
          </cell>
          <cell r="C247" t="str">
            <v>LS</v>
          </cell>
          <cell r="D247" t="str">
            <v>LE_902POLE</v>
          </cell>
          <cell r="E247">
            <v>3</v>
          </cell>
          <cell r="H247">
            <v>38.729999999999997</v>
          </cell>
          <cell r="J247">
            <v>38.729999999999997</v>
          </cell>
          <cell r="K247">
            <v>38.729999999999997</v>
          </cell>
        </row>
        <row r="248">
          <cell r="B248" t="str">
            <v>Nov 2017</v>
          </cell>
          <cell r="C248" t="str">
            <v>RLS</v>
          </cell>
          <cell r="D248" t="str">
            <v>LE_950BASE</v>
          </cell>
          <cell r="E248">
            <v>30</v>
          </cell>
          <cell r="H248">
            <v>104.1</v>
          </cell>
          <cell r="J248">
            <v>104.1</v>
          </cell>
          <cell r="K248">
            <v>104.1</v>
          </cell>
        </row>
        <row r="249">
          <cell r="B249" t="str">
            <v>Nov 2017</v>
          </cell>
          <cell r="C249" t="str">
            <v>LS</v>
          </cell>
          <cell r="D249" t="str">
            <v>LE_950BASE</v>
          </cell>
          <cell r="E249">
            <v>10</v>
          </cell>
          <cell r="H249">
            <v>34.700000000000003</v>
          </cell>
          <cell r="J249">
            <v>34.700000000000003</v>
          </cell>
          <cell r="K249">
            <v>34.700000000000003</v>
          </cell>
        </row>
        <row r="250">
          <cell r="B250" t="str">
            <v>Nov 2017</v>
          </cell>
          <cell r="C250" t="str">
            <v>RLS</v>
          </cell>
          <cell r="D250" t="str">
            <v>LE_951BASE</v>
          </cell>
          <cell r="E250">
            <v>175</v>
          </cell>
          <cell r="H250">
            <v>652.75</v>
          </cell>
          <cell r="J250">
            <v>652.75</v>
          </cell>
          <cell r="K250">
            <v>652.75</v>
          </cell>
        </row>
        <row r="251">
          <cell r="B251" t="str">
            <v>Nov 2017</v>
          </cell>
          <cell r="C251" t="str">
            <v>LS</v>
          </cell>
          <cell r="D251" t="str">
            <v>LE_951BASE</v>
          </cell>
          <cell r="E251">
            <v>12</v>
          </cell>
          <cell r="H251">
            <v>44.76</v>
          </cell>
          <cell r="J251">
            <v>44.76</v>
          </cell>
          <cell r="K251">
            <v>44.76</v>
          </cell>
        </row>
        <row r="252">
          <cell r="B252" t="str">
            <v>Nov 2017</v>
          </cell>
          <cell r="C252" t="str">
            <v>RLS</v>
          </cell>
          <cell r="D252" t="str">
            <v>LE_952BASE</v>
          </cell>
          <cell r="E252">
            <v>179</v>
          </cell>
          <cell r="H252">
            <v>637.24</v>
          </cell>
          <cell r="J252">
            <v>637.24</v>
          </cell>
          <cell r="K252">
            <v>637.24</v>
          </cell>
        </row>
        <row r="253">
          <cell r="B253" t="str">
            <v>Nov 2017</v>
          </cell>
          <cell r="C253" t="str">
            <v>LS</v>
          </cell>
          <cell r="D253" t="str">
            <v>LE_952BASE</v>
          </cell>
          <cell r="E253">
            <v>56</v>
          </cell>
          <cell r="H253">
            <v>199.36</v>
          </cell>
          <cell r="J253">
            <v>199.36</v>
          </cell>
          <cell r="K253">
            <v>199.36</v>
          </cell>
        </row>
        <row r="254">
          <cell r="B254" t="str">
            <v>Nov 2017</v>
          </cell>
          <cell r="C254" t="str">
            <v>RLS</v>
          </cell>
          <cell r="D254" t="str">
            <v>LE_953BASE</v>
          </cell>
          <cell r="E254">
            <v>56</v>
          </cell>
          <cell r="H254">
            <v>199.36</v>
          </cell>
          <cell r="J254">
            <v>199.36</v>
          </cell>
          <cell r="K254">
            <v>199.35999999999999</v>
          </cell>
        </row>
        <row r="255">
          <cell r="B255" t="str">
            <v>Nov 2017</v>
          </cell>
          <cell r="C255" t="str">
            <v>LS</v>
          </cell>
          <cell r="D255" t="str">
            <v>LE_953BASE</v>
          </cell>
          <cell r="E255">
            <v>117</v>
          </cell>
          <cell r="H255">
            <v>416.52</v>
          </cell>
          <cell r="J255">
            <v>416.52</v>
          </cell>
          <cell r="K255">
            <v>416.52</v>
          </cell>
        </row>
        <row r="256">
          <cell r="B256" t="str">
            <v>Nov 2017</v>
          </cell>
          <cell r="C256" t="str">
            <v>RLS</v>
          </cell>
          <cell r="D256" t="str">
            <v>LE_954BASE</v>
          </cell>
          <cell r="E256">
            <v>45</v>
          </cell>
          <cell r="H256">
            <v>156.15</v>
          </cell>
          <cell r="J256">
            <v>156.15</v>
          </cell>
          <cell r="K256">
            <v>156.15</v>
          </cell>
        </row>
        <row r="257">
          <cell r="B257" t="str">
            <v>Nov 2017</v>
          </cell>
          <cell r="C257" t="str">
            <v>LS</v>
          </cell>
          <cell r="D257" t="str">
            <v>LE_954BASE</v>
          </cell>
          <cell r="E257">
            <v>6</v>
          </cell>
          <cell r="H257">
            <v>20.82</v>
          </cell>
          <cell r="J257">
            <v>20.82</v>
          </cell>
          <cell r="K257">
            <v>20.82</v>
          </cell>
        </row>
        <row r="258">
          <cell r="B258" t="str">
            <v>Nov 2017</v>
          </cell>
          <cell r="C258" t="str">
            <v>RLS</v>
          </cell>
          <cell r="D258" t="str">
            <v>LE_955BASE</v>
          </cell>
          <cell r="E258">
            <v>19</v>
          </cell>
          <cell r="H258">
            <v>70.87</v>
          </cell>
          <cell r="J258">
            <v>70.87</v>
          </cell>
          <cell r="K258">
            <v>70.87</v>
          </cell>
        </row>
        <row r="259">
          <cell r="B259" t="str">
            <v>Nov 2017</v>
          </cell>
          <cell r="C259" t="str">
            <v>LS</v>
          </cell>
          <cell r="D259" t="str">
            <v>LE_955BASE</v>
          </cell>
          <cell r="E259">
            <v>66</v>
          </cell>
          <cell r="H259">
            <v>246.18</v>
          </cell>
          <cell r="J259">
            <v>246.18</v>
          </cell>
          <cell r="K259">
            <v>246.17999999999998</v>
          </cell>
        </row>
        <row r="260">
          <cell r="B260" t="str">
            <v>Nov 2017</v>
          </cell>
          <cell r="C260" t="str">
            <v>RLS</v>
          </cell>
          <cell r="D260" t="str">
            <v>LE_956BASE</v>
          </cell>
          <cell r="E260">
            <v>1</v>
          </cell>
          <cell r="H260">
            <v>3.56</v>
          </cell>
          <cell r="J260">
            <v>3.56</v>
          </cell>
          <cell r="K260">
            <v>3.56</v>
          </cell>
        </row>
        <row r="261">
          <cell r="B261" t="str">
            <v>Nov 2017</v>
          </cell>
          <cell r="C261" t="str">
            <v>LS</v>
          </cell>
          <cell r="D261" t="str">
            <v>LE_956BASE</v>
          </cell>
          <cell r="E261">
            <v>92</v>
          </cell>
          <cell r="H261">
            <v>327.52</v>
          </cell>
          <cell r="J261">
            <v>327.52</v>
          </cell>
          <cell r="K261">
            <v>327.52000000000004</v>
          </cell>
        </row>
        <row r="262">
          <cell r="B262" t="str">
            <v>Nov 2017</v>
          </cell>
          <cell r="C262" t="str">
            <v>RLS</v>
          </cell>
          <cell r="D262" t="str">
            <v>LE_957BASE</v>
          </cell>
          <cell r="E262">
            <v>6</v>
          </cell>
          <cell r="H262">
            <v>21.36</v>
          </cell>
          <cell r="J262">
            <v>21.36</v>
          </cell>
          <cell r="K262">
            <v>21.36</v>
          </cell>
        </row>
        <row r="263">
          <cell r="B263" t="str">
            <v>Nov 2017</v>
          </cell>
          <cell r="C263" t="str">
            <v>LS</v>
          </cell>
          <cell r="D263" t="str">
            <v>LE_957BASE</v>
          </cell>
          <cell r="E263">
            <v>60</v>
          </cell>
          <cell r="H263">
            <v>213.6</v>
          </cell>
          <cell r="J263">
            <v>213.6</v>
          </cell>
          <cell r="K263">
            <v>213.6</v>
          </cell>
        </row>
        <row r="264">
          <cell r="B264" t="str">
            <v>Nov 2017</v>
          </cell>
          <cell r="C264" t="str">
            <v>RLS</v>
          </cell>
          <cell r="D264" t="str">
            <v>LE_958POLE</v>
          </cell>
          <cell r="E264">
            <v>34</v>
          </cell>
          <cell r="H264">
            <v>384.88</v>
          </cell>
          <cell r="J264">
            <v>384.88</v>
          </cell>
          <cell r="K264">
            <v>384.87999999999994</v>
          </cell>
        </row>
        <row r="265">
          <cell r="B265" t="str">
            <v>Nov 2017</v>
          </cell>
          <cell r="C265" t="str">
            <v>LS</v>
          </cell>
          <cell r="D265" t="str">
            <v>LE_958POLE</v>
          </cell>
          <cell r="E265">
            <v>394</v>
          </cell>
          <cell r="H265">
            <v>4460.08</v>
          </cell>
          <cell r="J265">
            <v>4460.08</v>
          </cell>
          <cell r="K265">
            <v>4460.08</v>
          </cell>
        </row>
        <row r="266">
          <cell r="B266" t="str">
            <v>Dec 2017</v>
          </cell>
          <cell r="C266" t="str">
            <v>RLS</v>
          </cell>
          <cell r="D266" t="str">
            <v>LE_900POLE</v>
          </cell>
          <cell r="E266">
            <v>1505</v>
          </cell>
          <cell r="H266">
            <v>3100.3</v>
          </cell>
          <cell r="J266">
            <v>3100.3</v>
          </cell>
          <cell r="K266">
            <v>3100.2999999999997</v>
          </cell>
        </row>
        <row r="267">
          <cell r="B267" t="str">
            <v>Dec 2017</v>
          </cell>
          <cell r="C267" t="str">
            <v>LS</v>
          </cell>
          <cell r="D267" t="str">
            <v>LE_900POLE</v>
          </cell>
          <cell r="E267">
            <v>5281</v>
          </cell>
          <cell r="H267">
            <v>10878.86</v>
          </cell>
          <cell r="J267">
            <v>10878.86</v>
          </cell>
          <cell r="K267">
            <v>10878.860000000002</v>
          </cell>
        </row>
        <row r="268">
          <cell r="B268" t="str">
            <v>Dec 2017</v>
          </cell>
          <cell r="C268" t="str">
            <v>RLS</v>
          </cell>
          <cell r="D268" t="str">
            <v>LE_901POLE</v>
          </cell>
          <cell r="E268">
            <v>155</v>
          </cell>
          <cell r="H268">
            <v>1677.1</v>
          </cell>
          <cell r="J268">
            <v>1677.1</v>
          </cell>
          <cell r="K268">
            <v>1677.1</v>
          </cell>
        </row>
        <row r="269">
          <cell r="B269" t="str">
            <v>Dec 2017</v>
          </cell>
          <cell r="C269" t="str">
            <v>LS</v>
          </cell>
          <cell r="D269" t="str">
            <v>LE_901POLE</v>
          </cell>
          <cell r="E269">
            <v>0</v>
          </cell>
          <cell r="H269">
            <v>0</v>
          </cell>
          <cell r="J269">
            <v>0</v>
          </cell>
          <cell r="K269">
            <v>0</v>
          </cell>
        </row>
        <row r="270">
          <cell r="B270" t="str">
            <v>Dec 2017</v>
          </cell>
          <cell r="C270" t="str">
            <v>RLS</v>
          </cell>
          <cell r="D270" t="str">
            <v>LE_902POLE</v>
          </cell>
          <cell r="E270">
            <v>277</v>
          </cell>
          <cell r="H270">
            <v>3576.07</v>
          </cell>
          <cell r="J270">
            <v>3576.07</v>
          </cell>
          <cell r="K270">
            <v>3576.07</v>
          </cell>
        </row>
        <row r="271">
          <cell r="B271" t="str">
            <v>Dec 2017</v>
          </cell>
          <cell r="C271" t="str">
            <v>LS</v>
          </cell>
          <cell r="D271" t="str">
            <v>LE_902POLE</v>
          </cell>
          <cell r="E271">
            <v>3</v>
          </cell>
          <cell r="H271">
            <v>38.729999999999997</v>
          </cell>
          <cell r="J271">
            <v>38.729999999999997</v>
          </cell>
          <cell r="K271">
            <v>38.729999999999997</v>
          </cell>
        </row>
        <row r="272">
          <cell r="B272" t="str">
            <v>Dec 2017</v>
          </cell>
          <cell r="C272" t="str">
            <v>RLS</v>
          </cell>
          <cell r="D272" t="str">
            <v>LE_950BASE</v>
          </cell>
          <cell r="E272">
            <v>30</v>
          </cell>
          <cell r="H272">
            <v>104.1</v>
          </cell>
          <cell r="J272">
            <v>104.1</v>
          </cell>
          <cell r="K272">
            <v>104.1</v>
          </cell>
        </row>
        <row r="273">
          <cell r="B273" t="str">
            <v>Dec 2017</v>
          </cell>
          <cell r="C273" t="str">
            <v>LS</v>
          </cell>
          <cell r="D273" t="str">
            <v>LE_950BASE</v>
          </cell>
          <cell r="E273">
            <v>10</v>
          </cell>
          <cell r="H273">
            <v>34.700000000000003</v>
          </cell>
          <cell r="J273">
            <v>34.700000000000003</v>
          </cell>
          <cell r="K273">
            <v>34.700000000000003</v>
          </cell>
        </row>
        <row r="274">
          <cell r="B274" t="str">
            <v>Dec 2017</v>
          </cell>
          <cell r="C274" t="str">
            <v>RLS</v>
          </cell>
          <cell r="D274" t="str">
            <v>LE_951BASE</v>
          </cell>
          <cell r="E274">
            <v>175</v>
          </cell>
          <cell r="H274">
            <v>652.75</v>
          </cell>
          <cell r="J274">
            <v>652.75</v>
          </cell>
          <cell r="K274">
            <v>652.75</v>
          </cell>
        </row>
        <row r="275">
          <cell r="B275" t="str">
            <v>Dec 2017</v>
          </cell>
          <cell r="C275" t="str">
            <v>LS</v>
          </cell>
          <cell r="D275" t="str">
            <v>LE_951BASE</v>
          </cell>
          <cell r="E275">
            <v>12</v>
          </cell>
          <cell r="H275">
            <v>44.76</v>
          </cell>
          <cell r="J275">
            <v>44.76</v>
          </cell>
          <cell r="K275">
            <v>44.76</v>
          </cell>
        </row>
        <row r="276">
          <cell r="B276" t="str">
            <v>Dec 2017</v>
          </cell>
          <cell r="C276" t="str">
            <v>RLS</v>
          </cell>
          <cell r="D276" t="str">
            <v>LE_952BASE</v>
          </cell>
          <cell r="E276">
            <v>179</v>
          </cell>
          <cell r="H276">
            <v>637.24</v>
          </cell>
          <cell r="J276">
            <v>637.24</v>
          </cell>
          <cell r="K276">
            <v>637.24</v>
          </cell>
        </row>
        <row r="277">
          <cell r="B277" t="str">
            <v>Dec 2017</v>
          </cell>
          <cell r="C277" t="str">
            <v>LS</v>
          </cell>
          <cell r="D277" t="str">
            <v>LE_952BASE</v>
          </cell>
          <cell r="E277">
            <v>56</v>
          </cell>
          <cell r="H277">
            <v>199.36</v>
          </cell>
          <cell r="J277">
            <v>199.36</v>
          </cell>
          <cell r="K277">
            <v>199.36</v>
          </cell>
        </row>
        <row r="278">
          <cell r="B278" t="str">
            <v>Dec 2017</v>
          </cell>
          <cell r="C278" t="str">
            <v>RLS</v>
          </cell>
          <cell r="D278" t="str">
            <v>LE_953BASE</v>
          </cell>
          <cell r="E278">
            <v>56</v>
          </cell>
          <cell r="H278">
            <v>199.36</v>
          </cell>
          <cell r="J278">
            <v>199.36</v>
          </cell>
          <cell r="K278">
            <v>199.35999999999999</v>
          </cell>
        </row>
        <row r="279">
          <cell r="B279" t="str">
            <v>Dec 2017</v>
          </cell>
          <cell r="C279" t="str">
            <v>LS</v>
          </cell>
          <cell r="D279" t="str">
            <v>LE_953BASE</v>
          </cell>
          <cell r="E279">
            <v>117</v>
          </cell>
          <cell r="H279">
            <v>416.52</v>
          </cell>
          <cell r="J279">
            <v>416.52</v>
          </cell>
          <cell r="K279">
            <v>416.52</v>
          </cell>
        </row>
        <row r="280">
          <cell r="B280" t="str">
            <v>Dec 2017</v>
          </cell>
          <cell r="C280" t="str">
            <v>RLS</v>
          </cell>
          <cell r="D280" t="str">
            <v>LE_954BASE</v>
          </cell>
          <cell r="E280">
            <v>45</v>
          </cell>
          <cell r="H280">
            <v>156.15</v>
          </cell>
          <cell r="J280">
            <v>156.15</v>
          </cell>
          <cell r="K280">
            <v>156.15</v>
          </cell>
        </row>
        <row r="281">
          <cell r="B281" t="str">
            <v>Dec 2017</v>
          </cell>
          <cell r="C281" t="str">
            <v>LS</v>
          </cell>
          <cell r="D281" t="str">
            <v>LE_954BASE</v>
          </cell>
          <cell r="E281">
            <v>6</v>
          </cell>
          <cell r="H281">
            <v>20.82</v>
          </cell>
          <cell r="J281">
            <v>20.82</v>
          </cell>
          <cell r="K281">
            <v>20.82</v>
          </cell>
        </row>
        <row r="282">
          <cell r="B282" t="str">
            <v>Dec 2017</v>
          </cell>
          <cell r="C282" t="str">
            <v>RLS</v>
          </cell>
          <cell r="D282" t="str">
            <v>LE_955BASE</v>
          </cell>
          <cell r="E282">
            <v>19</v>
          </cell>
          <cell r="H282">
            <v>70.87</v>
          </cell>
          <cell r="J282">
            <v>70.87</v>
          </cell>
          <cell r="K282">
            <v>70.87</v>
          </cell>
        </row>
        <row r="283">
          <cell r="B283" t="str">
            <v>Dec 2017</v>
          </cell>
          <cell r="C283" t="str">
            <v>LS</v>
          </cell>
          <cell r="D283" t="str">
            <v>LE_955BASE</v>
          </cell>
          <cell r="E283">
            <v>66</v>
          </cell>
          <cell r="H283">
            <v>246.18</v>
          </cell>
          <cell r="J283">
            <v>246.18</v>
          </cell>
          <cell r="K283">
            <v>246.17999999999998</v>
          </cell>
        </row>
        <row r="284">
          <cell r="B284" t="str">
            <v>Dec 2017</v>
          </cell>
          <cell r="C284" t="str">
            <v>RLS</v>
          </cell>
          <cell r="D284" t="str">
            <v>LE_956BASE</v>
          </cell>
          <cell r="E284">
            <v>1</v>
          </cell>
          <cell r="H284">
            <v>3.56</v>
          </cell>
          <cell r="J284">
            <v>3.56</v>
          </cell>
          <cell r="K284">
            <v>3.56</v>
          </cell>
        </row>
        <row r="285">
          <cell r="B285" t="str">
            <v>Dec 2017</v>
          </cell>
          <cell r="C285" t="str">
            <v>LS</v>
          </cell>
          <cell r="D285" t="str">
            <v>LE_956BASE</v>
          </cell>
          <cell r="E285">
            <v>92</v>
          </cell>
          <cell r="H285">
            <v>327.52</v>
          </cell>
          <cell r="J285">
            <v>327.52</v>
          </cell>
          <cell r="K285">
            <v>327.52000000000004</v>
          </cell>
        </row>
        <row r="286">
          <cell r="B286" t="str">
            <v>Dec 2017</v>
          </cell>
          <cell r="C286" t="str">
            <v>RLS</v>
          </cell>
          <cell r="D286" t="str">
            <v>LE_957BASE</v>
          </cell>
          <cell r="E286">
            <v>6</v>
          </cell>
          <cell r="H286">
            <v>21.36</v>
          </cell>
          <cell r="J286">
            <v>21.36</v>
          </cell>
          <cell r="K286">
            <v>21.36</v>
          </cell>
        </row>
        <row r="287">
          <cell r="B287" t="str">
            <v>Dec 2017</v>
          </cell>
          <cell r="C287" t="str">
            <v>LS</v>
          </cell>
          <cell r="D287" t="str">
            <v>LE_957BASE</v>
          </cell>
          <cell r="E287">
            <v>60</v>
          </cell>
          <cell r="H287">
            <v>213.6</v>
          </cell>
          <cell r="J287">
            <v>213.6</v>
          </cell>
          <cell r="K287">
            <v>213.6</v>
          </cell>
        </row>
        <row r="288">
          <cell r="B288" t="str">
            <v>Dec 2017</v>
          </cell>
          <cell r="C288" t="str">
            <v>RLS</v>
          </cell>
          <cell r="D288" t="str">
            <v>LE_958POLE</v>
          </cell>
          <cell r="E288">
            <v>35</v>
          </cell>
          <cell r="H288">
            <v>396.2</v>
          </cell>
          <cell r="J288">
            <v>396.2</v>
          </cell>
          <cell r="K288">
            <v>396.2</v>
          </cell>
        </row>
        <row r="289">
          <cell r="B289" t="str">
            <v>Dec 2017</v>
          </cell>
          <cell r="C289" t="str">
            <v>LS</v>
          </cell>
          <cell r="D289" t="str">
            <v>LE_958POLE</v>
          </cell>
          <cell r="E289">
            <v>404</v>
          </cell>
          <cell r="H289">
            <v>4573.28</v>
          </cell>
          <cell r="J289">
            <v>4573.28</v>
          </cell>
          <cell r="K289">
            <v>4573.28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4">
          <cell r="E4" t="str">
            <v>20100128LGRSE411</v>
          </cell>
          <cell r="F4">
            <v>0</v>
          </cell>
          <cell r="G4">
            <v>6.7140000000000005E-2</v>
          </cell>
          <cell r="H4">
            <v>0</v>
          </cell>
          <cell r="I4">
            <v>0</v>
          </cell>
          <cell r="L4">
            <v>2.0580000000000001E-2</v>
          </cell>
          <cell r="Q4">
            <v>0</v>
          </cell>
          <cell r="R4">
            <v>0</v>
          </cell>
          <cell r="S4">
            <v>0</v>
          </cell>
        </row>
        <row r="5">
          <cell r="E5" t="str">
            <v>20100128LGCME451</v>
          </cell>
          <cell r="F5">
            <v>0</v>
          </cell>
          <cell r="G5">
            <v>7.5789999999999996E-2</v>
          </cell>
          <cell r="H5">
            <v>0</v>
          </cell>
          <cell r="I5">
            <v>0</v>
          </cell>
          <cell r="L5">
            <v>2.0580000000000001E-2</v>
          </cell>
          <cell r="Q5">
            <v>0</v>
          </cell>
          <cell r="R5">
            <v>0</v>
          </cell>
          <cell r="S5">
            <v>0</v>
          </cell>
        </row>
        <row r="6">
          <cell r="E6" t="str">
            <v>20100128LGRSE511</v>
          </cell>
          <cell r="F6">
            <v>5</v>
          </cell>
          <cell r="G6">
            <v>6.7140000000000005E-2</v>
          </cell>
          <cell r="H6">
            <v>0</v>
          </cell>
          <cell r="I6">
            <v>0</v>
          </cell>
          <cell r="L6">
            <v>2.0580000000000001E-2</v>
          </cell>
          <cell r="Q6">
            <v>0</v>
          </cell>
          <cell r="R6">
            <v>0</v>
          </cell>
          <cell r="S6">
            <v>0</v>
          </cell>
        </row>
        <row r="7">
          <cell r="E7" t="str">
            <v>20100128LGRSE519</v>
          </cell>
          <cell r="F7">
            <v>5</v>
          </cell>
          <cell r="G7">
            <v>6.7140000000000005E-2</v>
          </cell>
          <cell r="H7">
            <v>0</v>
          </cell>
          <cell r="I7">
            <v>0</v>
          </cell>
          <cell r="L7">
            <v>2.0580000000000001E-2</v>
          </cell>
          <cell r="Q7">
            <v>0</v>
          </cell>
          <cell r="R7">
            <v>0</v>
          </cell>
          <cell r="S7">
            <v>0</v>
          </cell>
        </row>
        <row r="8">
          <cell r="E8" t="str">
            <v>20100128LGRSE540</v>
          </cell>
          <cell r="F8">
            <v>5</v>
          </cell>
          <cell r="G8">
            <v>6.7140000000000005E-2</v>
          </cell>
          <cell r="H8">
            <v>0</v>
          </cell>
          <cell r="I8">
            <v>0</v>
          </cell>
          <cell r="L8">
            <v>2.0580000000000001E-2</v>
          </cell>
          <cell r="Q8">
            <v>0</v>
          </cell>
          <cell r="R8">
            <v>0</v>
          </cell>
          <cell r="S8">
            <v>0</v>
          </cell>
        </row>
        <row r="9">
          <cell r="E9" t="str">
            <v>20100128LGRSE543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L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E10" t="str">
            <v>20100128LGRSE541</v>
          </cell>
          <cell r="F10">
            <v>10</v>
          </cell>
          <cell r="G10">
            <v>4.6280000000000002E-2</v>
          </cell>
          <cell r="H10">
            <v>5.8590000000000003E-2</v>
          </cell>
          <cell r="I10">
            <v>0.11278000000000001</v>
          </cell>
          <cell r="L10">
            <v>2.0580000000000001E-2</v>
          </cell>
          <cell r="Q10">
            <v>0</v>
          </cell>
          <cell r="R10">
            <v>0</v>
          </cell>
          <cell r="S10">
            <v>0</v>
          </cell>
        </row>
        <row r="11">
          <cell r="E11" t="str">
            <v>20100128LGCME550</v>
          </cell>
          <cell r="F11">
            <v>10</v>
          </cell>
          <cell r="G11">
            <v>7.5789999999999996E-2</v>
          </cell>
          <cell r="H11">
            <v>0</v>
          </cell>
          <cell r="I11">
            <v>0</v>
          </cell>
          <cell r="L11">
            <v>2.0580000000000001E-2</v>
          </cell>
          <cell r="Q11">
            <v>0</v>
          </cell>
          <cell r="R11">
            <v>0</v>
          </cell>
          <cell r="S11">
            <v>0</v>
          </cell>
        </row>
        <row r="12">
          <cell r="E12" t="str">
            <v>20100128LGCME551</v>
          </cell>
          <cell r="F12">
            <v>10</v>
          </cell>
          <cell r="G12">
            <v>7.5789999999999996E-2</v>
          </cell>
          <cell r="H12">
            <v>0</v>
          </cell>
          <cell r="I12">
            <v>0</v>
          </cell>
          <cell r="L12">
            <v>2.0580000000000001E-2</v>
          </cell>
          <cell r="Q12">
            <v>0</v>
          </cell>
          <cell r="R12">
            <v>0</v>
          </cell>
          <cell r="S12">
            <v>0</v>
          </cell>
        </row>
        <row r="13">
          <cell r="E13" t="str">
            <v>20100128LGCME551UM</v>
          </cell>
          <cell r="F13">
            <v>10</v>
          </cell>
          <cell r="G13">
            <v>7.5789999999999996E-2</v>
          </cell>
          <cell r="H13">
            <v>0</v>
          </cell>
          <cell r="I13">
            <v>0</v>
          </cell>
          <cell r="L13">
            <v>2.0580000000000001E-2</v>
          </cell>
          <cell r="Q13">
            <v>0</v>
          </cell>
          <cell r="R13">
            <v>0</v>
          </cell>
          <cell r="S13">
            <v>0</v>
          </cell>
        </row>
        <row r="14">
          <cell r="E14" t="str">
            <v>20100128LGCME557</v>
          </cell>
          <cell r="F14">
            <v>10</v>
          </cell>
          <cell r="G14">
            <v>7.5789999999999996E-2</v>
          </cell>
          <cell r="H14">
            <v>0</v>
          </cell>
          <cell r="I14">
            <v>0</v>
          </cell>
          <cell r="L14">
            <v>2.0580000000000001E-2</v>
          </cell>
          <cell r="Q14">
            <v>0</v>
          </cell>
          <cell r="R14">
            <v>0</v>
          </cell>
          <cell r="S14">
            <v>0</v>
          </cell>
        </row>
        <row r="15">
          <cell r="E15" t="str">
            <v>20100128LGCME552</v>
          </cell>
          <cell r="F15">
            <v>0</v>
          </cell>
          <cell r="G15">
            <v>7.5789999999999996E-2</v>
          </cell>
          <cell r="H15">
            <v>0</v>
          </cell>
          <cell r="I15">
            <v>0</v>
          </cell>
          <cell r="L15">
            <v>2.0580000000000001E-2</v>
          </cell>
          <cell r="Q15">
            <v>0</v>
          </cell>
          <cell r="R15">
            <v>0</v>
          </cell>
          <cell r="S15">
            <v>0</v>
          </cell>
        </row>
        <row r="16">
          <cell r="E16" t="str">
            <v>20100128LGCME555</v>
          </cell>
          <cell r="F16">
            <v>20</v>
          </cell>
          <cell r="G16">
            <v>5.3179999999999998E-2</v>
          </cell>
          <cell r="H16">
            <v>6.8080000000000002E-2</v>
          </cell>
          <cell r="I16">
            <v>0.14247000000000001</v>
          </cell>
          <cell r="L16">
            <v>2.0580000000000001E-2</v>
          </cell>
          <cell r="Q16">
            <v>0</v>
          </cell>
          <cell r="R16">
            <v>0</v>
          </cell>
          <cell r="S16">
            <v>0</v>
          </cell>
        </row>
        <row r="17">
          <cell r="E17" t="str">
            <v>20100128LGCME650</v>
          </cell>
          <cell r="F17">
            <v>15</v>
          </cell>
          <cell r="G17">
            <v>7.5789999999999996E-2</v>
          </cell>
          <cell r="H17">
            <v>0</v>
          </cell>
          <cell r="I17">
            <v>0</v>
          </cell>
          <cell r="L17">
            <v>2.0580000000000001E-2</v>
          </cell>
          <cell r="Q17">
            <v>0</v>
          </cell>
          <cell r="R17">
            <v>0</v>
          </cell>
          <cell r="S17">
            <v>0</v>
          </cell>
        </row>
        <row r="18">
          <cell r="E18" t="str">
            <v>20100128LGCME651</v>
          </cell>
          <cell r="F18">
            <v>15</v>
          </cell>
          <cell r="G18">
            <v>7.5789999999999996E-2</v>
          </cell>
          <cell r="H18">
            <v>0</v>
          </cell>
          <cell r="I18">
            <v>0</v>
          </cell>
          <cell r="L18">
            <v>2.0580000000000001E-2</v>
          </cell>
          <cell r="Q18">
            <v>0</v>
          </cell>
          <cell r="R18">
            <v>0</v>
          </cell>
          <cell r="S18">
            <v>0</v>
          </cell>
        </row>
        <row r="19">
          <cell r="E19" t="str">
            <v>20100128LGCME657</v>
          </cell>
          <cell r="F19">
            <v>15</v>
          </cell>
          <cell r="G19">
            <v>7.5789999999999996E-2</v>
          </cell>
          <cell r="H19">
            <v>0</v>
          </cell>
          <cell r="I19">
            <v>0</v>
          </cell>
          <cell r="L19">
            <v>2.0580000000000001E-2</v>
          </cell>
          <cell r="Q19">
            <v>0</v>
          </cell>
          <cell r="R19">
            <v>0</v>
          </cell>
          <cell r="S19">
            <v>0</v>
          </cell>
        </row>
        <row r="20">
          <cell r="E20" t="str">
            <v>20100128LGCME652</v>
          </cell>
          <cell r="F20">
            <v>0</v>
          </cell>
          <cell r="G20">
            <v>7.5789999999999996E-2</v>
          </cell>
          <cell r="H20">
            <v>0</v>
          </cell>
          <cell r="I20">
            <v>0</v>
          </cell>
          <cell r="L20">
            <v>2.0580000000000001E-2</v>
          </cell>
          <cell r="Q20">
            <v>0</v>
          </cell>
          <cell r="R20">
            <v>0</v>
          </cell>
          <cell r="S20">
            <v>0</v>
          </cell>
        </row>
        <row r="21">
          <cell r="E21" t="str">
            <v>20100128LGCME656</v>
          </cell>
          <cell r="F21">
            <v>20</v>
          </cell>
          <cell r="G21">
            <v>5.3179999999999998E-2</v>
          </cell>
          <cell r="H21">
            <v>6.8080000000000002E-2</v>
          </cell>
          <cell r="I21">
            <v>0.14247000000000001</v>
          </cell>
          <cell r="L21">
            <v>2.0580000000000001E-2</v>
          </cell>
          <cell r="Q21">
            <v>0</v>
          </cell>
          <cell r="R21">
            <v>0</v>
          </cell>
          <cell r="S21">
            <v>0</v>
          </cell>
        </row>
        <row r="22">
          <cell r="E22" t="str">
            <v>20100128LGCME561</v>
          </cell>
          <cell r="F22">
            <v>65</v>
          </cell>
          <cell r="G22">
            <v>2.9559999999999999E-2</v>
          </cell>
          <cell r="H22">
            <v>0</v>
          </cell>
          <cell r="I22">
            <v>0</v>
          </cell>
          <cell r="L22">
            <v>2.0580000000000001E-2</v>
          </cell>
          <cell r="Q22">
            <v>0</v>
          </cell>
          <cell r="R22">
            <v>11.93</v>
          </cell>
          <cell r="S22">
            <v>14.99</v>
          </cell>
        </row>
        <row r="23">
          <cell r="E23" t="str">
            <v>20100128LGCME563</v>
          </cell>
          <cell r="F23">
            <v>65</v>
          </cell>
          <cell r="G23">
            <v>2.9559999999999999E-2</v>
          </cell>
          <cell r="H23">
            <v>0</v>
          </cell>
          <cell r="I23">
            <v>0</v>
          </cell>
          <cell r="L23">
            <v>2.0580000000000001E-2</v>
          </cell>
          <cell r="Q23">
            <v>0</v>
          </cell>
          <cell r="R23">
            <v>10.35</v>
          </cell>
          <cell r="S23">
            <v>13.15</v>
          </cell>
        </row>
        <row r="24">
          <cell r="E24" t="str">
            <v>20100128LGCME567</v>
          </cell>
          <cell r="F24">
            <v>65</v>
          </cell>
          <cell r="G24">
            <v>2.9559999999999999E-2</v>
          </cell>
          <cell r="H24">
            <v>0</v>
          </cell>
          <cell r="I24">
            <v>0</v>
          </cell>
          <cell r="L24">
            <v>2.0580000000000001E-2</v>
          </cell>
          <cell r="Q24">
            <v>0</v>
          </cell>
          <cell r="R24">
            <v>11.93</v>
          </cell>
          <cell r="S24">
            <v>14.99</v>
          </cell>
        </row>
        <row r="25">
          <cell r="E25" t="str">
            <v>20100128LGCME591</v>
          </cell>
          <cell r="F25">
            <v>200</v>
          </cell>
          <cell r="G25">
            <v>3.2259999999999997E-2</v>
          </cell>
          <cell r="H25">
            <v>0</v>
          </cell>
          <cell r="I25">
            <v>0</v>
          </cell>
          <cell r="L25">
            <v>2.0580000000000001E-2</v>
          </cell>
          <cell r="Q25">
            <v>3.79</v>
          </cell>
          <cell r="R25">
            <v>4.28</v>
          </cell>
          <cell r="S25">
            <v>5.81</v>
          </cell>
        </row>
        <row r="26">
          <cell r="E26" t="str">
            <v>20100128LGCME593</v>
          </cell>
          <cell r="F26">
            <v>200</v>
          </cell>
          <cell r="G26">
            <v>2.9600000000000001E-2</v>
          </cell>
          <cell r="H26">
            <v>0</v>
          </cell>
          <cell r="I26">
            <v>0</v>
          </cell>
          <cell r="L26">
            <v>2.0580000000000001E-2</v>
          </cell>
          <cell r="Q26">
            <v>2.64</v>
          </cell>
          <cell r="R26">
            <v>7.7</v>
          </cell>
          <cell r="S26">
            <v>10.5</v>
          </cell>
        </row>
        <row r="27">
          <cell r="E27" t="str">
            <v>20100128LGINE661</v>
          </cell>
          <cell r="F27">
            <v>65</v>
          </cell>
          <cell r="G27">
            <v>2.9559999999999999E-2</v>
          </cell>
          <cell r="H27">
            <v>0</v>
          </cell>
          <cell r="I27">
            <v>0</v>
          </cell>
          <cell r="L27">
            <v>2.0580000000000001E-2</v>
          </cell>
          <cell r="Q27">
            <v>0</v>
          </cell>
          <cell r="R27">
            <v>11.93</v>
          </cell>
          <cell r="S27">
            <v>14.99</v>
          </cell>
        </row>
        <row r="28">
          <cell r="E28" t="str">
            <v>20100128LGINE663</v>
          </cell>
          <cell r="F28">
            <v>65</v>
          </cell>
          <cell r="G28">
            <v>2.9559999999999999E-2</v>
          </cell>
          <cell r="H28">
            <v>0</v>
          </cell>
          <cell r="I28">
            <v>0</v>
          </cell>
          <cell r="L28">
            <v>2.0580000000000001E-2</v>
          </cell>
          <cell r="Q28">
            <v>0</v>
          </cell>
          <cell r="R28">
            <v>10.35</v>
          </cell>
          <cell r="S28">
            <v>13.15</v>
          </cell>
        </row>
        <row r="29">
          <cell r="E29" t="str">
            <v>20100128LGINE691</v>
          </cell>
          <cell r="F29">
            <v>120</v>
          </cell>
          <cell r="G29">
            <v>2.6159999999999999E-2</v>
          </cell>
          <cell r="H29">
            <v>0</v>
          </cell>
          <cell r="I29">
            <v>0</v>
          </cell>
          <cell r="L29">
            <v>2.0580000000000001E-2</v>
          </cell>
          <cell r="Q29">
            <v>4.91</v>
          </cell>
          <cell r="R29">
            <v>7.46</v>
          </cell>
          <cell r="S29">
            <v>10.050000000000001</v>
          </cell>
        </row>
        <row r="30">
          <cell r="E30" t="str">
            <v>20100128LGINE693</v>
          </cell>
          <cell r="F30">
            <v>120</v>
          </cell>
          <cell r="G30">
            <v>2.6159999999999999E-2</v>
          </cell>
          <cell r="H30">
            <v>0</v>
          </cell>
          <cell r="I30">
            <v>0</v>
          </cell>
          <cell r="L30">
            <v>2.0580000000000001E-2</v>
          </cell>
          <cell r="Q30">
            <v>3.85</v>
          </cell>
          <cell r="R30">
            <v>6.76</v>
          </cell>
          <cell r="S30">
            <v>9.35</v>
          </cell>
        </row>
        <row r="31">
          <cell r="E31" t="str">
            <v>20100128LGINE694</v>
          </cell>
          <cell r="F31">
            <v>120</v>
          </cell>
          <cell r="G31">
            <v>2.6159999999999999E-2</v>
          </cell>
          <cell r="H31">
            <v>0</v>
          </cell>
          <cell r="I31">
            <v>0</v>
          </cell>
          <cell r="L31">
            <v>2.0580000000000001E-2</v>
          </cell>
          <cell r="Q31">
            <v>3.85</v>
          </cell>
          <cell r="R31">
            <v>6.76</v>
          </cell>
          <cell r="S31">
            <v>9.35</v>
          </cell>
        </row>
        <row r="32">
          <cell r="E32" t="str">
            <v>20100128LGINE643</v>
          </cell>
          <cell r="F32">
            <v>120</v>
          </cell>
          <cell r="G32">
            <v>2.6159999999999999E-2</v>
          </cell>
          <cell r="H32">
            <v>0</v>
          </cell>
          <cell r="I32">
            <v>0</v>
          </cell>
          <cell r="L32">
            <v>2.0580000000000001E-2</v>
          </cell>
          <cell r="Q32">
            <v>2.36</v>
          </cell>
          <cell r="R32">
            <v>5.9</v>
          </cell>
          <cell r="S32">
            <v>8.15</v>
          </cell>
        </row>
        <row r="33">
          <cell r="E33" t="str">
            <v>20100128ISS</v>
          </cell>
          <cell r="F33">
            <v>120</v>
          </cell>
          <cell r="G33">
            <v>2.6159999999999999E-2</v>
          </cell>
          <cell r="H33">
            <v>0</v>
          </cell>
          <cell r="I33">
            <v>0</v>
          </cell>
          <cell r="L33">
            <v>2.0580000000000001E-2</v>
          </cell>
          <cell r="Q33">
            <v>2.38</v>
          </cell>
          <cell r="R33">
            <v>3.64</v>
          </cell>
          <cell r="S33">
            <v>4.9400000000000004</v>
          </cell>
        </row>
        <row r="34">
          <cell r="E34" t="str">
            <v>20100128ISP</v>
          </cell>
          <cell r="F34">
            <v>120</v>
          </cell>
          <cell r="G34">
            <v>2.6159999999999999E-2</v>
          </cell>
          <cell r="H34">
            <v>0</v>
          </cell>
          <cell r="I34">
            <v>0</v>
          </cell>
          <cell r="L34">
            <v>2.0580000000000001E-2</v>
          </cell>
          <cell r="Q34">
            <v>1.83</v>
          </cell>
          <cell r="R34">
            <v>3.29</v>
          </cell>
          <cell r="S34">
            <v>4.59</v>
          </cell>
        </row>
        <row r="35">
          <cell r="E35" t="str">
            <v>20100128IST</v>
          </cell>
          <cell r="F35">
            <v>120</v>
          </cell>
          <cell r="G35">
            <v>2.6159999999999999E-2</v>
          </cell>
          <cell r="H35">
            <v>0</v>
          </cell>
          <cell r="I35">
            <v>0</v>
          </cell>
          <cell r="L35">
            <v>2.0580000000000001E-2</v>
          </cell>
          <cell r="Q35">
            <v>1.24</v>
          </cell>
          <cell r="R35">
            <v>3.29</v>
          </cell>
          <cell r="S35">
            <v>4.58</v>
          </cell>
        </row>
        <row r="36">
          <cell r="E36" t="str">
            <v>20100128LGMLE570</v>
          </cell>
          <cell r="F36">
            <v>0</v>
          </cell>
          <cell r="G36">
            <v>4.4819999999999999E-2</v>
          </cell>
          <cell r="H36">
            <v>0</v>
          </cell>
          <cell r="I36">
            <v>0</v>
          </cell>
          <cell r="L36">
            <v>2.0580000000000001E-2</v>
          </cell>
          <cell r="Q36">
            <v>0</v>
          </cell>
          <cell r="R36">
            <v>0</v>
          </cell>
          <cell r="S36">
            <v>0</v>
          </cell>
        </row>
        <row r="37">
          <cell r="E37" t="str">
            <v>20100128LGMLE571</v>
          </cell>
          <cell r="F37">
            <v>0</v>
          </cell>
          <cell r="G37">
            <v>4.4819999999999999E-2</v>
          </cell>
          <cell r="H37">
            <v>0</v>
          </cell>
          <cell r="I37">
            <v>0</v>
          </cell>
          <cell r="L37">
            <v>2.0580000000000001E-2</v>
          </cell>
          <cell r="Q37">
            <v>0</v>
          </cell>
          <cell r="R37">
            <v>0</v>
          </cell>
          <cell r="S37">
            <v>0</v>
          </cell>
        </row>
        <row r="38">
          <cell r="E38" t="str">
            <v>20100128LGMLE572</v>
          </cell>
          <cell r="F38">
            <v>0</v>
          </cell>
          <cell r="G38">
            <v>4.4819999999999999E-2</v>
          </cell>
          <cell r="H38">
            <v>0</v>
          </cell>
          <cell r="I38">
            <v>0</v>
          </cell>
          <cell r="L38">
            <v>2.0580000000000001E-2</v>
          </cell>
          <cell r="Q38">
            <v>0</v>
          </cell>
          <cell r="R38">
            <v>0</v>
          </cell>
          <cell r="S38">
            <v>0</v>
          </cell>
        </row>
        <row r="39">
          <cell r="E39" t="str">
            <v>20100128LGMLE573</v>
          </cell>
          <cell r="F39">
            <v>2.8</v>
          </cell>
          <cell r="G39">
            <v>5.9139999999999998E-2</v>
          </cell>
          <cell r="H39">
            <v>0</v>
          </cell>
          <cell r="I39">
            <v>0</v>
          </cell>
          <cell r="L39">
            <v>2.0580000000000001E-2</v>
          </cell>
          <cell r="Q39">
            <v>0</v>
          </cell>
          <cell r="R39">
            <v>0</v>
          </cell>
          <cell r="S39">
            <v>0</v>
          </cell>
        </row>
        <row r="40">
          <cell r="E40" t="str">
            <v>20100128LGMLE574</v>
          </cell>
          <cell r="F40">
            <v>2.8</v>
          </cell>
          <cell r="G40">
            <v>5.9139999999999998E-2</v>
          </cell>
          <cell r="H40">
            <v>0</v>
          </cell>
          <cell r="I40">
            <v>0</v>
          </cell>
          <cell r="L40">
            <v>2.0580000000000001E-2</v>
          </cell>
          <cell r="Q40">
            <v>0</v>
          </cell>
          <cell r="R40">
            <v>0</v>
          </cell>
          <cell r="S40">
            <v>0</v>
          </cell>
        </row>
        <row r="41">
          <cell r="E41" t="str">
            <v>20100128LGINE599</v>
          </cell>
          <cell r="F41">
            <v>0</v>
          </cell>
          <cell r="G41">
            <v>2.6190000000000001E-2</v>
          </cell>
          <cell r="H41">
            <v>0</v>
          </cell>
          <cell r="I41">
            <v>0</v>
          </cell>
          <cell r="L41">
            <v>2.0580000000000001E-2</v>
          </cell>
          <cell r="Q41">
            <v>0</v>
          </cell>
          <cell r="R41">
            <v>10.44</v>
          </cell>
          <cell r="S41">
            <v>12.63</v>
          </cell>
        </row>
        <row r="42">
          <cell r="E42" t="str">
            <v>20100128LGCME671</v>
          </cell>
          <cell r="F42">
            <v>0</v>
          </cell>
          <cell r="G42">
            <v>2.6179999999999998E-2</v>
          </cell>
          <cell r="H42">
            <v>0</v>
          </cell>
          <cell r="I42">
            <v>0</v>
          </cell>
          <cell r="L42">
            <v>2.0580000000000001E-2</v>
          </cell>
          <cell r="Q42">
            <v>0</v>
          </cell>
          <cell r="R42">
            <v>8.92</v>
          </cell>
          <cell r="S42">
            <v>8.92</v>
          </cell>
        </row>
        <row r="43">
          <cell r="E43" t="str">
            <v>20100729LGRSE411</v>
          </cell>
          <cell r="F43">
            <v>0</v>
          </cell>
          <cell r="G43">
            <v>7.0680000000000007E-2</v>
          </cell>
          <cell r="H43">
            <v>0</v>
          </cell>
          <cell r="I43">
            <v>0</v>
          </cell>
          <cell r="L43">
            <v>2.0580000000000001E-2</v>
          </cell>
          <cell r="Q43">
            <v>0</v>
          </cell>
          <cell r="R43">
            <v>0</v>
          </cell>
          <cell r="S43">
            <v>0</v>
          </cell>
        </row>
        <row r="44">
          <cell r="E44" t="str">
            <v>20100729LGCME451</v>
          </cell>
          <cell r="F44">
            <v>0</v>
          </cell>
          <cell r="G44">
            <v>8.0509999999999998E-2</v>
          </cell>
          <cell r="H44">
            <v>0</v>
          </cell>
          <cell r="I44">
            <v>0</v>
          </cell>
          <cell r="L44">
            <v>2.0580000000000001E-2</v>
          </cell>
          <cell r="Q44">
            <v>0</v>
          </cell>
          <cell r="R44">
            <v>0</v>
          </cell>
          <cell r="S44">
            <v>0</v>
          </cell>
        </row>
        <row r="45">
          <cell r="E45" t="str">
            <v>20100729LGRSE511</v>
          </cell>
          <cell r="F45">
            <v>8.5</v>
          </cell>
          <cell r="G45">
            <v>7.0680000000000007E-2</v>
          </cell>
          <cell r="H45">
            <v>0</v>
          </cell>
          <cell r="I45">
            <v>0</v>
          </cell>
          <cell r="L45">
            <v>2.0580000000000001E-2</v>
          </cell>
          <cell r="Q45">
            <v>0</v>
          </cell>
          <cell r="R45">
            <v>0</v>
          </cell>
          <cell r="S45">
            <v>0</v>
          </cell>
        </row>
        <row r="46">
          <cell r="E46" t="str">
            <v>20100729LGRSE519</v>
          </cell>
          <cell r="F46">
            <v>8.5</v>
          </cell>
          <cell r="G46">
            <v>7.0680000000000007E-2</v>
          </cell>
          <cell r="H46">
            <v>0</v>
          </cell>
          <cell r="I46">
            <v>0</v>
          </cell>
          <cell r="L46">
            <v>2.0580000000000001E-2</v>
          </cell>
          <cell r="Q46">
            <v>0</v>
          </cell>
          <cell r="R46">
            <v>0</v>
          </cell>
          <cell r="S46">
            <v>0</v>
          </cell>
        </row>
        <row r="47">
          <cell r="E47" t="str">
            <v>20100729LGRSE540</v>
          </cell>
          <cell r="F47">
            <v>8.5</v>
          </cell>
          <cell r="G47">
            <v>7.0680000000000007E-2</v>
          </cell>
          <cell r="H47">
            <v>0</v>
          </cell>
          <cell r="I47">
            <v>0</v>
          </cell>
          <cell r="L47">
            <v>2.0580000000000001E-2</v>
          </cell>
          <cell r="Q47">
            <v>0</v>
          </cell>
          <cell r="R47">
            <v>0</v>
          </cell>
          <cell r="S47">
            <v>0</v>
          </cell>
        </row>
        <row r="48">
          <cell r="E48" t="str">
            <v>20100729LGRSE541</v>
          </cell>
          <cell r="F48">
            <v>13.5</v>
          </cell>
          <cell r="G48">
            <v>4.8719999999999999E-2</v>
          </cell>
          <cell r="H48">
            <v>6.1679999999999999E-2</v>
          </cell>
          <cell r="I48">
            <v>0.11873</v>
          </cell>
          <cell r="L48">
            <v>2.0580000000000001E-2</v>
          </cell>
          <cell r="Q48">
            <v>0</v>
          </cell>
          <cell r="R48">
            <v>0</v>
          </cell>
          <cell r="S48">
            <v>0</v>
          </cell>
        </row>
        <row r="49">
          <cell r="E49" t="str">
            <v>20100729LGCME550</v>
          </cell>
          <cell r="F49">
            <v>17.5</v>
          </cell>
          <cell r="G49">
            <v>8.0509999999999998E-2</v>
          </cell>
          <cell r="H49">
            <v>0</v>
          </cell>
          <cell r="I49">
            <v>0</v>
          </cell>
          <cell r="L49">
            <v>2.0580000000000001E-2</v>
          </cell>
          <cell r="Q49">
            <v>0</v>
          </cell>
          <cell r="R49">
            <v>0</v>
          </cell>
          <cell r="S49">
            <v>0</v>
          </cell>
        </row>
        <row r="50">
          <cell r="E50" t="str">
            <v>20100729LGCME551</v>
          </cell>
          <cell r="F50">
            <v>17.5</v>
          </cell>
          <cell r="G50">
            <v>8.0509999999999998E-2</v>
          </cell>
          <cell r="H50">
            <v>0</v>
          </cell>
          <cell r="I50">
            <v>0</v>
          </cell>
          <cell r="L50">
            <v>2.0580000000000001E-2</v>
          </cell>
          <cell r="Q50">
            <v>0</v>
          </cell>
          <cell r="R50">
            <v>0</v>
          </cell>
          <cell r="S50">
            <v>0</v>
          </cell>
        </row>
        <row r="51">
          <cell r="E51" t="str">
            <v>20100729LGCME551UM</v>
          </cell>
          <cell r="F51">
            <v>17.5</v>
          </cell>
          <cell r="G51">
            <v>8.0509999999999998E-2</v>
          </cell>
          <cell r="H51">
            <v>0</v>
          </cell>
          <cell r="I51">
            <v>0</v>
          </cell>
          <cell r="L51">
            <v>2.0580000000000001E-2</v>
          </cell>
          <cell r="Q51">
            <v>0</v>
          </cell>
          <cell r="R51">
            <v>0</v>
          </cell>
          <cell r="S51">
            <v>0</v>
          </cell>
        </row>
        <row r="52">
          <cell r="E52" t="str">
            <v>20100729LGCME557</v>
          </cell>
          <cell r="F52">
            <v>17.5</v>
          </cell>
          <cell r="G52">
            <v>8.0509999999999998E-2</v>
          </cell>
          <cell r="H52">
            <v>0</v>
          </cell>
          <cell r="I52">
            <v>0</v>
          </cell>
          <cell r="L52">
            <v>2.0580000000000001E-2</v>
          </cell>
          <cell r="Q52">
            <v>0</v>
          </cell>
          <cell r="R52">
            <v>0</v>
          </cell>
          <cell r="S52">
            <v>0</v>
          </cell>
        </row>
        <row r="53">
          <cell r="E53" t="str">
            <v>20100729LGCME552</v>
          </cell>
          <cell r="F53">
            <v>0</v>
          </cell>
          <cell r="G53">
            <v>8.0509999999999998E-2</v>
          </cell>
          <cell r="H53">
            <v>0</v>
          </cell>
          <cell r="I53">
            <v>0</v>
          </cell>
          <cell r="L53">
            <v>2.0580000000000001E-2</v>
          </cell>
          <cell r="Q53">
            <v>0</v>
          </cell>
          <cell r="R53">
            <v>0</v>
          </cell>
          <cell r="S53">
            <v>0</v>
          </cell>
        </row>
        <row r="54">
          <cell r="E54" t="str">
            <v>20100729LGCME555</v>
          </cell>
          <cell r="F54">
            <v>27.5</v>
          </cell>
          <cell r="G54">
            <v>5.6489999999999999E-2</v>
          </cell>
          <cell r="H54">
            <v>7.2319999999999995E-2</v>
          </cell>
          <cell r="I54">
            <v>0.15134</v>
          </cell>
          <cell r="L54">
            <v>2.0580000000000001E-2</v>
          </cell>
          <cell r="Q54">
            <v>0</v>
          </cell>
          <cell r="R54">
            <v>0</v>
          </cell>
          <cell r="S54">
            <v>0</v>
          </cell>
        </row>
        <row r="55">
          <cell r="E55" t="str">
            <v>20100729LGCME650</v>
          </cell>
          <cell r="F55">
            <v>32.5</v>
          </cell>
          <cell r="G55">
            <v>8.0509999999999998E-2</v>
          </cell>
          <cell r="H55">
            <v>0</v>
          </cell>
          <cell r="I55">
            <v>0</v>
          </cell>
          <cell r="L55">
            <v>2.0580000000000001E-2</v>
          </cell>
          <cell r="Q55">
            <v>0</v>
          </cell>
          <cell r="R55">
            <v>0</v>
          </cell>
          <cell r="S55">
            <v>0</v>
          </cell>
        </row>
        <row r="56">
          <cell r="E56" t="str">
            <v>20100729LGCME651</v>
          </cell>
          <cell r="F56">
            <v>32.5</v>
          </cell>
          <cell r="G56">
            <v>8.0509999999999998E-2</v>
          </cell>
          <cell r="H56">
            <v>0</v>
          </cell>
          <cell r="I56">
            <v>0</v>
          </cell>
          <cell r="L56">
            <v>2.0580000000000001E-2</v>
          </cell>
          <cell r="Q56">
            <v>0</v>
          </cell>
          <cell r="R56">
            <v>0</v>
          </cell>
          <cell r="S56">
            <v>0</v>
          </cell>
        </row>
        <row r="57">
          <cell r="E57" t="str">
            <v>20100729LGCME657</v>
          </cell>
          <cell r="F57">
            <v>32.5</v>
          </cell>
          <cell r="G57">
            <v>8.0509999999999998E-2</v>
          </cell>
          <cell r="H57">
            <v>0</v>
          </cell>
          <cell r="I57">
            <v>0</v>
          </cell>
          <cell r="L57">
            <v>2.0580000000000001E-2</v>
          </cell>
          <cell r="Q57">
            <v>0</v>
          </cell>
          <cell r="R57">
            <v>0</v>
          </cell>
          <cell r="S57">
            <v>0</v>
          </cell>
        </row>
        <row r="58">
          <cell r="E58" t="str">
            <v>20100729LGCME652</v>
          </cell>
          <cell r="F58">
            <v>0</v>
          </cell>
          <cell r="G58">
            <v>8.0509999999999998E-2</v>
          </cell>
          <cell r="H58">
            <v>0</v>
          </cell>
          <cell r="I58">
            <v>0</v>
          </cell>
          <cell r="L58">
            <v>2.0580000000000001E-2</v>
          </cell>
          <cell r="Q58">
            <v>0</v>
          </cell>
          <cell r="R58">
            <v>0</v>
          </cell>
          <cell r="S58">
            <v>0</v>
          </cell>
        </row>
        <row r="59">
          <cell r="E59" t="str">
            <v>20100729LGCME656</v>
          </cell>
          <cell r="F59">
            <v>42.5</v>
          </cell>
          <cell r="G59">
            <v>5.6489999999999999E-2</v>
          </cell>
          <cell r="H59">
            <v>7.2319999999999995E-2</v>
          </cell>
          <cell r="I59">
            <v>0.15134</v>
          </cell>
          <cell r="L59">
            <v>2.0580000000000001E-2</v>
          </cell>
          <cell r="Q59">
            <v>0</v>
          </cell>
          <cell r="R59">
            <v>0</v>
          </cell>
          <cell r="S59">
            <v>0</v>
          </cell>
        </row>
        <row r="60">
          <cell r="E60" t="str">
            <v>20100729LGCME561</v>
          </cell>
          <cell r="F60">
            <v>90</v>
          </cell>
          <cell r="G60">
            <v>3.2640000000000002E-2</v>
          </cell>
          <cell r="H60">
            <v>0</v>
          </cell>
          <cell r="I60">
            <v>0</v>
          </cell>
          <cell r="L60">
            <v>2.0580000000000001E-2</v>
          </cell>
          <cell r="Q60">
            <v>0</v>
          </cell>
          <cell r="R60">
            <v>13.07</v>
          </cell>
          <cell r="S60">
            <v>15.32</v>
          </cell>
        </row>
        <row r="61">
          <cell r="E61" t="str">
            <v>20100729LGCME563</v>
          </cell>
          <cell r="F61">
            <v>90</v>
          </cell>
          <cell r="G61">
            <v>3.2640000000000002E-2</v>
          </cell>
          <cell r="H61">
            <v>0</v>
          </cell>
          <cell r="I61">
            <v>0</v>
          </cell>
          <cell r="L61">
            <v>2.0580000000000001E-2</v>
          </cell>
          <cell r="Q61">
            <v>0</v>
          </cell>
          <cell r="R61">
            <v>11.24</v>
          </cell>
          <cell r="S61">
            <v>13.48</v>
          </cell>
        </row>
        <row r="62">
          <cell r="E62" t="str">
            <v>20100729LGCME567</v>
          </cell>
          <cell r="F62">
            <v>90</v>
          </cell>
          <cell r="G62">
            <v>3.2640000000000002E-2</v>
          </cell>
          <cell r="H62">
            <v>0</v>
          </cell>
          <cell r="I62">
            <v>0</v>
          </cell>
          <cell r="L62">
            <v>2.0580000000000001E-2</v>
          </cell>
          <cell r="Q62">
            <v>0</v>
          </cell>
          <cell r="R62">
            <v>13.07</v>
          </cell>
          <cell r="S62">
            <v>15.32</v>
          </cell>
        </row>
        <row r="63">
          <cell r="E63" t="str">
            <v>20100729LGCME591</v>
          </cell>
          <cell r="F63">
            <v>200</v>
          </cell>
          <cell r="G63">
            <v>3.2259999999999997E-2</v>
          </cell>
          <cell r="H63">
            <v>0</v>
          </cell>
          <cell r="I63">
            <v>0</v>
          </cell>
          <cell r="L63">
            <v>2.0580000000000001E-2</v>
          </cell>
          <cell r="Q63">
            <v>3.79</v>
          </cell>
          <cell r="R63">
            <v>4.28</v>
          </cell>
          <cell r="S63">
            <v>5.81</v>
          </cell>
        </row>
        <row r="64">
          <cell r="E64" t="str">
            <v>20100729LGCME593</v>
          </cell>
          <cell r="F64">
            <v>200</v>
          </cell>
          <cell r="G64">
            <v>3.2259999999999997E-2</v>
          </cell>
          <cell r="H64">
            <v>0</v>
          </cell>
          <cell r="I64">
            <v>0</v>
          </cell>
          <cell r="L64">
            <v>2.0580000000000001E-2</v>
          </cell>
          <cell r="Q64">
            <v>2.64</v>
          </cell>
          <cell r="R64">
            <v>4.2</v>
          </cell>
          <cell r="S64">
            <v>5.7</v>
          </cell>
        </row>
        <row r="65">
          <cell r="E65" t="str">
            <v>20100729LGINE661</v>
          </cell>
          <cell r="F65">
            <v>90</v>
          </cell>
          <cell r="G65">
            <v>3.2640000000000002E-2</v>
          </cell>
          <cell r="H65">
            <v>0</v>
          </cell>
          <cell r="I65">
            <v>0</v>
          </cell>
          <cell r="L65">
            <v>2.0580000000000001E-2</v>
          </cell>
          <cell r="Q65">
            <v>0</v>
          </cell>
          <cell r="R65">
            <v>13.07</v>
          </cell>
          <cell r="S65">
            <v>15.32</v>
          </cell>
        </row>
        <row r="66">
          <cell r="E66" t="str">
            <v>20100729LGINE663</v>
          </cell>
          <cell r="F66">
            <v>90</v>
          </cell>
          <cell r="G66">
            <v>3.2640000000000002E-2</v>
          </cell>
          <cell r="H66">
            <v>0</v>
          </cell>
          <cell r="I66">
            <v>0</v>
          </cell>
          <cell r="L66">
            <v>2.0580000000000001E-2</v>
          </cell>
          <cell r="Q66">
            <v>0</v>
          </cell>
          <cell r="R66">
            <v>11.24</v>
          </cell>
          <cell r="S66">
            <v>13.48</v>
          </cell>
        </row>
        <row r="67">
          <cell r="E67" t="str">
            <v>20100729LGINE691</v>
          </cell>
          <cell r="F67">
            <v>300</v>
          </cell>
          <cell r="G67">
            <v>2.827E-2</v>
          </cell>
          <cell r="H67">
            <v>0</v>
          </cell>
          <cell r="I67">
            <v>0</v>
          </cell>
          <cell r="L67">
            <v>2.0580000000000001E-2</v>
          </cell>
          <cell r="Q67">
            <v>5.48</v>
          </cell>
          <cell r="R67">
            <v>3.7</v>
          </cell>
          <cell r="S67">
            <v>5.2</v>
          </cell>
        </row>
        <row r="68">
          <cell r="E68" t="str">
            <v>20100729LGINE693</v>
          </cell>
          <cell r="F68">
            <v>300</v>
          </cell>
          <cell r="G68">
            <v>2.827E-2</v>
          </cell>
          <cell r="H68">
            <v>0</v>
          </cell>
          <cell r="I68">
            <v>0</v>
          </cell>
          <cell r="L68">
            <v>2.0580000000000001E-2</v>
          </cell>
          <cell r="Q68">
            <v>4.16</v>
          </cell>
          <cell r="R68">
            <v>7.31</v>
          </cell>
          <cell r="S68">
            <v>10.11</v>
          </cell>
        </row>
        <row r="69">
          <cell r="E69" t="str">
            <v>20100729LGINE694</v>
          </cell>
          <cell r="F69">
            <v>300</v>
          </cell>
          <cell r="G69">
            <v>2.827E-2</v>
          </cell>
          <cell r="H69">
            <v>0</v>
          </cell>
          <cell r="I69">
            <v>0</v>
          </cell>
          <cell r="L69">
            <v>2.0580000000000001E-2</v>
          </cell>
          <cell r="Q69">
            <v>4.16</v>
          </cell>
          <cell r="R69">
            <v>7.31</v>
          </cell>
          <cell r="S69">
            <v>10.11</v>
          </cell>
        </row>
        <row r="70">
          <cell r="E70" t="str">
            <v>20100729LGINE643</v>
          </cell>
          <cell r="F70">
            <v>500</v>
          </cell>
          <cell r="G70">
            <v>2.827E-2</v>
          </cell>
          <cell r="H70">
            <v>0</v>
          </cell>
          <cell r="I70">
            <v>0</v>
          </cell>
          <cell r="L70">
            <v>2.0580000000000001E-2</v>
          </cell>
          <cell r="Q70">
            <v>2.61</v>
          </cell>
          <cell r="R70">
            <v>2.86</v>
          </cell>
          <cell r="S70">
            <v>4.3600000000000003</v>
          </cell>
        </row>
        <row r="71">
          <cell r="E71" t="str">
            <v>20100729ISS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L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E72" t="str">
            <v>20100729FLSP</v>
          </cell>
          <cell r="F72">
            <v>500</v>
          </cell>
          <cell r="G72">
            <v>3.5529999999999999E-2</v>
          </cell>
          <cell r="H72">
            <v>0</v>
          </cell>
          <cell r="I72">
            <v>0</v>
          </cell>
          <cell r="L72">
            <v>2.0580000000000001E-2</v>
          </cell>
          <cell r="Q72">
            <v>1.75</v>
          </cell>
          <cell r="R72">
            <v>1.75</v>
          </cell>
          <cell r="S72">
            <v>2.75</v>
          </cell>
        </row>
        <row r="73">
          <cell r="E73" t="str">
            <v>20100729FLST</v>
          </cell>
          <cell r="F73">
            <v>500</v>
          </cell>
          <cell r="G73">
            <v>3.2710000000000003E-2</v>
          </cell>
          <cell r="H73">
            <v>0</v>
          </cell>
          <cell r="I73">
            <v>0</v>
          </cell>
          <cell r="L73">
            <v>2.0580000000000001E-2</v>
          </cell>
          <cell r="Q73">
            <v>1</v>
          </cell>
          <cell r="R73">
            <v>1.75</v>
          </cell>
          <cell r="S73">
            <v>2.75</v>
          </cell>
        </row>
        <row r="74">
          <cell r="E74" t="str">
            <v>20100729LGMLE570</v>
          </cell>
          <cell r="F74">
            <v>0</v>
          </cell>
          <cell r="G74">
            <v>5.4649999999999997E-2</v>
          </cell>
          <cell r="H74">
            <v>0</v>
          </cell>
          <cell r="I74">
            <v>0</v>
          </cell>
          <cell r="L74">
            <v>2.0580000000000001E-2</v>
          </cell>
          <cell r="Q74">
            <v>0</v>
          </cell>
          <cell r="R74">
            <v>0</v>
          </cell>
          <cell r="S74">
            <v>0</v>
          </cell>
        </row>
        <row r="75">
          <cell r="E75" t="str">
            <v>20100729LGMLE571</v>
          </cell>
          <cell r="F75">
            <v>0</v>
          </cell>
          <cell r="G75">
            <v>5.4649999999999997E-2</v>
          </cell>
          <cell r="H75">
            <v>0</v>
          </cell>
          <cell r="I75">
            <v>0</v>
          </cell>
          <cell r="L75">
            <v>2.0580000000000001E-2</v>
          </cell>
          <cell r="Q75">
            <v>0</v>
          </cell>
          <cell r="R75">
            <v>0</v>
          </cell>
          <cell r="S75">
            <v>0</v>
          </cell>
        </row>
        <row r="76">
          <cell r="E76" t="str">
            <v>20100729LGMLE572</v>
          </cell>
          <cell r="F76">
            <v>0</v>
          </cell>
          <cell r="G76">
            <v>5.4649999999999997E-2</v>
          </cell>
          <cell r="H76">
            <v>0</v>
          </cell>
          <cell r="I76">
            <v>0</v>
          </cell>
          <cell r="L76">
            <v>2.0580000000000001E-2</v>
          </cell>
          <cell r="Q76">
            <v>0</v>
          </cell>
          <cell r="R76">
            <v>0</v>
          </cell>
          <cell r="S76">
            <v>0</v>
          </cell>
        </row>
        <row r="77">
          <cell r="E77" t="str">
            <v>20100729LGMLE573</v>
          </cell>
          <cell r="F77">
            <v>3.14</v>
          </cell>
          <cell r="G77">
            <v>6.6229999999999997E-2</v>
          </cell>
          <cell r="H77">
            <v>0</v>
          </cell>
          <cell r="I77">
            <v>0</v>
          </cell>
          <cell r="L77">
            <v>2.0580000000000001E-2</v>
          </cell>
          <cell r="Q77">
            <v>0</v>
          </cell>
          <cell r="R77">
            <v>0</v>
          </cell>
          <cell r="S77">
            <v>0</v>
          </cell>
        </row>
        <row r="78">
          <cell r="E78" t="str">
            <v>20100729LGMLE574</v>
          </cell>
          <cell r="F78">
            <v>3.14</v>
          </cell>
          <cell r="G78">
            <v>6.6229999999999997E-2</v>
          </cell>
          <cell r="H78">
            <v>0</v>
          </cell>
          <cell r="I78">
            <v>0</v>
          </cell>
          <cell r="L78">
            <v>2.0580000000000001E-2</v>
          </cell>
          <cell r="Q78">
            <v>0</v>
          </cell>
          <cell r="R78">
            <v>0</v>
          </cell>
          <cell r="S78">
            <v>0</v>
          </cell>
        </row>
        <row r="79">
          <cell r="E79" t="str">
            <v>20100729LGINE599</v>
          </cell>
          <cell r="F79">
            <v>0</v>
          </cell>
          <cell r="G79">
            <v>2.8830000000000001E-2</v>
          </cell>
          <cell r="H79">
            <v>0</v>
          </cell>
          <cell r="I79">
            <v>0</v>
          </cell>
          <cell r="L79">
            <v>2.0580000000000001E-2</v>
          </cell>
          <cell r="Q79">
            <v>0</v>
          </cell>
          <cell r="R79">
            <v>11.63</v>
          </cell>
          <cell r="S79">
            <v>13.82</v>
          </cell>
        </row>
        <row r="80">
          <cell r="E80" t="str">
            <v>20100729LGCME671</v>
          </cell>
          <cell r="F80">
            <v>0</v>
          </cell>
          <cell r="G80">
            <v>2.8819999999999998E-2</v>
          </cell>
          <cell r="H80">
            <v>0</v>
          </cell>
          <cell r="I80">
            <v>0</v>
          </cell>
          <cell r="L80">
            <v>2.0580000000000001E-2</v>
          </cell>
          <cell r="Q80">
            <v>0</v>
          </cell>
          <cell r="R80">
            <v>9.85</v>
          </cell>
          <cell r="S80">
            <v>9.85</v>
          </cell>
        </row>
        <row r="81">
          <cell r="E81" t="str">
            <v>20100729LGRSE543</v>
          </cell>
          <cell r="F81">
            <v>8.5</v>
          </cell>
          <cell r="G81">
            <v>4.8719999999999999E-2</v>
          </cell>
          <cell r="H81">
            <v>6.8959999999999994E-2</v>
          </cell>
          <cell r="I81">
            <v>0.13274</v>
          </cell>
          <cell r="L81">
            <v>2.0580000000000001E-2</v>
          </cell>
          <cell r="Q81">
            <v>0</v>
          </cell>
          <cell r="R81">
            <v>0</v>
          </cell>
          <cell r="S81">
            <v>0</v>
          </cell>
        </row>
        <row r="82">
          <cell r="E82" t="str">
            <v>20110629LGRSE411</v>
          </cell>
          <cell r="F82">
            <v>0</v>
          </cell>
          <cell r="G82">
            <v>7.2249999999999995E-2</v>
          </cell>
          <cell r="H82">
            <v>0</v>
          </cell>
          <cell r="I82">
            <v>0</v>
          </cell>
          <cell r="L82">
            <v>2.215E-2</v>
          </cell>
          <cell r="Q82">
            <v>0</v>
          </cell>
          <cell r="R82">
            <v>0</v>
          </cell>
          <cell r="S82">
            <v>0</v>
          </cell>
        </row>
        <row r="83">
          <cell r="E83" t="str">
            <v>20110629LGCME451</v>
          </cell>
          <cell r="F83">
            <v>0</v>
          </cell>
          <cell r="G83">
            <v>8.208E-2</v>
          </cell>
          <cell r="H83">
            <v>0</v>
          </cell>
          <cell r="I83">
            <v>0</v>
          </cell>
          <cell r="L83">
            <v>2.215E-2</v>
          </cell>
          <cell r="Q83">
            <v>0</v>
          </cell>
          <cell r="R83">
            <v>0</v>
          </cell>
          <cell r="S83">
            <v>0</v>
          </cell>
        </row>
        <row r="84">
          <cell r="E84" t="str">
            <v>20110629LGRSE511</v>
          </cell>
          <cell r="F84">
            <v>8.5</v>
          </cell>
          <cell r="G84">
            <v>7.2249999999999995E-2</v>
          </cell>
          <cell r="H84">
            <v>0</v>
          </cell>
          <cell r="I84">
            <v>0</v>
          </cell>
          <cell r="L84">
            <v>2.215E-2</v>
          </cell>
          <cell r="Q84">
            <v>0</v>
          </cell>
          <cell r="R84">
            <v>0</v>
          </cell>
          <cell r="S84">
            <v>0</v>
          </cell>
        </row>
        <row r="85">
          <cell r="E85" t="str">
            <v>20110629LGRSE519</v>
          </cell>
          <cell r="F85">
            <v>8.5</v>
          </cell>
          <cell r="G85">
            <v>7.2249999999999995E-2</v>
          </cell>
          <cell r="H85">
            <v>0</v>
          </cell>
          <cell r="I85">
            <v>0</v>
          </cell>
          <cell r="L85">
            <v>2.215E-2</v>
          </cell>
          <cell r="Q85">
            <v>0</v>
          </cell>
          <cell r="R85">
            <v>0</v>
          </cell>
          <cell r="S85">
            <v>0</v>
          </cell>
        </row>
        <row r="86">
          <cell r="E86" t="str">
            <v>20110629LGRSE540</v>
          </cell>
          <cell r="F86">
            <v>8.5</v>
          </cell>
          <cell r="G86">
            <v>7.2249999999999995E-2</v>
          </cell>
          <cell r="H86">
            <v>0</v>
          </cell>
          <cell r="I86">
            <v>0</v>
          </cell>
          <cell r="L86">
            <v>2.215E-2</v>
          </cell>
          <cell r="Q86">
            <v>0</v>
          </cell>
          <cell r="R86">
            <v>0</v>
          </cell>
          <cell r="S86">
            <v>0</v>
          </cell>
        </row>
        <row r="87">
          <cell r="E87" t="str">
            <v>20110629LGRSE541</v>
          </cell>
          <cell r="F87">
            <v>13.5</v>
          </cell>
          <cell r="G87">
            <v>5.0290000000000001E-2</v>
          </cell>
          <cell r="H87">
            <v>6.3250000000000001E-2</v>
          </cell>
          <cell r="I87">
            <v>0.1203</v>
          </cell>
          <cell r="L87">
            <v>2.215E-2</v>
          </cell>
          <cell r="Q87">
            <v>0</v>
          </cell>
          <cell r="R87">
            <v>0</v>
          </cell>
          <cell r="S87">
            <v>0</v>
          </cell>
        </row>
        <row r="88">
          <cell r="E88" t="str">
            <v>20110629LGCME550</v>
          </cell>
          <cell r="F88">
            <v>17.5</v>
          </cell>
          <cell r="G88">
            <v>8.208E-2</v>
          </cell>
          <cell r="H88">
            <v>0</v>
          </cell>
          <cell r="I88">
            <v>0</v>
          </cell>
          <cell r="L88">
            <v>2.215E-2</v>
          </cell>
          <cell r="Q88">
            <v>0</v>
          </cell>
          <cell r="R88">
            <v>0</v>
          </cell>
          <cell r="S88">
            <v>0</v>
          </cell>
        </row>
        <row r="89">
          <cell r="E89" t="str">
            <v>20110629LGCME551</v>
          </cell>
          <cell r="F89">
            <v>17.5</v>
          </cell>
          <cell r="G89">
            <v>8.208E-2</v>
          </cell>
          <cell r="H89">
            <v>0</v>
          </cell>
          <cell r="I89">
            <v>0</v>
          </cell>
          <cell r="L89">
            <v>2.215E-2</v>
          </cell>
          <cell r="Q89">
            <v>0</v>
          </cell>
          <cell r="R89">
            <v>0</v>
          </cell>
          <cell r="S89">
            <v>0</v>
          </cell>
        </row>
        <row r="90">
          <cell r="E90" t="str">
            <v>20110629LGCME551UM</v>
          </cell>
          <cell r="F90">
            <v>17.5</v>
          </cell>
          <cell r="G90">
            <v>8.208E-2</v>
          </cell>
          <cell r="H90">
            <v>0</v>
          </cell>
          <cell r="I90">
            <v>0</v>
          </cell>
          <cell r="L90">
            <v>2.215E-2</v>
          </cell>
          <cell r="Q90">
            <v>0</v>
          </cell>
          <cell r="R90">
            <v>0</v>
          </cell>
          <cell r="S90">
            <v>0</v>
          </cell>
        </row>
        <row r="91">
          <cell r="E91" t="str">
            <v>20110629LGCME557</v>
          </cell>
          <cell r="F91">
            <v>17.5</v>
          </cell>
          <cell r="G91">
            <v>8.208E-2</v>
          </cell>
          <cell r="H91">
            <v>0</v>
          </cell>
          <cell r="I91">
            <v>0</v>
          </cell>
          <cell r="L91">
            <v>2.215E-2</v>
          </cell>
          <cell r="Q91">
            <v>0</v>
          </cell>
          <cell r="R91">
            <v>0</v>
          </cell>
          <cell r="S91">
            <v>0</v>
          </cell>
        </row>
        <row r="92">
          <cell r="E92" t="str">
            <v>20110629LGCME552</v>
          </cell>
          <cell r="F92">
            <v>0</v>
          </cell>
          <cell r="G92">
            <v>8.208E-2</v>
          </cell>
          <cell r="H92">
            <v>0</v>
          </cell>
          <cell r="I92">
            <v>0</v>
          </cell>
          <cell r="L92">
            <v>2.215E-2</v>
          </cell>
          <cell r="Q92">
            <v>0</v>
          </cell>
          <cell r="R92">
            <v>0</v>
          </cell>
          <cell r="S92">
            <v>0</v>
          </cell>
        </row>
        <row r="93">
          <cell r="E93" t="str">
            <v>20110629LGCME555</v>
          </cell>
          <cell r="F93">
            <v>27.5</v>
          </cell>
          <cell r="G93">
            <v>5.806E-2</v>
          </cell>
          <cell r="H93">
            <v>7.3889999999999997E-2</v>
          </cell>
          <cell r="I93">
            <v>0.15290999999999999</v>
          </cell>
          <cell r="L93">
            <v>2.215E-2</v>
          </cell>
          <cell r="Q93">
            <v>0</v>
          </cell>
          <cell r="R93">
            <v>0</v>
          </cell>
          <cell r="S93">
            <v>0</v>
          </cell>
        </row>
        <row r="94">
          <cell r="E94" t="str">
            <v>20110629LGCME650</v>
          </cell>
          <cell r="F94">
            <v>32.5</v>
          </cell>
          <cell r="G94">
            <v>8.208E-2</v>
          </cell>
          <cell r="H94">
            <v>0</v>
          </cell>
          <cell r="I94">
            <v>0</v>
          </cell>
          <cell r="L94">
            <v>2.215E-2</v>
          </cell>
          <cell r="Q94">
            <v>0</v>
          </cell>
          <cell r="R94">
            <v>0</v>
          </cell>
          <cell r="S94">
            <v>0</v>
          </cell>
        </row>
        <row r="95">
          <cell r="E95" t="str">
            <v>20110629LGCME651</v>
          </cell>
          <cell r="F95">
            <v>32.5</v>
          </cell>
          <cell r="G95">
            <v>8.208E-2</v>
          </cell>
          <cell r="H95">
            <v>0</v>
          </cell>
          <cell r="I95">
            <v>0</v>
          </cell>
          <cell r="L95">
            <v>2.215E-2</v>
          </cell>
          <cell r="Q95">
            <v>0</v>
          </cell>
          <cell r="R95">
            <v>0</v>
          </cell>
          <cell r="S95">
            <v>0</v>
          </cell>
        </row>
        <row r="96">
          <cell r="E96" t="str">
            <v>20110629LGCME657</v>
          </cell>
          <cell r="F96">
            <v>32.5</v>
          </cell>
          <cell r="G96">
            <v>8.208E-2</v>
          </cell>
          <cell r="H96">
            <v>0</v>
          </cell>
          <cell r="I96">
            <v>0</v>
          </cell>
          <cell r="L96">
            <v>2.215E-2</v>
          </cell>
          <cell r="Q96">
            <v>0</v>
          </cell>
          <cell r="R96">
            <v>0</v>
          </cell>
          <cell r="S96">
            <v>0</v>
          </cell>
        </row>
        <row r="97">
          <cell r="E97" t="str">
            <v>20110629LGCME652</v>
          </cell>
          <cell r="F97">
            <v>0</v>
          </cell>
          <cell r="G97">
            <v>8.208E-2</v>
          </cell>
          <cell r="H97">
            <v>0</v>
          </cell>
          <cell r="I97">
            <v>0</v>
          </cell>
          <cell r="L97">
            <v>2.215E-2</v>
          </cell>
          <cell r="Q97">
            <v>0</v>
          </cell>
          <cell r="R97">
            <v>0</v>
          </cell>
          <cell r="S97">
            <v>0</v>
          </cell>
        </row>
        <row r="98">
          <cell r="E98" t="str">
            <v>20110629LGCME656</v>
          </cell>
          <cell r="F98">
            <v>42.5</v>
          </cell>
          <cell r="G98">
            <v>5.806E-2</v>
          </cell>
          <cell r="H98">
            <v>7.3889999999999997E-2</v>
          </cell>
          <cell r="I98">
            <v>0.15290999999999999</v>
          </cell>
          <cell r="L98">
            <v>2.215E-2</v>
          </cell>
          <cell r="Q98">
            <v>0</v>
          </cell>
          <cell r="R98">
            <v>0</v>
          </cell>
          <cell r="S98">
            <v>0</v>
          </cell>
        </row>
        <row r="99">
          <cell r="E99" t="str">
            <v>20110629LGCME561</v>
          </cell>
          <cell r="F99">
            <v>90</v>
          </cell>
          <cell r="G99">
            <v>3.4209999999999997E-2</v>
          </cell>
          <cell r="H99">
            <v>0</v>
          </cell>
          <cell r="I99">
            <v>0</v>
          </cell>
          <cell r="L99">
            <v>2.215E-2</v>
          </cell>
          <cell r="Q99">
            <v>0</v>
          </cell>
          <cell r="R99">
            <v>13.07</v>
          </cell>
          <cell r="S99">
            <v>15.32</v>
          </cell>
        </row>
        <row r="100">
          <cell r="E100" t="str">
            <v>20110629LGCME563</v>
          </cell>
          <cell r="F100">
            <v>90</v>
          </cell>
          <cell r="G100">
            <v>3.4209999999999997E-2</v>
          </cell>
          <cell r="H100">
            <v>0</v>
          </cell>
          <cell r="I100">
            <v>0</v>
          </cell>
          <cell r="L100">
            <v>2.215E-2</v>
          </cell>
          <cell r="Q100">
            <v>0</v>
          </cell>
          <cell r="R100">
            <v>11.24</v>
          </cell>
          <cell r="S100">
            <v>13.48</v>
          </cell>
        </row>
        <row r="101">
          <cell r="E101" t="str">
            <v>20110629LGCME567</v>
          </cell>
          <cell r="F101">
            <v>90</v>
          </cell>
          <cell r="G101">
            <v>3.4209999999999997E-2</v>
          </cell>
          <cell r="H101">
            <v>0</v>
          </cell>
          <cell r="I101">
            <v>0</v>
          </cell>
          <cell r="L101">
            <v>2.215E-2</v>
          </cell>
          <cell r="Q101">
            <v>0</v>
          </cell>
          <cell r="R101">
            <v>13.07</v>
          </cell>
          <cell r="S101">
            <v>15.32</v>
          </cell>
        </row>
        <row r="102">
          <cell r="E102" t="str">
            <v>20110629LGCME591</v>
          </cell>
          <cell r="F102">
            <v>200</v>
          </cell>
          <cell r="G102">
            <v>3.3829999999999999E-2</v>
          </cell>
          <cell r="H102">
            <v>0</v>
          </cell>
          <cell r="I102">
            <v>0</v>
          </cell>
          <cell r="L102">
            <v>2.215E-2</v>
          </cell>
          <cell r="Q102">
            <v>3.79</v>
          </cell>
          <cell r="R102">
            <v>4.28</v>
          </cell>
          <cell r="S102">
            <v>5.81</v>
          </cell>
        </row>
        <row r="103">
          <cell r="E103" t="str">
            <v>20110629LGCME593</v>
          </cell>
          <cell r="F103">
            <v>200</v>
          </cell>
          <cell r="G103">
            <v>3.3829999999999999E-2</v>
          </cell>
          <cell r="H103">
            <v>0</v>
          </cell>
          <cell r="I103">
            <v>0</v>
          </cell>
          <cell r="L103">
            <v>2.215E-2</v>
          </cell>
          <cell r="Q103">
            <v>2.64</v>
          </cell>
          <cell r="R103">
            <v>4.2</v>
          </cell>
          <cell r="S103">
            <v>5.7</v>
          </cell>
        </row>
        <row r="104">
          <cell r="E104" t="str">
            <v>20110629LGINE661</v>
          </cell>
          <cell r="F104">
            <v>90</v>
          </cell>
          <cell r="G104">
            <v>3.4210000000000004E-2</v>
          </cell>
          <cell r="H104">
            <v>0</v>
          </cell>
          <cell r="I104">
            <v>0</v>
          </cell>
          <cell r="L104">
            <v>2.215E-2</v>
          </cell>
          <cell r="Q104">
            <v>0</v>
          </cell>
          <cell r="R104">
            <v>13.07</v>
          </cell>
          <cell r="S104">
            <v>15.32</v>
          </cell>
        </row>
        <row r="105">
          <cell r="E105" t="str">
            <v>20110629LGINE663</v>
          </cell>
          <cell r="F105">
            <v>90</v>
          </cell>
          <cell r="G105">
            <v>3.4210000000000004E-2</v>
          </cell>
          <cell r="H105">
            <v>0</v>
          </cell>
          <cell r="I105">
            <v>0</v>
          </cell>
          <cell r="L105">
            <v>2.215E-2</v>
          </cell>
          <cell r="Q105">
            <v>0</v>
          </cell>
          <cell r="R105">
            <v>11.24</v>
          </cell>
          <cell r="S105">
            <v>13.48</v>
          </cell>
        </row>
        <row r="106">
          <cell r="E106" t="str">
            <v>20110629LGINE691</v>
          </cell>
          <cell r="F106">
            <v>300</v>
          </cell>
          <cell r="G106">
            <v>2.9839999999999998E-2</v>
          </cell>
          <cell r="H106">
            <v>0</v>
          </cell>
          <cell r="I106">
            <v>0</v>
          </cell>
          <cell r="L106">
            <v>2.215E-2</v>
          </cell>
          <cell r="Q106">
            <v>5.48</v>
          </cell>
          <cell r="R106">
            <v>3.7</v>
          </cell>
          <cell r="S106">
            <v>5.2</v>
          </cell>
        </row>
        <row r="107">
          <cell r="E107" t="str">
            <v>20110629LGINE693</v>
          </cell>
          <cell r="F107">
            <v>300</v>
          </cell>
          <cell r="G107">
            <v>2.9839999999999998E-2</v>
          </cell>
          <cell r="H107">
            <v>0</v>
          </cell>
          <cell r="I107">
            <v>0</v>
          </cell>
          <cell r="L107">
            <v>2.215E-2</v>
          </cell>
          <cell r="Q107">
            <v>4.16</v>
          </cell>
          <cell r="R107">
            <v>7.31</v>
          </cell>
          <cell r="S107">
            <v>10.11</v>
          </cell>
        </row>
        <row r="108">
          <cell r="E108" t="str">
            <v>20110629LGINE694</v>
          </cell>
          <cell r="F108">
            <v>300</v>
          </cell>
          <cell r="G108">
            <v>2.9839999999999998E-2</v>
          </cell>
          <cell r="H108">
            <v>0</v>
          </cell>
          <cell r="I108">
            <v>0</v>
          </cell>
          <cell r="L108">
            <v>2.215E-2</v>
          </cell>
          <cell r="Q108">
            <v>4.16</v>
          </cell>
          <cell r="R108">
            <v>7.31</v>
          </cell>
          <cell r="S108">
            <v>10.11</v>
          </cell>
        </row>
        <row r="109">
          <cell r="E109" t="str">
            <v>20110629LGINE643</v>
          </cell>
          <cell r="F109">
            <v>500</v>
          </cell>
          <cell r="G109">
            <v>2.9839999999999998E-2</v>
          </cell>
          <cell r="H109">
            <v>0</v>
          </cell>
          <cell r="I109">
            <v>0</v>
          </cell>
          <cell r="L109">
            <v>2.215E-2</v>
          </cell>
          <cell r="Q109">
            <v>2.61</v>
          </cell>
          <cell r="R109">
            <v>2.86</v>
          </cell>
          <cell r="S109">
            <v>4.3600000000000003</v>
          </cell>
        </row>
        <row r="110">
          <cell r="E110" t="str">
            <v>20110629FLSP</v>
          </cell>
          <cell r="F110">
            <v>500</v>
          </cell>
          <cell r="G110">
            <v>3.7100000000000001E-2</v>
          </cell>
          <cell r="H110">
            <v>0</v>
          </cell>
          <cell r="I110">
            <v>0</v>
          </cell>
          <cell r="L110">
            <v>2.215E-2</v>
          </cell>
          <cell r="Q110">
            <v>1.75</v>
          </cell>
          <cell r="R110">
            <v>1.75</v>
          </cell>
          <cell r="S110">
            <v>2.75</v>
          </cell>
        </row>
        <row r="111">
          <cell r="E111" t="str">
            <v>20110629FLST</v>
          </cell>
          <cell r="F111">
            <v>500</v>
          </cell>
          <cell r="G111">
            <v>3.4279999999999998E-2</v>
          </cell>
          <cell r="H111">
            <v>0</v>
          </cell>
          <cell r="I111">
            <v>0</v>
          </cell>
          <cell r="L111">
            <v>2.215E-2</v>
          </cell>
          <cell r="Q111">
            <v>1</v>
          </cell>
          <cell r="R111">
            <v>1.75</v>
          </cell>
          <cell r="S111">
            <v>2.75</v>
          </cell>
        </row>
        <row r="112">
          <cell r="E112" t="str">
            <v>20110629LGMLE570</v>
          </cell>
          <cell r="F112">
            <v>0</v>
          </cell>
          <cell r="G112">
            <v>5.6219999999999999E-2</v>
          </cell>
          <cell r="H112">
            <v>0</v>
          </cell>
          <cell r="I112">
            <v>0</v>
          </cell>
          <cell r="L112">
            <v>2.215E-2</v>
          </cell>
          <cell r="Q112">
            <v>0</v>
          </cell>
          <cell r="R112">
            <v>0</v>
          </cell>
          <cell r="S112">
            <v>0</v>
          </cell>
        </row>
        <row r="113">
          <cell r="E113" t="str">
            <v>20110629LGMLE571</v>
          </cell>
          <cell r="F113">
            <v>0</v>
          </cell>
          <cell r="G113">
            <v>5.6219999999999999E-2</v>
          </cell>
          <cell r="H113">
            <v>0</v>
          </cell>
          <cell r="I113">
            <v>0</v>
          </cell>
          <cell r="L113">
            <v>2.215E-2</v>
          </cell>
          <cell r="Q113">
            <v>0</v>
          </cell>
          <cell r="R113">
            <v>0</v>
          </cell>
          <cell r="S113">
            <v>0</v>
          </cell>
        </row>
        <row r="114">
          <cell r="E114" t="str">
            <v>20110629LGMLE572</v>
          </cell>
          <cell r="F114">
            <v>0</v>
          </cell>
          <cell r="G114">
            <v>5.6219999999999999E-2</v>
          </cell>
          <cell r="H114">
            <v>0</v>
          </cell>
          <cell r="I114">
            <v>0</v>
          </cell>
          <cell r="L114">
            <v>2.215E-2</v>
          </cell>
          <cell r="Q114">
            <v>0</v>
          </cell>
          <cell r="R114">
            <v>0</v>
          </cell>
          <cell r="S114">
            <v>0</v>
          </cell>
        </row>
        <row r="115">
          <cell r="E115" t="str">
            <v>20110629LGMLE573</v>
          </cell>
          <cell r="F115">
            <v>3.14</v>
          </cell>
          <cell r="G115">
            <v>6.7799999999999999E-2</v>
          </cell>
          <cell r="H115">
            <v>0</v>
          </cell>
          <cell r="I115">
            <v>0</v>
          </cell>
          <cell r="L115">
            <v>2.215E-2</v>
          </cell>
          <cell r="Q115">
            <v>0</v>
          </cell>
          <cell r="R115">
            <v>0</v>
          </cell>
          <cell r="S115">
            <v>0</v>
          </cell>
        </row>
        <row r="116">
          <cell r="E116" t="str">
            <v>20110629LGMLE574</v>
          </cell>
          <cell r="F116">
            <v>3.14</v>
          </cell>
          <cell r="G116">
            <v>6.7799999999999999E-2</v>
          </cell>
          <cell r="H116">
            <v>0</v>
          </cell>
          <cell r="I116">
            <v>0</v>
          </cell>
          <cell r="L116">
            <v>2.215E-2</v>
          </cell>
          <cell r="Q116">
            <v>0</v>
          </cell>
          <cell r="R116">
            <v>0</v>
          </cell>
          <cell r="S116">
            <v>0</v>
          </cell>
        </row>
        <row r="117">
          <cell r="E117" t="str">
            <v>20110629LGINE599</v>
          </cell>
          <cell r="F117">
            <v>0</v>
          </cell>
          <cell r="G117">
            <v>3.04E-2</v>
          </cell>
          <cell r="H117">
            <v>0</v>
          </cell>
          <cell r="I117">
            <v>0</v>
          </cell>
          <cell r="L117">
            <v>2.215E-2</v>
          </cell>
          <cell r="Q117">
            <v>0</v>
          </cell>
          <cell r="R117">
            <v>11.63</v>
          </cell>
          <cell r="S117">
            <v>13.82</v>
          </cell>
        </row>
        <row r="118">
          <cell r="E118" t="str">
            <v>20110629LGCME671</v>
          </cell>
          <cell r="F118">
            <v>0</v>
          </cell>
          <cell r="G118">
            <v>3.039E-2</v>
          </cell>
          <cell r="H118">
            <v>0</v>
          </cell>
          <cell r="I118">
            <v>0</v>
          </cell>
          <cell r="L118">
            <v>2.215E-2</v>
          </cell>
          <cell r="Q118">
            <v>0</v>
          </cell>
          <cell r="R118">
            <v>9.85</v>
          </cell>
          <cell r="S118">
            <v>9.85</v>
          </cell>
        </row>
        <row r="119">
          <cell r="E119" t="str">
            <v>20110629LGRSE543</v>
          </cell>
          <cell r="F119">
            <v>8.5</v>
          </cell>
          <cell r="G119">
            <v>5.0290000000000001E-2</v>
          </cell>
          <cell r="H119">
            <v>7.0529999999999995E-2</v>
          </cell>
          <cell r="I119">
            <v>0.13431000000000001</v>
          </cell>
          <cell r="L119">
            <v>2.215E-2</v>
          </cell>
          <cell r="Q119">
            <v>0</v>
          </cell>
          <cell r="R119">
            <v>0</v>
          </cell>
          <cell r="S119">
            <v>0</v>
          </cell>
        </row>
        <row r="120">
          <cell r="E120" t="str">
            <v>20120301LGRSE411</v>
          </cell>
          <cell r="F120">
            <v>0</v>
          </cell>
          <cell r="G120">
            <v>7.2419999999999998E-2</v>
          </cell>
          <cell r="H120">
            <v>0</v>
          </cell>
          <cell r="I120">
            <v>0</v>
          </cell>
          <cell r="L120">
            <v>2.215E-2</v>
          </cell>
          <cell r="Q120">
            <v>0</v>
          </cell>
          <cell r="R120">
            <v>0</v>
          </cell>
          <cell r="S120">
            <v>0</v>
          </cell>
        </row>
        <row r="121">
          <cell r="E121" t="str">
            <v>20120301LGCME451</v>
          </cell>
          <cell r="F121">
            <v>0</v>
          </cell>
          <cell r="G121">
            <v>8.2400000000000001E-2</v>
          </cell>
          <cell r="H121">
            <v>0</v>
          </cell>
          <cell r="I121">
            <v>0</v>
          </cell>
          <cell r="L121">
            <v>2.215E-2</v>
          </cell>
          <cell r="Q121">
            <v>0</v>
          </cell>
          <cell r="R121">
            <v>0</v>
          </cell>
          <cell r="S121">
            <v>0</v>
          </cell>
        </row>
        <row r="122">
          <cell r="E122" t="str">
            <v>20120301LGRSE511</v>
          </cell>
          <cell r="F122">
            <v>8.5</v>
          </cell>
          <cell r="G122">
            <v>7.2419999999999998E-2</v>
          </cell>
          <cell r="H122">
            <v>0</v>
          </cell>
          <cell r="I122">
            <v>0</v>
          </cell>
          <cell r="L122">
            <v>2.215E-2</v>
          </cell>
          <cell r="Q122">
            <v>0</v>
          </cell>
          <cell r="R122">
            <v>0</v>
          </cell>
          <cell r="S122">
            <v>0</v>
          </cell>
        </row>
        <row r="123">
          <cell r="E123" t="str">
            <v>20120301LGRSE519</v>
          </cell>
          <cell r="F123">
            <v>8.5</v>
          </cell>
          <cell r="G123">
            <v>7.2419999999999998E-2</v>
          </cell>
          <cell r="H123">
            <v>0</v>
          </cell>
          <cell r="I123">
            <v>0</v>
          </cell>
          <cell r="L123">
            <v>2.215E-2</v>
          </cell>
          <cell r="Q123">
            <v>0</v>
          </cell>
          <cell r="R123">
            <v>0</v>
          </cell>
          <cell r="S123">
            <v>0</v>
          </cell>
        </row>
        <row r="124">
          <cell r="E124" t="str">
            <v>20120301LGRSE540</v>
          </cell>
          <cell r="F124">
            <v>8.5</v>
          </cell>
          <cell r="G124">
            <v>7.2419999999999998E-2</v>
          </cell>
          <cell r="H124">
            <v>0</v>
          </cell>
          <cell r="I124">
            <v>0</v>
          </cell>
          <cell r="L124">
            <v>2.215E-2</v>
          </cell>
          <cell r="Q124">
            <v>0</v>
          </cell>
          <cell r="R124">
            <v>0</v>
          </cell>
          <cell r="S124">
            <v>0</v>
          </cell>
        </row>
        <row r="125">
          <cell r="E125" t="str">
            <v>20120301LGRSE541</v>
          </cell>
          <cell r="F125">
            <v>13.5</v>
          </cell>
          <cell r="G125">
            <v>5.0460000000000005E-2</v>
          </cell>
          <cell r="H125">
            <v>6.3420000000000004E-2</v>
          </cell>
          <cell r="I125">
            <v>0.12046999999999999</v>
          </cell>
          <cell r="L125">
            <v>2.215E-2</v>
          </cell>
          <cell r="Q125">
            <v>0</v>
          </cell>
          <cell r="R125">
            <v>0</v>
          </cell>
          <cell r="S125">
            <v>0</v>
          </cell>
        </row>
        <row r="126">
          <cell r="E126" t="str">
            <v>20120301LGCME550</v>
          </cell>
          <cell r="F126">
            <v>17.5</v>
          </cell>
          <cell r="G126">
            <v>8.2400000000000001E-2</v>
          </cell>
          <cell r="H126">
            <v>0</v>
          </cell>
          <cell r="I126">
            <v>0</v>
          </cell>
          <cell r="L126">
            <v>2.215E-2</v>
          </cell>
          <cell r="Q126">
            <v>0</v>
          </cell>
          <cell r="R126">
            <v>0</v>
          </cell>
          <cell r="S126">
            <v>0</v>
          </cell>
        </row>
        <row r="127">
          <cell r="E127" t="str">
            <v>20120301LGCME551</v>
          </cell>
          <cell r="F127">
            <v>17.5</v>
          </cell>
          <cell r="G127">
            <v>8.2400000000000001E-2</v>
          </cell>
          <cell r="H127">
            <v>0</v>
          </cell>
          <cell r="I127">
            <v>0</v>
          </cell>
          <cell r="L127">
            <v>2.215E-2</v>
          </cell>
          <cell r="Q127">
            <v>0</v>
          </cell>
          <cell r="R127">
            <v>0</v>
          </cell>
          <cell r="S127">
            <v>0</v>
          </cell>
        </row>
        <row r="128">
          <cell r="E128" t="str">
            <v>20120301LGCME551UM</v>
          </cell>
          <cell r="F128">
            <v>17.5</v>
          </cell>
          <cell r="G128">
            <v>8.2400000000000001E-2</v>
          </cell>
          <cell r="H128">
            <v>0</v>
          </cell>
          <cell r="I128">
            <v>0</v>
          </cell>
          <cell r="L128">
            <v>2.215E-2</v>
          </cell>
          <cell r="Q128">
            <v>0</v>
          </cell>
          <cell r="R128">
            <v>0</v>
          </cell>
          <cell r="S128">
            <v>0</v>
          </cell>
        </row>
        <row r="129">
          <cell r="E129" t="str">
            <v>20120301LGCME557</v>
          </cell>
          <cell r="F129">
            <v>17.5</v>
          </cell>
          <cell r="G129">
            <v>8.2400000000000001E-2</v>
          </cell>
          <cell r="H129">
            <v>0</v>
          </cell>
          <cell r="I129">
            <v>0</v>
          </cell>
          <cell r="L129">
            <v>2.215E-2</v>
          </cell>
          <cell r="Q129">
            <v>0</v>
          </cell>
          <cell r="R129">
            <v>0</v>
          </cell>
          <cell r="S129">
            <v>0</v>
          </cell>
        </row>
        <row r="130">
          <cell r="E130" t="str">
            <v>20120301LGCME552</v>
          </cell>
          <cell r="F130">
            <v>0</v>
          </cell>
          <cell r="G130">
            <v>8.2400000000000001E-2</v>
          </cell>
          <cell r="H130">
            <v>0</v>
          </cell>
          <cell r="I130">
            <v>0</v>
          </cell>
          <cell r="L130">
            <v>2.215E-2</v>
          </cell>
          <cell r="Q130">
            <v>0</v>
          </cell>
          <cell r="R130">
            <v>0</v>
          </cell>
          <cell r="S130">
            <v>0</v>
          </cell>
        </row>
        <row r="131">
          <cell r="E131" t="str">
            <v>20120301LGCME555</v>
          </cell>
          <cell r="F131">
            <v>27.5</v>
          </cell>
          <cell r="G131">
            <v>5.8380000000000001E-2</v>
          </cell>
          <cell r="H131">
            <v>7.4209999999999998E-2</v>
          </cell>
          <cell r="I131">
            <v>0.15323000000000001</v>
          </cell>
          <cell r="L131">
            <v>2.215E-2</v>
          </cell>
          <cell r="Q131">
            <v>0</v>
          </cell>
          <cell r="R131">
            <v>0</v>
          </cell>
          <cell r="S131">
            <v>0</v>
          </cell>
        </row>
        <row r="132">
          <cell r="E132" t="str">
            <v>20120301LGCME650</v>
          </cell>
          <cell r="F132">
            <v>32.5</v>
          </cell>
          <cell r="G132">
            <v>8.2400000000000001E-2</v>
          </cell>
          <cell r="H132">
            <v>0</v>
          </cell>
          <cell r="I132">
            <v>0</v>
          </cell>
          <cell r="L132">
            <v>2.215E-2</v>
          </cell>
          <cell r="Q132">
            <v>0</v>
          </cell>
          <cell r="R132">
            <v>0</v>
          </cell>
          <cell r="S132">
            <v>0</v>
          </cell>
        </row>
        <row r="133">
          <cell r="E133" t="str">
            <v>20120301LGCME651</v>
          </cell>
          <cell r="F133">
            <v>32.5</v>
          </cell>
          <cell r="G133">
            <v>8.2400000000000001E-2</v>
          </cell>
          <cell r="H133">
            <v>0</v>
          </cell>
          <cell r="I133">
            <v>0</v>
          </cell>
          <cell r="L133">
            <v>2.215E-2</v>
          </cell>
          <cell r="Q133">
            <v>0</v>
          </cell>
          <cell r="R133">
            <v>0</v>
          </cell>
          <cell r="S133">
            <v>0</v>
          </cell>
        </row>
        <row r="134">
          <cell r="E134" t="str">
            <v>20120301LGCME657</v>
          </cell>
          <cell r="F134">
            <v>32.5</v>
          </cell>
          <cell r="G134">
            <v>8.2400000000000001E-2</v>
          </cell>
          <cell r="H134">
            <v>0</v>
          </cell>
          <cell r="I134">
            <v>0</v>
          </cell>
          <cell r="L134">
            <v>2.215E-2</v>
          </cell>
          <cell r="Q134">
            <v>0</v>
          </cell>
          <cell r="R134">
            <v>0</v>
          </cell>
          <cell r="S134">
            <v>0</v>
          </cell>
        </row>
        <row r="135">
          <cell r="E135" t="str">
            <v>20120301LGCME652</v>
          </cell>
          <cell r="F135">
            <v>0</v>
          </cell>
          <cell r="G135">
            <v>8.2400000000000001E-2</v>
          </cell>
          <cell r="H135">
            <v>0</v>
          </cell>
          <cell r="I135">
            <v>0</v>
          </cell>
          <cell r="L135">
            <v>2.215E-2</v>
          </cell>
          <cell r="Q135">
            <v>0</v>
          </cell>
          <cell r="R135">
            <v>0</v>
          </cell>
          <cell r="S135">
            <v>0</v>
          </cell>
        </row>
        <row r="136">
          <cell r="E136" t="str">
            <v>20120301LGCME656</v>
          </cell>
          <cell r="F136">
            <v>42.5</v>
          </cell>
          <cell r="G136">
            <v>5.8380000000000001E-2</v>
          </cell>
          <cell r="H136">
            <v>7.4209999999999998E-2</v>
          </cell>
          <cell r="I136">
            <v>0.15323000000000001</v>
          </cell>
          <cell r="L136">
            <v>2.215E-2</v>
          </cell>
          <cell r="Q136">
            <v>0</v>
          </cell>
          <cell r="R136">
            <v>0</v>
          </cell>
          <cell r="S136">
            <v>0</v>
          </cell>
        </row>
        <row r="137">
          <cell r="E137" t="str">
            <v>20120301LGCME561</v>
          </cell>
          <cell r="F137">
            <v>90</v>
          </cell>
          <cell r="G137">
            <v>3.4209999999999997E-2</v>
          </cell>
          <cell r="H137">
            <v>0</v>
          </cell>
          <cell r="I137">
            <v>0</v>
          </cell>
          <cell r="L137">
            <v>2.215E-2</v>
          </cell>
          <cell r="Q137">
            <v>0</v>
          </cell>
          <cell r="R137">
            <v>13.14</v>
          </cell>
          <cell r="S137">
            <v>15.39</v>
          </cell>
        </row>
        <row r="138">
          <cell r="E138" t="str">
            <v>20120301LGCME563</v>
          </cell>
          <cell r="F138">
            <v>90</v>
          </cell>
          <cell r="G138">
            <v>3.4209999999999997E-2</v>
          </cell>
          <cell r="H138">
            <v>0</v>
          </cell>
          <cell r="I138">
            <v>0</v>
          </cell>
          <cell r="L138">
            <v>2.215E-2</v>
          </cell>
          <cell r="Q138">
            <v>0</v>
          </cell>
          <cell r="R138">
            <v>11.31</v>
          </cell>
          <cell r="S138">
            <v>13.55</v>
          </cell>
        </row>
        <row r="139">
          <cell r="E139" t="str">
            <v>20120301LGCME567</v>
          </cell>
          <cell r="F139">
            <v>90</v>
          </cell>
          <cell r="G139">
            <v>3.4209999999999997E-2</v>
          </cell>
          <cell r="H139">
            <v>0</v>
          </cell>
          <cell r="I139">
            <v>0</v>
          </cell>
          <cell r="L139">
            <v>2.215E-2</v>
          </cell>
          <cell r="Q139">
            <v>0</v>
          </cell>
          <cell r="R139">
            <v>13.14</v>
          </cell>
          <cell r="S139">
            <v>15.39</v>
          </cell>
        </row>
        <row r="140">
          <cell r="E140" t="str">
            <v>20120301LGCME569</v>
          </cell>
          <cell r="F140">
            <v>90</v>
          </cell>
          <cell r="G140">
            <v>3.4209999999999997E-2</v>
          </cell>
          <cell r="H140">
            <v>0</v>
          </cell>
          <cell r="I140">
            <v>0</v>
          </cell>
          <cell r="L140">
            <v>2.215E-2</v>
          </cell>
          <cell r="Q140">
            <v>0</v>
          </cell>
          <cell r="R140">
            <v>11.31</v>
          </cell>
          <cell r="S140">
            <v>13.55</v>
          </cell>
        </row>
        <row r="141">
          <cell r="E141" t="str">
            <v>20120301LGCME591</v>
          </cell>
          <cell r="F141">
            <v>200</v>
          </cell>
          <cell r="G141">
            <v>3.3829999999999999E-2</v>
          </cell>
          <cell r="H141">
            <v>0</v>
          </cell>
          <cell r="I141">
            <v>0</v>
          </cell>
          <cell r="L141">
            <v>2.215E-2</v>
          </cell>
          <cell r="Q141">
            <v>3.76</v>
          </cell>
          <cell r="R141">
            <v>4.25</v>
          </cell>
          <cell r="S141">
            <v>5.78</v>
          </cell>
        </row>
        <row r="142">
          <cell r="E142" t="str">
            <v>20120301LGCME593</v>
          </cell>
          <cell r="F142">
            <v>200</v>
          </cell>
          <cell r="G142">
            <v>3.3829999999999999E-2</v>
          </cell>
          <cell r="H142">
            <v>0</v>
          </cell>
          <cell r="I142">
            <v>0</v>
          </cell>
          <cell r="L142">
            <v>2.215E-2</v>
          </cell>
          <cell r="Q142">
            <v>2.59</v>
          </cell>
          <cell r="R142">
            <v>4.1500000000000004</v>
          </cell>
          <cell r="S142">
            <v>5.65</v>
          </cell>
        </row>
        <row r="143">
          <cell r="E143" t="str">
            <v>20120301LGINE661</v>
          </cell>
          <cell r="F143">
            <v>90</v>
          </cell>
          <cell r="G143">
            <v>3.4209999999999997E-2</v>
          </cell>
          <cell r="H143">
            <v>0</v>
          </cell>
          <cell r="I143">
            <v>0</v>
          </cell>
          <cell r="L143">
            <v>2.215E-2</v>
          </cell>
          <cell r="Q143">
            <v>0</v>
          </cell>
          <cell r="R143">
            <v>13.14</v>
          </cell>
          <cell r="S143">
            <v>15.39</v>
          </cell>
        </row>
        <row r="144">
          <cell r="E144" t="str">
            <v>20120301LGINE663</v>
          </cell>
          <cell r="F144">
            <v>90</v>
          </cell>
          <cell r="G144">
            <v>3.4209999999999997E-2</v>
          </cell>
          <cell r="H144">
            <v>0</v>
          </cell>
          <cell r="I144">
            <v>0</v>
          </cell>
          <cell r="L144">
            <v>2.215E-2</v>
          </cell>
          <cell r="Q144">
            <v>0</v>
          </cell>
          <cell r="R144">
            <v>11.31</v>
          </cell>
          <cell r="S144">
            <v>13.55</v>
          </cell>
        </row>
        <row r="145">
          <cell r="E145" t="str">
            <v>20120301LGINE691</v>
          </cell>
          <cell r="F145">
            <v>300</v>
          </cell>
          <cell r="G145">
            <v>2.9839999999999998E-2</v>
          </cell>
          <cell r="H145">
            <v>0</v>
          </cell>
          <cell r="I145">
            <v>0</v>
          </cell>
          <cell r="L145">
            <v>2.215E-2</v>
          </cell>
          <cell r="Q145">
            <v>5.46</v>
          </cell>
          <cell r="R145">
            <v>3.68</v>
          </cell>
          <cell r="S145">
            <v>5.18</v>
          </cell>
        </row>
        <row r="146">
          <cell r="E146" t="str">
            <v>20120301LGINE693</v>
          </cell>
          <cell r="F146">
            <v>300</v>
          </cell>
          <cell r="G146">
            <v>2.9839999999999998E-2</v>
          </cell>
          <cell r="H146">
            <v>0</v>
          </cell>
          <cell r="I146">
            <v>0</v>
          </cell>
          <cell r="L146">
            <v>2.215E-2</v>
          </cell>
          <cell r="Q146">
            <v>4.17</v>
          </cell>
          <cell r="R146">
            <v>7.32</v>
          </cell>
          <cell r="S146">
            <v>10.119999999999999</v>
          </cell>
        </row>
        <row r="147">
          <cell r="E147" t="str">
            <v>20120301LGINE694</v>
          </cell>
          <cell r="F147">
            <v>300</v>
          </cell>
          <cell r="G147">
            <v>2.9839999999999998E-2</v>
          </cell>
          <cell r="H147">
            <v>0</v>
          </cell>
          <cell r="I147">
            <v>0</v>
          </cell>
          <cell r="L147">
            <v>2.215E-2</v>
          </cell>
          <cell r="Q147">
            <v>4.17</v>
          </cell>
          <cell r="R147">
            <v>7.32</v>
          </cell>
          <cell r="S147">
            <v>10.119999999999999</v>
          </cell>
        </row>
        <row r="148">
          <cell r="E148" t="str">
            <v>20120301LGINE643</v>
          </cell>
          <cell r="F148">
            <v>500</v>
          </cell>
          <cell r="G148">
            <v>2.9839999999999998E-2</v>
          </cell>
          <cell r="H148">
            <v>0</v>
          </cell>
          <cell r="I148">
            <v>0</v>
          </cell>
          <cell r="L148">
            <v>2.215E-2</v>
          </cell>
          <cell r="Q148">
            <v>2.57</v>
          </cell>
          <cell r="R148">
            <v>2.82</v>
          </cell>
          <cell r="S148">
            <v>4.32</v>
          </cell>
        </row>
        <row r="149">
          <cell r="E149" t="str">
            <v>20120301LGINE682</v>
          </cell>
          <cell r="F149">
            <v>500</v>
          </cell>
          <cell r="G149">
            <v>3.7100000000000001E-2</v>
          </cell>
          <cell r="H149">
            <v>0</v>
          </cell>
          <cell r="I149">
            <v>0</v>
          </cell>
          <cell r="L149">
            <v>2.215E-2</v>
          </cell>
          <cell r="Q149">
            <v>1.71</v>
          </cell>
          <cell r="R149">
            <v>1.71</v>
          </cell>
          <cell r="S149">
            <v>2.71</v>
          </cell>
        </row>
        <row r="150">
          <cell r="E150" t="str">
            <v>20120301LGINE683</v>
          </cell>
          <cell r="F150">
            <v>500</v>
          </cell>
          <cell r="G150">
            <v>3.4279999999999998E-2</v>
          </cell>
          <cell r="H150">
            <v>0</v>
          </cell>
          <cell r="I150">
            <v>0</v>
          </cell>
          <cell r="L150">
            <v>2.215E-2</v>
          </cell>
          <cell r="Q150">
            <v>0.96</v>
          </cell>
          <cell r="R150">
            <v>1.71</v>
          </cell>
          <cell r="S150">
            <v>2.71</v>
          </cell>
        </row>
        <row r="151">
          <cell r="E151" t="str">
            <v>20120301LGMLE570</v>
          </cell>
          <cell r="F151">
            <v>0</v>
          </cell>
          <cell r="G151">
            <v>5.6460000000000003E-2</v>
          </cell>
          <cell r="H151">
            <v>0</v>
          </cell>
          <cell r="I151">
            <v>0</v>
          </cell>
          <cell r="L151">
            <v>2.215E-2</v>
          </cell>
          <cell r="Q151">
            <v>0</v>
          </cell>
          <cell r="R151">
            <v>0</v>
          </cell>
          <cell r="S151">
            <v>0</v>
          </cell>
        </row>
        <row r="152">
          <cell r="E152" t="str">
            <v>20120301LGMLE571</v>
          </cell>
          <cell r="F152">
            <v>0</v>
          </cell>
          <cell r="G152">
            <v>5.6460000000000003E-2</v>
          </cell>
          <cell r="H152">
            <v>0</v>
          </cell>
          <cell r="I152">
            <v>0</v>
          </cell>
          <cell r="L152">
            <v>2.215E-2</v>
          </cell>
          <cell r="Q152">
            <v>0</v>
          </cell>
          <cell r="R152">
            <v>0</v>
          </cell>
          <cell r="S152">
            <v>0</v>
          </cell>
        </row>
        <row r="153">
          <cell r="E153" t="str">
            <v>20120301LGMLE572</v>
          </cell>
          <cell r="F153">
            <v>0</v>
          </cell>
          <cell r="G153">
            <v>5.6460000000000003E-2</v>
          </cell>
          <cell r="H153">
            <v>0</v>
          </cell>
          <cell r="I153">
            <v>0</v>
          </cell>
          <cell r="L153">
            <v>2.215E-2</v>
          </cell>
          <cell r="Q153">
            <v>0</v>
          </cell>
          <cell r="R153">
            <v>0</v>
          </cell>
          <cell r="S153">
            <v>0</v>
          </cell>
        </row>
        <row r="154">
          <cell r="E154" t="str">
            <v>20120301LGMLE573</v>
          </cell>
          <cell r="F154">
            <v>3.14</v>
          </cell>
          <cell r="G154">
            <v>6.8040000000000003E-2</v>
          </cell>
          <cell r="H154">
            <v>0</v>
          </cell>
          <cell r="I154">
            <v>0</v>
          </cell>
          <cell r="L154">
            <v>2.215E-2</v>
          </cell>
          <cell r="Q154">
            <v>0</v>
          </cell>
          <cell r="R154">
            <v>0</v>
          </cell>
          <cell r="S154">
            <v>0</v>
          </cell>
        </row>
        <row r="155">
          <cell r="E155" t="str">
            <v>20120301LGMLE574</v>
          </cell>
          <cell r="F155">
            <v>3.14</v>
          </cell>
          <cell r="G155">
            <v>6.8040000000000003E-2</v>
          </cell>
          <cell r="H155">
            <v>0</v>
          </cell>
          <cell r="I155">
            <v>0</v>
          </cell>
          <cell r="L155">
            <v>2.215E-2</v>
          </cell>
          <cell r="Q155">
            <v>0</v>
          </cell>
          <cell r="R155">
            <v>0</v>
          </cell>
          <cell r="S155">
            <v>0</v>
          </cell>
        </row>
        <row r="156">
          <cell r="E156" t="str">
            <v>20120301LGMLE575</v>
          </cell>
          <cell r="F156">
            <v>3.14</v>
          </cell>
          <cell r="G156">
            <v>6.8040000000000003E-2</v>
          </cell>
          <cell r="H156">
            <v>0</v>
          </cell>
          <cell r="I156">
            <v>0</v>
          </cell>
          <cell r="L156">
            <v>2.215E-2</v>
          </cell>
          <cell r="Q156">
            <v>0</v>
          </cell>
          <cell r="R156">
            <v>0</v>
          </cell>
          <cell r="S156">
            <v>0</v>
          </cell>
        </row>
        <row r="157">
          <cell r="E157" t="str">
            <v>20120301LGMLE577</v>
          </cell>
          <cell r="F157">
            <v>3.14</v>
          </cell>
          <cell r="G157">
            <v>6.8040000000000003E-2</v>
          </cell>
          <cell r="H157">
            <v>0</v>
          </cell>
          <cell r="I157">
            <v>0</v>
          </cell>
          <cell r="L157">
            <v>2.215E-2</v>
          </cell>
          <cell r="Q157">
            <v>0</v>
          </cell>
          <cell r="R157">
            <v>0</v>
          </cell>
          <cell r="S157">
            <v>0</v>
          </cell>
        </row>
        <row r="158">
          <cell r="E158" t="str">
            <v>20120301LGINE599</v>
          </cell>
          <cell r="F158">
            <v>0</v>
          </cell>
          <cell r="G158">
            <v>3.04E-2</v>
          </cell>
          <cell r="H158">
            <v>0</v>
          </cell>
          <cell r="I158">
            <v>0</v>
          </cell>
          <cell r="L158">
            <v>2.215E-2</v>
          </cell>
          <cell r="Q158">
            <v>0</v>
          </cell>
          <cell r="R158">
            <v>11.65</v>
          </cell>
          <cell r="S158">
            <v>13.84</v>
          </cell>
        </row>
        <row r="159">
          <cell r="E159" t="str">
            <v>20120301LGCME671</v>
          </cell>
          <cell r="F159">
            <v>0</v>
          </cell>
          <cell r="G159">
            <v>3.039E-2</v>
          </cell>
          <cell r="H159">
            <v>0</v>
          </cell>
          <cell r="I159">
            <v>0</v>
          </cell>
          <cell r="L159">
            <v>2.215E-2</v>
          </cell>
          <cell r="Q159">
            <v>0</v>
          </cell>
          <cell r="R159">
            <v>9.8699999999999992</v>
          </cell>
          <cell r="S159">
            <v>9.8699999999999992</v>
          </cell>
        </row>
        <row r="160">
          <cell r="E160" t="str">
            <v>20120301LGRSE543</v>
          </cell>
          <cell r="F160">
            <v>8.5</v>
          </cell>
          <cell r="G160">
            <v>5.0460000000000005E-2</v>
          </cell>
          <cell r="H160">
            <v>7.0699999999999999E-2</v>
          </cell>
          <cell r="I160">
            <v>0.13447999999999999</v>
          </cell>
          <cell r="L160">
            <v>2.215E-2</v>
          </cell>
          <cell r="Q160">
            <v>0</v>
          </cell>
          <cell r="R160">
            <v>0</v>
          </cell>
          <cell r="S160">
            <v>0</v>
          </cell>
        </row>
        <row r="161">
          <cell r="E161" t="str">
            <v>20130101LGRSE411</v>
          </cell>
          <cell r="F161">
            <v>0</v>
          </cell>
          <cell r="G161">
            <v>7.4389999999999998E-2</v>
          </cell>
          <cell r="H161">
            <v>0</v>
          </cell>
          <cell r="I161">
            <v>0</v>
          </cell>
          <cell r="L161">
            <v>2.215E-2</v>
          </cell>
          <cell r="Q161">
            <v>0</v>
          </cell>
          <cell r="R161">
            <v>0</v>
          </cell>
          <cell r="S161">
            <v>0</v>
          </cell>
        </row>
        <row r="162">
          <cell r="E162" t="str">
            <v>20130101LGCME451</v>
          </cell>
          <cell r="F162">
            <v>0</v>
          </cell>
          <cell r="G162">
            <v>8.4659999999999999E-2</v>
          </cell>
          <cell r="H162">
            <v>0</v>
          </cell>
          <cell r="I162">
            <v>0</v>
          </cell>
          <cell r="L162">
            <v>2.215E-2</v>
          </cell>
          <cell r="Q162">
            <v>0</v>
          </cell>
          <cell r="R162">
            <v>0</v>
          </cell>
          <cell r="S162">
            <v>0</v>
          </cell>
        </row>
        <row r="163">
          <cell r="E163" t="str">
            <v>20130101LGRSE511</v>
          </cell>
          <cell r="F163">
            <v>10.75</v>
          </cell>
          <cell r="G163">
            <v>7.4389999999999998E-2</v>
          </cell>
          <cell r="H163">
            <v>0</v>
          </cell>
          <cell r="I163">
            <v>0</v>
          </cell>
          <cell r="L163">
            <v>2.215E-2</v>
          </cell>
          <cell r="Q163">
            <v>0</v>
          </cell>
          <cell r="R163">
            <v>0</v>
          </cell>
          <cell r="S163">
            <v>0</v>
          </cell>
        </row>
        <row r="164">
          <cell r="E164" t="str">
            <v>20130101LGRSE519</v>
          </cell>
          <cell r="F164">
            <v>10.75</v>
          </cell>
          <cell r="G164">
            <v>7.4389999999999998E-2</v>
          </cell>
          <cell r="H164">
            <v>0</v>
          </cell>
          <cell r="I164">
            <v>0</v>
          </cell>
          <cell r="L164">
            <v>2.215E-2</v>
          </cell>
          <cell r="Q164">
            <v>0</v>
          </cell>
          <cell r="R164">
            <v>0</v>
          </cell>
          <cell r="S164">
            <v>0</v>
          </cell>
        </row>
        <row r="165">
          <cell r="E165" t="str">
            <v>20130101LGRSE540</v>
          </cell>
          <cell r="F165">
            <v>10.75</v>
          </cell>
          <cell r="G165">
            <v>7.4389999999999998E-2</v>
          </cell>
          <cell r="H165">
            <v>0</v>
          </cell>
          <cell r="I165">
            <v>0</v>
          </cell>
          <cell r="L165">
            <v>2.215E-2</v>
          </cell>
          <cell r="Q165">
            <v>0</v>
          </cell>
          <cell r="R165">
            <v>0</v>
          </cell>
          <cell r="S165">
            <v>0</v>
          </cell>
        </row>
        <row r="166">
          <cell r="E166" t="str">
            <v>20130101LGRSE541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L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E167" t="str">
            <v>20130101LGCME550</v>
          </cell>
          <cell r="F167">
            <v>20</v>
          </cell>
          <cell r="G167">
            <v>8.4659999999999999E-2</v>
          </cell>
          <cell r="H167">
            <v>0</v>
          </cell>
          <cell r="I167">
            <v>0</v>
          </cell>
          <cell r="L167">
            <v>2.215E-2</v>
          </cell>
          <cell r="Q167">
            <v>0</v>
          </cell>
          <cell r="R167">
            <v>0</v>
          </cell>
          <cell r="S167">
            <v>0</v>
          </cell>
        </row>
        <row r="168">
          <cell r="E168" t="str">
            <v>20130101LGCME551</v>
          </cell>
          <cell r="F168">
            <v>20</v>
          </cell>
          <cell r="G168">
            <v>8.4659999999999999E-2</v>
          </cell>
          <cell r="H168">
            <v>0</v>
          </cell>
          <cell r="I168">
            <v>0</v>
          </cell>
          <cell r="L168">
            <v>2.215E-2</v>
          </cell>
          <cell r="Q168">
            <v>0</v>
          </cell>
          <cell r="R168">
            <v>0</v>
          </cell>
          <cell r="S168">
            <v>0</v>
          </cell>
        </row>
        <row r="169">
          <cell r="E169" t="str">
            <v>20130101LGCME551UM</v>
          </cell>
          <cell r="F169">
            <v>20</v>
          </cell>
          <cell r="G169">
            <v>8.4659999999999999E-2</v>
          </cell>
          <cell r="H169">
            <v>0</v>
          </cell>
          <cell r="I169">
            <v>0</v>
          </cell>
          <cell r="L169">
            <v>2.215E-2</v>
          </cell>
          <cell r="Q169">
            <v>0</v>
          </cell>
          <cell r="R169">
            <v>0</v>
          </cell>
          <cell r="S169">
            <v>0</v>
          </cell>
        </row>
        <row r="170">
          <cell r="E170" t="str">
            <v>20130101LGCME557</v>
          </cell>
          <cell r="F170">
            <v>20</v>
          </cell>
          <cell r="G170">
            <v>8.4659999999999999E-2</v>
          </cell>
          <cell r="H170">
            <v>0</v>
          </cell>
          <cell r="I170">
            <v>0</v>
          </cell>
          <cell r="L170">
            <v>2.215E-2</v>
          </cell>
          <cell r="Q170">
            <v>0</v>
          </cell>
          <cell r="R170">
            <v>0</v>
          </cell>
          <cell r="S170">
            <v>0</v>
          </cell>
        </row>
        <row r="171">
          <cell r="E171" t="str">
            <v>20130101LGCME552</v>
          </cell>
          <cell r="F171">
            <v>0</v>
          </cell>
          <cell r="G171">
            <v>8.4659999999999999E-2</v>
          </cell>
          <cell r="H171">
            <v>0</v>
          </cell>
          <cell r="I171">
            <v>0</v>
          </cell>
          <cell r="L171">
            <v>2.215E-2</v>
          </cell>
          <cell r="Q171">
            <v>0</v>
          </cell>
          <cell r="R171">
            <v>0</v>
          </cell>
          <cell r="S171">
            <v>0</v>
          </cell>
        </row>
        <row r="172">
          <cell r="E172" t="str">
            <v>20130101LGCME555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L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E173" t="str">
            <v>20130101LGCME650</v>
          </cell>
          <cell r="F173">
            <v>35</v>
          </cell>
          <cell r="G173">
            <v>8.4659999999999999E-2</v>
          </cell>
          <cell r="H173">
            <v>0</v>
          </cell>
          <cell r="I173">
            <v>0</v>
          </cell>
          <cell r="L173">
            <v>2.215E-2</v>
          </cell>
          <cell r="Q173">
            <v>0</v>
          </cell>
          <cell r="R173">
            <v>0</v>
          </cell>
          <cell r="S173">
            <v>0</v>
          </cell>
        </row>
        <row r="174">
          <cell r="E174" t="str">
            <v>20130101LGCME651</v>
          </cell>
          <cell r="F174">
            <v>35</v>
          </cell>
          <cell r="G174">
            <v>8.4659999999999999E-2</v>
          </cell>
          <cell r="H174">
            <v>0</v>
          </cell>
          <cell r="I174">
            <v>0</v>
          </cell>
          <cell r="L174">
            <v>2.215E-2</v>
          </cell>
          <cell r="Q174">
            <v>0</v>
          </cell>
          <cell r="R174">
            <v>0</v>
          </cell>
          <cell r="S174">
            <v>0</v>
          </cell>
        </row>
        <row r="175">
          <cell r="E175" t="str">
            <v>20130101LGCME657</v>
          </cell>
          <cell r="F175">
            <v>35</v>
          </cell>
          <cell r="G175">
            <v>8.4659999999999999E-2</v>
          </cell>
          <cell r="H175">
            <v>0</v>
          </cell>
          <cell r="I175">
            <v>0</v>
          </cell>
          <cell r="L175">
            <v>2.215E-2</v>
          </cell>
          <cell r="Q175">
            <v>0</v>
          </cell>
          <cell r="R175">
            <v>0</v>
          </cell>
          <cell r="S175">
            <v>0</v>
          </cell>
        </row>
        <row r="176">
          <cell r="E176" t="str">
            <v>20130101LGCME652</v>
          </cell>
          <cell r="F176">
            <v>0</v>
          </cell>
          <cell r="G176">
            <v>8.4659999999999999E-2</v>
          </cell>
          <cell r="H176">
            <v>0</v>
          </cell>
          <cell r="I176">
            <v>0</v>
          </cell>
          <cell r="L176">
            <v>2.215E-2</v>
          </cell>
          <cell r="Q176">
            <v>0</v>
          </cell>
          <cell r="R176">
            <v>0</v>
          </cell>
          <cell r="S176">
            <v>0</v>
          </cell>
        </row>
        <row r="177">
          <cell r="E177" t="str">
            <v>20130101LGCME656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L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E178" t="str">
            <v>20130101LGCME561</v>
          </cell>
          <cell r="F178">
            <v>90</v>
          </cell>
          <cell r="G178">
            <v>3.5499999999999997E-2</v>
          </cell>
          <cell r="H178">
            <v>0</v>
          </cell>
          <cell r="I178">
            <v>0</v>
          </cell>
          <cell r="L178">
            <v>2.215E-2</v>
          </cell>
          <cell r="Q178">
            <v>0</v>
          </cell>
          <cell r="R178">
            <v>13.56</v>
          </cell>
          <cell r="S178">
            <v>15.95</v>
          </cell>
        </row>
        <row r="179">
          <cell r="E179" t="str">
            <v>20130101LGCME563</v>
          </cell>
          <cell r="F179">
            <v>170</v>
          </cell>
          <cell r="G179">
            <v>3.4160000000000003E-2</v>
          </cell>
          <cell r="H179">
            <v>0</v>
          </cell>
          <cell r="I179">
            <v>0</v>
          </cell>
          <cell r="L179">
            <v>2.215E-2</v>
          </cell>
          <cell r="Q179">
            <v>0</v>
          </cell>
          <cell r="R179">
            <v>11.21</v>
          </cell>
          <cell r="S179">
            <v>13.5</v>
          </cell>
        </row>
        <row r="180">
          <cell r="E180" t="str">
            <v>20130101LGCME567</v>
          </cell>
          <cell r="F180">
            <v>90</v>
          </cell>
          <cell r="G180">
            <v>3.5499999999999997E-2</v>
          </cell>
          <cell r="H180">
            <v>0</v>
          </cell>
          <cell r="I180">
            <v>0</v>
          </cell>
          <cell r="L180">
            <v>2.215E-2</v>
          </cell>
          <cell r="Q180">
            <v>0</v>
          </cell>
          <cell r="R180">
            <v>13.56</v>
          </cell>
          <cell r="S180">
            <v>15.95</v>
          </cell>
        </row>
        <row r="181">
          <cell r="E181" t="str">
            <v>20130101LGCME569</v>
          </cell>
          <cell r="F181">
            <v>170</v>
          </cell>
          <cell r="G181">
            <v>3.4160000000000003E-2</v>
          </cell>
          <cell r="H181">
            <v>0</v>
          </cell>
          <cell r="I181">
            <v>0</v>
          </cell>
          <cell r="L181">
            <v>2.215E-2</v>
          </cell>
          <cell r="Q181">
            <v>0</v>
          </cell>
          <cell r="R181">
            <v>11.21</v>
          </cell>
          <cell r="S181">
            <v>13.5</v>
          </cell>
        </row>
        <row r="182">
          <cell r="E182" t="str">
            <v>20130101LGCME591</v>
          </cell>
          <cell r="F182">
            <v>200</v>
          </cell>
          <cell r="G182">
            <v>3.4799999999999998E-2</v>
          </cell>
          <cell r="H182">
            <v>0</v>
          </cell>
          <cell r="I182">
            <v>0</v>
          </cell>
          <cell r="L182">
            <v>2.215E-2</v>
          </cell>
          <cell r="Q182">
            <v>3.85</v>
          </cell>
          <cell r="R182">
            <v>4.3600000000000003</v>
          </cell>
          <cell r="S182">
            <v>5.96</v>
          </cell>
        </row>
        <row r="183">
          <cell r="E183" t="str">
            <v>20130101LGCME593</v>
          </cell>
          <cell r="F183">
            <v>300</v>
          </cell>
          <cell r="G183">
            <v>3.3000000000000002E-2</v>
          </cell>
          <cell r="H183">
            <v>0</v>
          </cell>
          <cell r="I183">
            <v>0</v>
          </cell>
          <cell r="L183">
            <v>2.215E-2</v>
          </cell>
          <cell r="Q183">
            <v>3.85</v>
          </cell>
          <cell r="R183">
            <v>4</v>
          </cell>
          <cell r="S183">
            <v>5.7</v>
          </cell>
        </row>
        <row r="184">
          <cell r="E184" t="str">
            <v>20130101LGINE661</v>
          </cell>
          <cell r="F184">
            <v>90</v>
          </cell>
          <cell r="G184">
            <v>3.5499999999999997E-2</v>
          </cell>
          <cell r="H184">
            <v>0</v>
          </cell>
          <cell r="I184">
            <v>0</v>
          </cell>
          <cell r="L184">
            <v>2.215E-2</v>
          </cell>
          <cell r="Q184">
            <v>0</v>
          </cell>
          <cell r="R184">
            <v>13.56</v>
          </cell>
          <cell r="S184">
            <v>15.95</v>
          </cell>
        </row>
        <row r="185">
          <cell r="E185" t="str">
            <v>20130101LGINE663</v>
          </cell>
          <cell r="F185">
            <v>170</v>
          </cell>
          <cell r="G185">
            <v>3.4160000000000003E-2</v>
          </cell>
          <cell r="H185">
            <v>0</v>
          </cell>
          <cell r="I185">
            <v>0</v>
          </cell>
          <cell r="L185">
            <v>2.215E-2</v>
          </cell>
          <cell r="Q185">
            <v>0</v>
          </cell>
          <cell r="R185">
            <v>11.21</v>
          </cell>
          <cell r="S185">
            <v>13.5</v>
          </cell>
        </row>
        <row r="186">
          <cell r="E186" t="str">
            <v>20130101LGINE691</v>
          </cell>
          <cell r="F186">
            <v>200</v>
          </cell>
          <cell r="G186">
            <v>3.4799999999999998E-2</v>
          </cell>
          <cell r="H186">
            <v>0</v>
          </cell>
          <cell r="I186">
            <v>0</v>
          </cell>
          <cell r="L186">
            <v>2.215E-2</v>
          </cell>
          <cell r="Q186">
            <v>3.85</v>
          </cell>
          <cell r="R186">
            <v>4.3600000000000003</v>
          </cell>
          <cell r="S186">
            <v>5.96</v>
          </cell>
        </row>
        <row r="187">
          <cell r="E187" t="str">
            <v>20130101LGINE693</v>
          </cell>
          <cell r="F187">
            <v>300</v>
          </cell>
          <cell r="G187">
            <v>3.0280000000000001E-2</v>
          </cell>
          <cell r="H187">
            <v>0</v>
          </cell>
          <cell r="I187">
            <v>0</v>
          </cell>
          <cell r="L187">
            <v>2.215E-2</v>
          </cell>
          <cell r="Q187">
            <v>3.5</v>
          </cell>
          <cell r="R187">
            <v>3.66</v>
          </cell>
          <cell r="S187">
            <v>4.5</v>
          </cell>
        </row>
        <row r="188">
          <cell r="E188" t="str">
            <v>20130101LGINE694</v>
          </cell>
          <cell r="F188">
            <v>300</v>
          </cell>
          <cell r="G188">
            <v>3.0280000000000001E-2</v>
          </cell>
          <cell r="H188">
            <v>0</v>
          </cell>
          <cell r="I188">
            <v>0</v>
          </cell>
          <cell r="L188">
            <v>2.215E-2</v>
          </cell>
          <cell r="Q188">
            <v>3.5</v>
          </cell>
          <cell r="R188">
            <v>3.66</v>
          </cell>
          <cell r="S188">
            <v>4.5</v>
          </cell>
        </row>
        <row r="189">
          <cell r="E189" t="str">
            <v>20130101LGINE643</v>
          </cell>
          <cell r="F189">
            <v>750</v>
          </cell>
          <cell r="G189">
            <v>3.1E-2</v>
          </cell>
          <cell r="H189">
            <v>0</v>
          </cell>
          <cell r="I189">
            <v>0</v>
          </cell>
          <cell r="L189">
            <v>2.215E-2</v>
          </cell>
          <cell r="Q189">
            <v>2.65</v>
          </cell>
          <cell r="R189">
            <v>2.9</v>
          </cell>
          <cell r="S189">
            <v>4.45</v>
          </cell>
        </row>
        <row r="190">
          <cell r="E190" t="str">
            <v>20130101LGINE682</v>
          </cell>
          <cell r="F190">
            <v>750</v>
          </cell>
          <cell r="G190">
            <v>3.1E-2</v>
          </cell>
          <cell r="H190">
            <v>0</v>
          </cell>
          <cell r="I190">
            <v>0</v>
          </cell>
          <cell r="L190">
            <v>2.215E-2</v>
          </cell>
          <cell r="Q190">
            <v>1.79</v>
          </cell>
          <cell r="R190">
            <v>1.79</v>
          </cell>
          <cell r="S190">
            <v>2.84</v>
          </cell>
        </row>
        <row r="191">
          <cell r="E191" t="str">
            <v>20130101LGINE683</v>
          </cell>
          <cell r="F191">
            <v>750</v>
          </cell>
          <cell r="G191">
            <v>3.1E-2</v>
          </cell>
          <cell r="H191">
            <v>0</v>
          </cell>
          <cell r="I191">
            <v>0</v>
          </cell>
          <cell r="L191">
            <v>2.215E-2</v>
          </cell>
          <cell r="Q191">
            <v>1.04</v>
          </cell>
          <cell r="R191">
            <v>1.79</v>
          </cell>
          <cell r="S191">
            <v>2.84</v>
          </cell>
        </row>
        <row r="192">
          <cell r="E192" t="str">
            <v>20130101LGMLE570</v>
          </cell>
          <cell r="F192">
            <v>0</v>
          </cell>
          <cell r="G192">
            <v>5.8470000000000001E-2</v>
          </cell>
          <cell r="H192">
            <v>0</v>
          </cell>
          <cell r="I192">
            <v>0</v>
          </cell>
          <cell r="L192">
            <v>2.215E-2</v>
          </cell>
          <cell r="Q192">
            <v>0</v>
          </cell>
          <cell r="R192">
            <v>0</v>
          </cell>
          <cell r="S192">
            <v>0</v>
          </cell>
        </row>
        <row r="193">
          <cell r="E193" t="str">
            <v>20130101LGMLE571</v>
          </cell>
          <cell r="F193">
            <v>0</v>
          </cell>
          <cell r="G193">
            <v>5.8470000000000001E-2</v>
          </cell>
          <cell r="H193">
            <v>0</v>
          </cell>
          <cell r="I193">
            <v>0</v>
          </cell>
          <cell r="L193">
            <v>2.215E-2</v>
          </cell>
          <cell r="Q193">
            <v>0</v>
          </cell>
          <cell r="R193">
            <v>0</v>
          </cell>
          <cell r="S193">
            <v>0</v>
          </cell>
        </row>
        <row r="194">
          <cell r="E194" t="str">
            <v>20130101LGMLE572</v>
          </cell>
          <cell r="F194">
            <v>0</v>
          </cell>
          <cell r="G194">
            <v>5.8470000000000001E-2</v>
          </cell>
          <cell r="H194">
            <v>0</v>
          </cell>
          <cell r="I194">
            <v>0</v>
          </cell>
          <cell r="L194">
            <v>2.215E-2</v>
          </cell>
          <cell r="Q194">
            <v>0</v>
          </cell>
          <cell r="R194">
            <v>0</v>
          </cell>
          <cell r="S194">
            <v>0</v>
          </cell>
        </row>
        <row r="195">
          <cell r="E195" t="str">
            <v>20130101LGMLE573</v>
          </cell>
          <cell r="F195">
            <v>3.25</v>
          </cell>
          <cell r="G195">
            <v>7.0440000000000003E-2</v>
          </cell>
          <cell r="H195">
            <v>0</v>
          </cell>
          <cell r="I195">
            <v>0</v>
          </cell>
          <cell r="L195">
            <v>2.215E-2</v>
          </cell>
          <cell r="Q195">
            <v>0</v>
          </cell>
          <cell r="R195">
            <v>0</v>
          </cell>
          <cell r="S195">
            <v>0</v>
          </cell>
        </row>
        <row r="196">
          <cell r="E196" t="str">
            <v>20130101LGMLE574</v>
          </cell>
          <cell r="F196">
            <v>3.25</v>
          </cell>
          <cell r="G196">
            <v>7.0440000000000003E-2</v>
          </cell>
          <cell r="H196">
            <v>0</v>
          </cell>
          <cell r="I196">
            <v>0</v>
          </cell>
          <cell r="L196">
            <v>2.215E-2</v>
          </cell>
          <cell r="Q196">
            <v>0</v>
          </cell>
          <cell r="R196">
            <v>0</v>
          </cell>
          <cell r="S196">
            <v>0</v>
          </cell>
        </row>
        <row r="197">
          <cell r="E197" t="str">
            <v>20130101LGMLE575</v>
          </cell>
          <cell r="F197">
            <v>3.25</v>
          </cell>
          <cell r="G197">
            <v>7.0440000000000003E-2</v>
          </cell>
          <cell r="H197">
            <v>0</v>
          </cell>
          <cell r="I197">
            <v>0</v>
          </cell>
          <cell r="L197">
            <v>2.215E-2</v>
          </cell>
          <cell r="Q197">
            <v>0</v>
          </cell>
          <cell r="R197">
            <v>0</v>
          </cell>
          <cell r="S197">
            <v>0</v>
          </cell>
        </row>
        <row r="198">
          <cell r="E198" t="str">
            <v>20130101LGMLE577</v>
          </cell>
          <cell r="F198">
            <v>3.25</v>
          </cell>
          <cell r="G198">
            <v>7.0440000000000003E-2</v>
          </cell>
          <cell r="H198">
            <v>0</v>
          </cell>
          <cell r="I198">
            <v>0</v>
          </cell>
          <cell r="L198">
            <v>2.215E-2</v>
          </cell>
          <cell r="Q198">
            <v>0</v>
          </cell>
          <cell r="R198">
            <v>0</v>
          </cell>
          <cell r="S198">
            <v>0</v>
          </cell>
        </row>
        <row r="199">
          <cell r="E199" t="str">
            <v>20130101LGINE599</v>
          </cell>
          <cell r="F199">
            <v>0</v>
          </cell>
          <cell r="G199">
            <v>3.2300000000000002E-2</v>
          </cell>
          <cell r="H199">
            <v>0</v>
          </cell>
          <cell r="I199">
            <v>0</v>
          </cell>
          <cell r="L199">
            <v>2.215E-2</v>
          </cell>
          <cell r="Q199">
            <v>0</v>
          </cell>
          <cell r="R199">
            <v>12.35</v>
          </cell>
          <cell r="S199">
            <v>14.67</v>
          </cell>
        </row>
        <row r="200">
          <cell r="E200" t="str">
            <v>20130101LGCME671</v>
          </cell>
          <cell r="F200">
            <v>0</v>
          </cell>
          <cell r="G200">
            <v>3.1919999999999997E-2</v>
          </cell>
          <cell r="H200">
            <v>0</v>
          </cell>
          <cell r="I200">
            <v>0</v>
          </cell>
          <cell r="L200">
            <v>2.215E-2</v>
          </cell>
          <cell r="Q200">
            <v>0</v>
          </cell>
          <cell r="R200">
            <v>10</v>
          </cell>
          <cell r="S200">
            <v>10</v>
          </cell>
        </row>
        <row r="201">
          <cell r="E201" t="str">
            <v>20130101LGRSE543</v>
          </cell>
          <cell r="F201">
            <v>10.75</v>
          </cell>
          <cell r="G201">
            <v>5.1830000000000001E-2</v>
          </cell>
          <cell r="H201">
            <v>7.2620000000000004E-2</v>
          </cell>
          <cell r="I201">
            <v>0.13814000000000001</v>
          </cell>
          <cell r="L201">
            <v>2.215E-2</v>
          </cell>
          <cell r="Q201">
            <v>0</v>
          </cell>
          <cell r="R201">
            <v>0</v>
          </cell>
          <cell r="S201">
            <v>0</v>
          </cell>
        </row>
        <row r="202">
          <cell r="E202" t="str">
            <v>20130701LGRSE411</v>
          </cell>
          <cell r="F202">
            <v>0</v>
          </cell>
          <cell r="G202">
            <v>7.9490000000000005E-2</v>
          </cell>
          <cell r="H202">
            <v>0</v>
          </cell>
          <cell r="I202">
            <v>0</v>
          </cell>
          <cell r="L202">
            <v>2.725E-2</v>
          </cell>
          <cell r="Q202">
            <v>0</v>
          </cell>
          <cell r="R202">
            <v>0</v>
          </cell>
          <cell r="S202">
            <v>0</v>
          </cell>
        </row>
        <row r="203">
          <cell r="E203" t="str">
            <v>20130701LGCME451</v>
          </cell>
          <cell r="F203">
            <v>0</v>
          </cell>
          <cell r="G203">
            <v>8.9760000000000006E-2</v>
          </cell>
          <cell r="H203">
            <v>0</v>
          </cell>
          <cell r="I203">
            <v>0</v>
          </cell>
          <cell r="L203">
            <v>2.725E-2</v>
          </cell>
          <cell r="Q203">
            <v>0</v>
          </cell>
          <cell r="R203">
            <v>0</v>
          </cell>
          <cell r="S203">
            <v>0</v>
          </cell>
        </row>
        <row r="204">
          <cell r="E204" t="str">
            <v>20130701LGRSE511</v>
          </cell>
          <cell r="F204">
            <v>10.75</v>
          </cell>
          <cell r="G204">
            <v>7.9490000000000005E-2</v>
          </cell>
          <cell r="H204">
            <v>0</v>
          </cell>
          <cell r="I204">
            <v>0</v>
          </cell>
          <cell r="L204">
            <v>2.725E-2</v>
          </cell>
          <cell r="Q204">
            <v>0</v>
          </cell>
          <cell r="R204">
            <v>0</v>
          </cell>
          <cell r="S204">
            <v>0</v>
          </cell>
        </row>
        <row r="205">
          <cell r="E205" t="str">
            <v>20130701LGRSE519</v>
          </cell>
          <cell r="F205">
            <v>10.75</v>
          </cell>
          <cell r="G205">
            <v>7.9490000000000005E-2</v>
          </cell>
          <cell r="H205">
            <v>0</v>
          </cell>
          <cell r="I205">
            <v>0</v>
          </cell>
          <cell r="L205">
            <v>2.725E-2</v>
          </cell>
          <cell r="Q205">
            <v>0</v>
          </cell>
          <cell r="R205">
            <v>0</v>
          </cell>
          <cell r="S205">
            <v>0</v>
          </cell>
        </row>
        <row r="206">
          <cell r="E206" t="str">
            <v>20130701LGRSE540</v>
          </cell>
          <cell r="F206">
            <v>10.75</v>
          </cell>
          <cell r="G206">
            <v>7.9490000000000005E-2</v>
          </cell>
          <cell r="H206">
            <v>0</v>
          </cell>
          <cell r="I206">
            <v>0</v>
          </cell>
          <cell r="L206">
            <v>2.725E-2</v>
          </cell>
          <cell r="Q206">
            <v>0</v>
          </cell>
          <cell r="R206">
            <v>0</v>
          </cell>
          <cell r="S206">
            <v>0</v>
          </cell>
        </row>
        <row r="207">
          <cell r="E207" t="str">
            <v>20130701LGCME550</v>
          </cell>
          <cell r="F207">
            <v>20</v>
          </cell>
          <cell r="G207">
            <v>8.9760000000000006E-2</v>
          </cell>
          <cell r="H207">
            <v>0</v>
          </cell>
          <cell r="I207">
            <v>0</v>
          </cell>
          <cell r="L207">
            <v>2.725E-2</v>
          </cell>
          <cell r="Q207">
            <v>0</v>
          </cell>
          <cell r="R207">
            <v>0</v>
          </cell>
          <cell r="S207">
            <v>0</v>
          </cell>
        </row>
        <row r="208">
          <cell r="E208" t="str">
            <v>20130701LGCME551</v>
          </cell>
          <cell r="F208">
            <v>20</v>
          </cell>
          <cell r="G208">
            <v>8.9760000000000006E-2</v>
          </cell>
          <cell r="H208">
            <v>0</v>
          </cell>
          <cell r="I208">
            <v>0</v>
          </cell>
          <cell r="L208">
            <v>2.725E-2</v>
          </cell>
          <cell r="Q208">
            <v>0</v>
          </cell>
          <cell r="R208">
            <v>0</v>
          </cell>
          <cell r="S208">
            <v>0</v>
          </cell>
        </row>
        <row r="209">
          <cell r="E209" t="str">
            <v>20130701LGCME551UM</v>
          </cell>
          <cell r="F209">
            <v>20</v>
          </cell>
          <cell r="G209">
            <v>8.9760000000000006E-2</v>
          </cell>
          <cell r="H209">
            <v>0</v>
          </cell>
          <cell r="I209">
            <v>0</v>
          </cell>
          <cell r="L209">
            <v>2.725E-2</v>
          </cell>
          <cell r="Q209">
            <v>0</v>
          </cell>
          <cell r="R209">
            <v>0</v>
          </cell>
          <cell r="S209">
            <v>0</v>
          </cell>
        </row>
        <row r="210">
          <cell r="E210" t="str">
            <v>20130701LGCME557</v>
          </cell>
          <cell r="F210">
            <v>20</v>
          </cell>
          <cell r="G210">
            <v>8.9760000000000006E-2</v>
          </cell>
          <cell r="H210">
            <v>0</v>
          </cell>
          <cell r="I210">
            <v>0</v>
          </cell>
          <cell r="L210">
            <v>2.725E-2</v>
          </cell>
          <cell r="Q210">
            <v>0</v>
          </cell>
          <cell r="R210">
            <v>0</v>
          </cell>
          <cell r="S210">
            <v>0</v>
          </cell>
        </row>
        <row r="211">
          <cell r="E211" t="str">
            <v>20130701LGCME552</v>
          </cell>
          <cell r="F211">
            <v>0</v>
          </cell>
          <cell r="G211">
            <v>8.9760000000000006E-2</v>
          </cell>
          <cell r="H211">
            <v>0</v>
          </cell>
          <cell r="I211">
            <v>0</v>
          </cell>
          <cell r="L211">
            <v>2.725E-2</v>
          </cell>
          <cell r="Q211">
            <v>0</v>
          </cell>
          <cell r="R211">
            <v>0</v>
          </cell>
          <cell r="S211">
            <v>0</v>
          </cell>
        </row>
        <row r="212">
          <cell r="E212" t="str">
            <v>20130701LGCME650</v>
          </cell>
          <cell r="F212">
            <v>35</v>
          </cell>
          <cell r="G212">
            <v>8.9760000000000006E-2</v>
          </cell>
          <cell r="H212">
            <v>0</v>
          </cell>
          <cell r="I212">
            <v>0</v>
          </cell>
          <cell r="L212">
            <v>2.725E-2</v>
          </cell>
          <cell r="Q212">
            <v>0</v>
          </cell>
          <cell r="R212">
            <v>0</v>
          </cell>
          <cell r="S212">
            <v>0</v>
          </cell>
        </row>
        <row r="213">
          <cell r="E213" t="str">
            <v>20130701LGCME651</v>
          </cell>
          <cell r="F213">
            <v>35</v>
          </cell>
          <cell r="G213">
            <v>8.9760000000000006E-2</v>
          </cell>
          <cell r="H213">
            <v>0</v>
          </cell>
          <cell r="I213">
            <v>0</v>
          </cell>
          <cell r="L213">
            <v>2.725E-2</v>
          </cell>
          <cell r="Q213">
            <v>0</v>
          </cell>
          <cell r="R213">
            <v>0</v>
          </cell>
          <cell r="S213">
            <v>0</v>
          </cell>
        </row>
        <row r="214">
          <cell r="E214" t="str">
            <v>20130701LGCME657</v>
          </cell>
          <cell r="F214">
            <v>35</v>
          </cell>
          <cell r="G214">
            <v>8.9760000000000006E-2</v>
          </cell>
          <cell r="H214">
            <v>0</v>
          </cell>
          <cell r="I214">
            <v>0</v>
          </cell>
          <cell r="L214">
            <v>2.725E-2</v>
          </cell>
          <cell r="Q214">
            <v>0</v>
          </cell>
          <cell r="R214">
            <v>0</v>
          </cell>
          <cell r="S214">
            <v>0</v>
          </cell>
        </row>
        <row r="215">
          <cell r="E215" t="str">
            <v>20130701LGCME652</v>
          </cell>
          <cell r="F215">
            <v>0</v>
          </cell>
          <cell r="G215">
            <v>8.9760000000000006E-2</v>
          </cell>
          <cell r="H215">
            <v>0</v>
          </cell>
          <cell r="I215">
            <v>0</v>
          </cell>
          <cell r="L215">
            <v>2.725E-2</v>
          </cell>
          <cell r="Q215">
            <v>0</v>
          </cell>
          <cell r="R215">
            <v>0</v>
          </cell>
          <cell r="S215">
            <v>0</v>
          </cell>
        </row>
        <row r="216">
          <cell r="E216" t="str">
            <v>20130701LGCME561</v>
          </cell>
          <cell r="F216">
            <v>90</v>
          </cell>
          <cell r="G216">
            <v>4.0599999999999997E-2</v>
          </cell>
          <cell r="H216">
            <v>0</v>
          </cell>
          <cell r="I216">
            <v>0</v>
          </cell>
          <cell r="L216">
            <v>2.725E-2</v>
          </cell>
          <cell r="Q216">
            <v>0</v>
          </cell>
          <cell r="R216">
            <v>13.56</v>
          </cell>
          <cell r="S216">
            <v>15.95</v>
          </cell>
        </row>
        <row r="217">
          <cell r="E217" t="str">
            <v>20130701LGCME563</v>
          </cell>
          <cell r="F217">
            <v>170</v>
          </cell>
          <cell r="G217">
            <v>3.9260000000000003E-2</v>
          </cell>
          <cell r="H217">
            <v>0</v>
          </cell>
          <cell r="I217">
            <v>0</v>
          </cell>
          <cell r="L217">
            <v>2.725E-2</v>
          </cell>
          <cell r="Q217">
            <v>0</v>
          </cell>
          <cell r="R217">
            <v>11.21</v>
          </cell>
          <cell r="S217">
            <v>13.5</v>
          </cell>
        </row>
        <row r="218">
          <cell r="E218" t="str">
            <v>20130701LGCME567</v>
          </cell>
          <cell r="F218">
            <v>90</v>
          </cell>
          <cell r="G218">
            <v>4.0599999999999997E-2</v>
          </cell>
          <cell r="H218">
            <v>0</v>
          </cell>
          <cell r="I218">
            <v>0</v>
          </cell>
          <cell r="L218">
            <v>2.725E-2</v>
          </cell>
          <cell r="Q218">
            <v>0</v>
          </cell>
          <cell r="R218">
            <v>13.56</v>
          </cell>
          <cell r="S218">
            <v>15.95</v>
          </cell>
        </row>
        <row r="219">
          <cell r="E219" t="str">
            <v>20130701LGCME569</v>
          </cell>
          <cell r="F219">
            <v>170</v>
          </cell>
          <cell r="G219">
            <v>3.9260000000000003E-2</v>
          </cell>
          <cell r="H219">
            <v>0</v>
          </cell>
          <cell r="I219">
            <v>0</v>
          </cell>
          <cell r="L219">
            <v>2.725E-2</v>
          </cell>
          <cell r="Q219">
            <v>0</v>
          </cell>
          <cell r="R219">
            <v>11.21</v>
          </cell>
          <cell r="S219">
            <v>13.5</v>
          </cell>
        </row>
        <row r="220">
          <cell r="E220" t="str">
            <v>20130701LGCME591</v>
          </cell>
          <cell r="F220">
            <v>200</v>
          </cell>
          <cell r="G220">
            <v>3.9899999999999998E-2</v>
          </cell>
          <cell r="H220">
            <v>0</v>
          </cell>
          <cell r="I220">
            <v>0</v>
          </cell>
          <cell r="L220">
            <v>2.725E-2</v>
          </cell>
          <cell r="Q220">
            <v>3.85</v>
          </cell>
          <cell r="R220">
            <v>4.3600000000000003</v>
          </cell>
          <cell r="S220">
            <v>5.96</v>
          </cell>
        </row>
        <row r="221">
          <cell r="E221" t="str">
            <v>20130701LGCME593</v>
          </cell>
          <cell r="F221">
            <v>300</v>
          </cell>
          <cell r="G221">
            <v>3.8100000000000002E-2</v>
          </cell>
          <cell r="H221">
            <v>0</v>
          </cell>
          <cell r="I221">
            <v>0</v>
          </cell>
          <cell r="L221">
            <v>2.725E-2</v>
          </cell>
          <cell r="Q221">
            <v>3.85</v>
          </cell>
          <cell r="R221">
            <v>4</v>
          </cell>
          <cell r="S221">
            <v>5.7</v>
          </cell>
        </row>
        <row r="222">
          <cell r="E222" t="str">
            <v>20130701LGINE661</v>
          </cell>
          <cell r="F222">
            <v>90</v>
          </cell>
          <cell r="G222">
            <v>4.0599999999999997E-2</v>
          </cell>
          <cell r="H222">
            <v>0</v>
          </cell>
          <cell r="I222">
            <v>0</v>
          </cell>
          <cell r="L222">
            <v>2.725E-2</v>
          </cell>
          <cell r="Q222">
            <v>0</v>
          </cell>
          <cell r="R222">
            <v>13.56</v>
          </cell>
          <cell r="S222">
            <v>15.95</v>
          </cell>
        </row>
        <row r="223">
          <cell r="E223" t="str">
            <v>20130701LGINE663</v>
          </cell>
          <cell r="F223">
            <v>170</v>
          </cell>
          <cell r="G223">
            <v>3.9260000000000003E-2</v>
          </cell>
          <cell r="H223">
            <v>0</v>
          </cell>
          <cell r="I223">
            <v>0</v>
          </cell>
          <cell r="L223">
            <v>2.725E-2</v>
          </cell>
          <cell r="Q223">
            <v>0</v>
          </cell>
          <cell r="R223">
            <v>11.21</v>
          </cell>
          <cell r="S223">
            <v>13.5</v>
          </cell>
        </row>
        <row r="224">
          <cell r="E224" t="str">
            <v>20130701LGINE691</v>
          </cell>
          <cell r="F224">
            <v>200</v>
          </cell>
          <cell r="G224">
            <v>3.9899999999999998E-2</v>
          </cell>
          <cell r="H224">
            <v>0</v>
          </cell>
          <cell r="I224">
            <v>0</v>
          </cell>
          <cell r="L224">
            <v>2.725E-2</v>
          </cell>
          <cell r="Q224">
            <v>3.85</v>
          </cell>
          <cell r="R224">
            <v>4.3600000000000003</v>
          </cell>
          <cell r="S224">
            <v>5.96</v>
          </cell>
        </row>
        <row r="225">
          <cell r="E225" t="str">
            <v>20130701LGINE693</v>
          </cell>
          <cell r="F225">
            <v>300</v>
          </cell>
          <cell r="G225">
            <v>3.5380000000000002E-2</v>
          </cell>
          <cell r="H225">
            <v>0</v>
          </cell>
          <cell r="I225">
            <v>0</v>
          </cell>
          <cell r="L225">
            <v>2.725E-2</v>
          </cell>
          <cell r="Q225">
            <v>3.5</v>
          </cell>
          <cell r="R225">
            <v>3.66</v>
          </cell>
          <cell r="S225">
            <v>4.5</v>
          </cell>
        </row>
        <row r="226">
          <cell r="E226" t="str">
            <v>20130701LGINE694</v>
          </cell>
          <cell r="F226">
            <v>300</v>
          </cell>
          <cell r="G226">
            <v>3.5380000000000002E-2</v>
          </cell>
          <cell r="H226">
            <v>0</v>
          </cell>
          <cell r="I226">
            <v>0</v>
          </cell>
          <cell r="L226">
            <v>2.725E-2</v>
          </cell>
          <cell r="Q226">
            <v>3.5</v>
          </cell>
          <cell r="R226">
            <v>3.66</v>
          </cell>
          <cell r="S226">
            <v>4.5</v>
          </cell>
        </row>
        <row r="227">
          <cell r="E227" t="str">
            <v>20130701LGINE643</v>
          </cell>
          <cell r="F227">
            <v>750</v>
          </cell>
          <cell r="G227">
            <v>3.61E-2</v>
          </cell>
          <cell r="H227">
            <v>0</v>
          </cell>
          <cell r="I227">
            <v>0</v>
          </cell>
          <cell r="L227">
            <v>2.725E-2</v>
          </cell>
          <cell r="Q227">
            <v>2.65</v>
          </cell>
          <cell r="R227">
            <v>2.9</v>
          </cell>
          <cell r="S227">
            <v>4.45</v>
          </cell>
        </row>
        <row r="228">
          <cell r="E228" t="str">
            <v>20130701LGINE682</v>
          </cell>
          <cell r="F228">
            <v>750</v>
          </cell>
          <cell r="G228">
            <v>3.61E-2</v>
          </cell>
          <cell r="H228">
            <v>0</v>
          </cell>
          <cell r="I228">
            <v>0</v>
          </cell>
          <cell r="L228">
            <v>2.725E-2</v>
          </cell>
          <cell r="Q228">
            <v>1.79</v>
          </cell>
          <cell r="R228">
            <v>1.79</v>
          </cell>
          <cell r="S228">
            <v>2.84</v>
          </cell>
        </row>
        <row r="229">
          <cell r="E229" t="str">
            <v>20130701LGINE683</v>
          </cell>
          <cell r="F229">
            <v>750</v>
          </cell>
          <cell r="G229">
            <v>3.61E-2</v>
          </cell>
          <cell r="H229">
            <v>0</v>
          </cell>
          <cell r="I229">
            <v>0</v>
          </cell>
          <cell r="L229">
            <v>2.725E-2</v>
          </cell>
          <cell r="Q229">
            <v>1.04</v>
          </cell>
          <cell r="R229">
            <v>1.79</v>
          </cell>
          <cell r="S229">
            <v>2.84</v>
          </cell>
        </row>
        <row r="230">
          <cell r="E230" t="str">
            <v>20130701LGMLE570</v>
          </cell>
          <cell r="F230">
            <v>0</v>
          </cell>
          <cell r="G230">
            <v>6.3570000000000002E-2</v>
          </cell>
          <cell r="H230">
            <v>0</v>
          </cell>
          <cell r="I230">
            <v>0</v>
          </cell>
          <cell r="L230">
            <v>2.725E-2</v>
          </cell>
          <cell r="Q230">
            <v>0</v>
          </cell>
          <cell r="R230">
            <v>0</v>
          </cell>
          <cell r="S230">
            <v>0</v>
          </cell>
        </row>
        <row r="231">
          <cell r="E231" t="str">
            <v>20130701LGMLE571</v>
          </cell>
          <cell r="F231">
            <v>0</v>
          </cell>
          <cell r="G231">
            <v>6.3570000000000002E-2</v>
          </cell>
          <cell r="H231">
            <v>0</v>
          </cell>
          <cell r="I231">
            <v>0</v>
          </cell>
          <cell r="L231">
            <v>2.725E-2</v>
          </cell>
          <cell r="Q231">
            <v>0</v>
          </cell>
          <cell r="R231">
            <v>0</v>
          </cell>
          <cell r="S231">
            <v>0</v>
          </cell>
        </row>
        <row r="232">
          <cell r="E232" t="str">
            <v>20130701LGMLE572</v>
          </cell>
          <cell r="F232">
            <v>0</v>
          </cell>
          <cell r="G232">
            <v>6.3570000000000002E-2</v>
          </cell>
          <cell r="H232">
            <v>0</v>
          </cell>
          <cell r="I232">
            <v>0</v>
          </cell>
          <cell r="L232">
            <v>2.725E-2</v>
          </cell>
          <cell r="Q232">
            <v>0</v>
          </cell>
          <cell r="R232">
            <v>0</v>
          </cell>
          <cell r="S232">
            <v>0</v>
          </cell>
        </row>
        <row r="233">
          <cell r="E233" t="str">
            <v>20130701LGMLE573</v>
          </cell>
          <cell r="F233">
            <v>3.25</v>
          </cell>
          <cell r="G233">
            <v>7.5539999999999996E-2</v>
          </cell>
          <cell r="H233">
            <v>0</v>
          </cell>
          <cell r="I233">
            <v>0</v>
          </cell>
          <cell r="L233">
            <v>2.725E-2</v>
          </cell>
          <cell r="Q233">
            <v>0</v>
          </cell>
          <cell r="R233">
            <v>0</v>
          </cell>
          <cell r="S233">
            <v>0</v>
          </cell>
        </row>
        <row r="234">
          <cell r="E234" t="str">
            <v>20130701LGMLE574</v>
          </cell>
          <cell r="F234">
            <v>3.25</v>
          </cell>
          <cell r="G234">
            <v>7.5539999999999996E-2</v>
          </cell>
          <cell r="H234">
            <v>0</v>
          </cell>
          <cell r="I234">
            <v>0</v>
          </cell>
          <cell r="L234">
            <v>2.725E-2</v>
          </cell>
          <cell r="Q234">
            <v>0</v>
          </cell>
          <cell r="R234">
            <v>0</v>
          </cell>
          <cell r="S234">
            <v>0</v>
          </cell>
        </row>
        <row r="235">
          <cell r="E235" t="str">
            <v>20130701LGMLE575</v>
          </cell>
          <cell r="F235">
            <v>3.25</v>
          </cell>
          <cell r="G235">
            <v>7.5539999999999996E-2</v>
          </cell>
          <cell r="H235">
            <v>0</v>
          </cell>
          <cell r="I235">
            <v>0</v>
          </cell>
          <cell r="L235">
            <v>2.725E-2</v>
          </cell>
          <cell r="Q235">
            <v>0</v>
          </cell>
          <cell r="R235">
            <v>0</v>
          </cell>
          <cell r="S235">
            <v>0</v>
          </cell>
        </row>
        <row r="236">
          <cell r="E236" t="str">
            <v>20130701LGMLE577</v>
          </cell>
          <cell r="F236">
            <v>3.25</v>
          </cell>
          <cell r="G236">
            <v>7.5539999999999996E-2</v>
          </cell>
          <cell r="H236">
            <v>0</v>
          </cell>
          <cell r="I236">
            <v>0</v>
          </cell>
          <cell r="L236">
            <v>2.725E-2</v>
          </cell>
          <cell r="Q236">
            <v>0</v>
          </cell>
          <cell r="R236">
            <v>0</v>
          </cell>
          <cell r="S236">
            <v>0</v>
          </cell>
        </row>
        <row r="237">
          <cell r="E237" t="str">
            <v>20130701LGINE599</v>
          </cell>
          <cell r="F237">
            <v>0</v>
          </cell>
          <cell r="G237">
            <v>3.7400000000000003E-2</v>
          </cell>
          <cell r="H237">
            <v>0</v>
          </cell>
          <cell r="I237">
            <v>0</v>
          </cell>
          <cell r="L237">
            <v>2.725E-2</v>
          </cell>
          <cell r="Q237">
            <v>0</v>
          </cell>
          <cell r="R237">
            <v>12.35</v>
          </cell>
          <cell r="S237">
            <v>14.67</v>
          </cell>
        </row>
        <row r="238">
          <cell r="E238" t="str">
            <v>20130701LGCME671</v>
          </cell>
          <cell r="F238">
            <v>0</v>
          </cell>
          <cell r="G238">
            <v>3.7019999999999997E-2</v>
          </cell>
          <cell r="H238">
            <v>0</v>
          </cell>
          <cell r="I238">
            <v>0</v>
          </cell>
          <cell r="L238">
            <v>2.725E-2</v>
          </cell>
          <cell r="Q238">
            <v>0</v>
          </cell>
          <cell r="R238">
            <v>10</v>
          </cell>
          <cell r="S238">
            <v>10</v>
          </cell>
        </row>
        <row r="239">
          <cell r="E239" t="str">
            <v>20130701LGRSE543</v>
          </cell>
          <cell r="F239">
            <v>10.75</v>
          </cell>
          <cell r="G239">
            <v>5.6930000000000001E-2</v>
          </cell>
          <cell r="H239">
            <v>7.7719999999999997E-2</v>
          </cell>
          <cell r="I239">
            <v>0.14324000000000001</v>
          </cell>
          <cell r="L239">
            <v>2.725E-2</v>
          </cell>
          <cell r="Q239">
            <v>0</v>
          </cell>
          <cell r="R239">
            <v>0</v>
          </cell>
          <cell r="S239">
            <v>0</v>
          </cell>
        </row>
        <row r="240">
          <cell r="E240" t="str">
            <v>20140101LGRSE411</v>
          </cell>
          <cell r="F240">
            <v>0</v>
          </cell>
          <cell r="G240">
            <v>8.0760000000000012E-2</v>
          </cell>
          <cell r="H240">
            <v>0</v>
          </cell>
          <cell r="I240">
            <v>0</v>
          </cell>
          <cell r="L240">
            <v>2.725E-2</v>
          </cell>
          <cell r="Q240">
            <v>0</v>
          </cell>
          <cell r="R240">
            <v>0</v>
          </cell>
          <cell r="S240">
            <v>0</v>
          </cell>
        </row>
        <row r="241">
          <cell r="E241" t="str">
            <v>20140101LGCME451</v>
          </cell>
          <cell r="F241">
            <v>0</v>
          </cell>
          <cell r="G241">
            <v>9.1340000000000005E-2</v>
          </cell>
          <cell r="H241">
            <v>0</v>
          </cell>
          <cell r="I241">
            <v>0</v>
          </cell>
          <cell r="L241">
            <v>2.725E-2</v>
          </cell>
          <cell r="Q241">
            <v>0</v>
          </cell>
          <cell r="R241">
            <v>0</v>
          </cell>
          <cell r="S241">
            <v>0</v>
          </cell>
        </row>
        <row r="242">
          <cell r="E242" t="str">
            <v>20140101LGRSE511</v>
          </cell>
          <cell r="F242">
            <v>10.75</v>
          </cell>
          <cell r="G242">
            <v>8.0760000000000012E-2</v>
          </cell>
          <cell r="H242">
            <v>0</v>
          </cell>
          <cell r="I242">
            <v>0</v>
          </cell>
          <cell r="L242">
            <v>2.725E-2</v>
          </cell>
          <cell r="Q242">
            <v>0</v>
          </cell>
          <cell r="R242">
            <v>0</v>
          </cell>
          <cell r="S242">
            <v>0</v>
          </cell>
        </row>
        <row r="243">
          <cell r="E243" t="str">
            <v>20140101LGRSE519</v>
          </cell>
          <cell r="F243">
            <v>10.75</v>
          </cell>
          <cell r="G243">
            <v>8.0760000000000012E-2</v>
          </cell>
          <cell r="H243">
            <v>0</v>
          </cell>
          <cell r="I243">
            <v>0</v>
          </cell>
          <cell r="L243">
            <v>2.725E-2</v>
          </cell>
          <cell r="Q243">
            <v>0</v>
          </cell>
          <cell r="R243">
            <v>0</v>
          </cell>
          <cell r="S243">
            <v>0</v>
          </cell>
        </row>
        <row r="244">
          <cell r="E244" t="str">
            <v>20140101LGRSE540</v>
          </cell>
          <cell r="F244">
            <v>10.75</v>
          </cell>
          <cell r="G244">
            <v>8.0760000000000012E-2</v>
          </cell>
          <cell r="H244">
            <v>0</v>
          </cell>
          <cell r="I244">
            <v>0</v>
          </cell>
          <cell r="L244">
            <v>2.725E-2</v>
          </cell>
          <cell r="Q244">
            <v>0</v>
          </cell>
          <cell r="R244">
            <v>0</v>
          </cell>
          <cell r="S244">
            <v>0</v>
          </cell>
        </row>
        <row r="245">
          <cell r="E245" t="str">
            <v>20140101LGCME550</v>
          </cell>
          <cell r="F245">
            <v>20</v>
          </cell>
          <cell r="G245">
            <v>9.1340000000000005E-2</v>
          </cell>
          <cell r="H245">
            <v>0</v>
          </cell>
          <cell r="I245">
            <v>0</v>
          </cell>
          <cell r="L245">
            <v>2.725E-2</v>
          </cell>
          <cell r="Q245">
            <v>0</v>
          </cell>
          <cell r="R245">
            <v>0</v>
          </cell>
          <cell r="S245">
            <v>0</v>
          </cell>
        </row>
        <row r="246">
          <cell r="E246" t="str">
            <v>20140101LGCME551</v>
          </cell>
          <cell r="F246">
            <v>20</v>
          </cell>
          <cell r="G246">
            <v>9.1340000000000005E-2</v>
          </cell>
          <cell r="H246">
            <v>0</v>
          </cell>
          <cell r="I246">
            <v>0</v>
          </cell>
          <cell r="L246">
            <v>2.725E-2</v>
          </cell>
          <cell r="Q246">
            <v>0</v>
          </cell>
          <cell r="R246">
            <v>0</v>
          </cell>
          <cell r="S246">
            <v>0</v>
          </cell>
        </row>
        <row r="247">
          <cell r="E247" t="str">
            <v>20140101LGCME551UM</v>
          </cell>
          <cell r="F247">
            <v>20</v>
          </cell>
          <cell r="G247">
            <v>9.1340000000000005E-2</v>
          </cell>
          <cell r="H247">
            <v>0</v>
          </cell>
          <cell r="I247">
            <v>0</v>
          </cell>
          <cell r="L247">
            <v>2.725E-2</v>
          </cell>
          <cell r="Q247">
            <v>0</v>
          </cell>
          <cell r="R247">
            <v>0</v>
          </cell>
          <cell r="S247">
            <v>0</v>
          </cell>
        </row>
        <row r="248">
          <cell r="E248" t="str">
            <v>20140101LGCME557</v>
          </cell>
          <cell r="F248">
            <v>20</v>
          </cell>
          <cell r="G248">
            <v>9.1340000000000005E-2</v>
          </cell>
          <cell r="H248">
            <v>0</v>
          </cell>
          <cell r="I248">
            <v>0</v>
          </cell>
          <cell r="L248">
            <v>2.725E-2</v>
          </cell>
          <cell r="Q248">
            <v>0</v>
          </cell>
          <cell r="R248">
            <v>0</v>
          </cell>
          <cell r="S248">
            <v>0</v>
          </cell>
        </row>
        <row r="249">
          <cell r="E249" t="str">
            <v>20140101LGCME552</v>
          </cell>
          <cell r="F249">
            <v>0</v>
          </cell>
          <cell r="G249">
            <v>9.1340000000000005E-2</v>
          </cell>
          <cell r="H249">
            <v>0</v>
          </cell>
          <cell r="I249">
            <v>0</v>
          </cell>
          <cell r="L249">
            <v>2.725E-2</v>
          </cell>
          <cell r="Q249">
            <v>0</v>
          </cell>
          <cell r="R249">
            <v>0</v>
          </cell>
          <cell r="S249">
            <v>0</v>
          </cell>
        </row>
        <row r="250">
          <cell r="E250" t="str">
            <v>20140101LGCME650</v>
          </cell>
          <cell r="F250">
            <v>35</v>
          </cell>
          <cell r="G250">
            <v>9.1340000000000005E-2</v>
          </cell>
          <cell r="H250">
            <v>0</v>
          </cell>
          <cell r="I250">
            <v>0</v>
          </cell>
          <cell r="L250">
            <v>2.725E-2</v>
          </cell>
          <cell r="Q250">
            <v>0</v>
          </cell>
          <cell r="R250">
            <v>0</v>
          </cell>
          <cell r="S250">
            <v>0</v>
          </cell>
        </row>
        <row r="251">
          <cell r="E251" t="str">
            <v>20140101LGCME651</v>
          </cell>
          <cell r="F251">
            <v>35</v>
          </cell>
          <cell r="G251">
            <v>9.1340000000000005E-2</v>
          </cell>
          <cell r="H251">
            <v>0</v>
          </cell>
          <cell r="I251">
            <v>0</v>
          </cell>
          <cell r="L251">
            <v>2.725E-2</v>
          </cell>
          <cell r="Q251">
            <v>0</v>
          </cell>
          <cell r="R251">
            <v>0</v>
          </cell>
          <cell r="S251">
            <v>0</v>
          </cell>
        </row>
        <row r="252">
          <cell r="E252" t="str">
            <v>20140101LGCME657</v>
          </cell>
          <cell r="F252">
            <v>35</v>
          </cell>
          <cell r="G252">
            <v>9.1340000000000005E-2</v>
          </cell>
          <cell r="H252">
            <v>0</v>
          </cell>
          <cell r="I252">
            <v>0</v>
          </cell>
          <cell r="L252">
            <v>2.725E-2</v>
          </cell>
          <cell r="Q252">
            <v>0</v>
          </cell>
          <cell r="R252">
            <v>0</v>
          </cell>
          <cell r="S252">
            <v>0</v>
          </cell>
        </row>
        <row r="253">
          <cell r="E253" t="str">
            <v>20140101LGCME652</v>
          </cell>
          <cell r="F253">
            <v>0</v>
          </cell>
          <cell r="G253">
            <v>9.1340000000000005E-2</v>
          </cell>
          <cell r="H253">
            <v>0</v>
          </cell>
          <cell r="I253">
            <v>0</v>
          </cell>
          <cell r="L253">
            <v>2.725E-2</v>
          </cell>
          <cell r="Q253">
            <v>0</v>
          </cell>
          <cell r="R253">
            <v>0</v>
          </cell>
          <cell r="S253">
            <v>0</v>
          </cell>
        </row>
        <row r="254">
          <cell r="E254" t="str">
            <v>20140101LGCME561</v>
          </cell>
          <cell r="F254">
            <v>90</v>
          </cell>
          <cell r="G254">
            <v>4.0599999999999997E-2</v>
          </cell>
          <cell r="H254">
            <v>0</v>
          </cell>
          <cell r="I254">
            <v>0</v>
          </cell>
          <cell r="L254">
            <v>2.725E-2</v>
          </cell>
          <cell r="Q254">
            <v>0</v>
          </cell>
          <cell r="R254">
            <v>14.010000000000002</v>
          </cell>
          <cell r="S254">
            <v>16.399999999999999</v>
          </cell>
        </row>
        <row r="255">
          <cell r="E255" t="str">
            <v>20140101LGCME563</v>
          </cell>
          <cell r="F255">
            <v>170</v>
          </cell>
          <cell r="G255">
            <v>3.9260000000000003E-2</v>
          </cell>
          <cell r="H255">
            <v>0</v>
          </cell>
          <cell r="I255">
            <v>0</v>
          </cell>
          <cell r="L255">
            <v>2.725E-2</v>
          </cell>
          <cell r="Q255">
            <v>0</v>
          </cell>
          <cell r="R255">
            <v>11.660000000000002</v>
          </cell>
          <cell r="S255">
            <v>13.950000000000001</v>
          </cell>
        </row>
        <row r="256">
          <cell r="E256" t="str">
            <v>20140101LGCME567</v>
          </cell>
          <cell r="F256">
            <v>90</v>
          </cell>
          <cell r="G256">
            <v>4.0599999999999997E-2</v>
          </cell>
          <cell r="H256">
            <v>0</v>
          </cell>
          <cell r="I256">
            <v>0</v>
          </cell>
          <cell r="L256">
            <v>2.725E-2</v>
          </cell>
          <cell r="Q256">
            <v>0</v>
          </cell>
          <cell r="R256">
            <v>14.010000000000002</v>
          </cell>
          <cell r="S256">
            <v>16.399999999999999</v>
          </cell>
        </row>
        <row r="257">
          <cell r="E257" t="str">
            <v>20140101LGCME569</v>
          </cell>
          <cell r="F257">
            <v>170</v>
          </cell>
          <cell r="G257">
            <v>3.9260000000000003E-2</v>
          </cell>
          <cell r="H257">
            <v>0</v>
          </cell>
          <cell r="I257">
            <v>0</v>
          </cell>
          <cell r="L257">
            <v>2.725E-2</v>
          </cell>
          <cell r="Q257">
            <v>0</v>
          </cell>
          <cell r="R257">
            <v>11.660000000000002</v>
          </cell>
          <cell r="S257">
            <v>13.950000000000001</v>
          </cell>
        </row>
        <row r="258">
          <cell r="E258" t="str">
            <v>20140101LGCME591</v>
          </cell>
          <cell r="F258">
            <v>200</v>
          </cell>
          <cell r="G258">
            <v>3.9899999999999998E-2</v>
          </cell>
          <cell r="H258">
            <v>0</v>
          </cell>
          <cell r="I258">
            <v>0</v>
          </cell>
          <cell r="L258">
            <v>2.725E-2</v>
          </cell>
          <cell r="Q258">
            <v>4</v>
          </cell>
          <cell r="R258">
            <v>4.5100000000000007</v>
          </cell>
          <cell r="S258">
            <v>6.11</v>
          </cell>
        </row>
        <row r="259">
          <cell r="E259" t="str">
            <v>20140101LGCME593</v>
          </cell>
          <cell r="F259">
            <v>300</v>
          </cell>
          <cell r="G259">
            <v>3.8100000000000002E-2</v>
          </cell>
          <cell r="H259">
            <v>0</v>
          </cell>
          <cell r="I259">
            <v>0</v>
          </cell>
          <cell r="L259">
            <v>2.725E-2</v>
          </cell>
          <cell r="Q259">
            <v>3.9800000000000004</v>
          </cell>
          <cell r="R259">
            <v>4.13</v>
          </cell>
          <cell r="S259">
            <v>5.83</v>
          </cell>
        </row>
        <row r="260">
          <cell r="E260" t="str">
            <v>20140101LGINE661</v>
          </cell>
          <cell r="F260">
            <v>90</v>
          </cell>
          <cell r="G260">
            <v>4.0599999999999997E-2</v>
          </cell>
          <cell r="H260">
            <v>0</v>
          </cell>
          <cell r="I260">
            <v>0</v>
          </cell>
          <cell r="L260">
            <v>2.725E-2</v>
          </cell>
          <cell r="Q260">
            <v>0</v>
          </cell>
          <cell r="R260">
            <v>14.010000000000002</v>
          </cell>
          <cell r="S260">
            <v>16.399999999999999</v>
          </cell>
        </row>
        <row r="261">
          <cell r="E261" t="str">
            <v>20140101LGINE663</v>
          </cell>
          <cell r="F261">
            <v>170</v>
          </cell>
          <cell r="G261">
            <v>3.9260000000000003E-2</v>
          </cell>
          <cell r="H261">
            <v>0</v>
          </cell>
          <cell r="I261">
            <v>0</v>
          </cell>
          <cell r="L261">
            <v>2.725E-2</v>
          </cell>
          <cell r="Q261">
            <v>0</v>
          </cell>
          <cell r="R261">
            <v>11.660000000000002</v>
          </cell>
          <cell r="S261">
            <v>13.950000000000001</v>
          </cell>
        </row>
        <row r="262">
          <cell r="E262" t="str">
            <v>20140101LGINE691</v>
          </cell>
          <cell r="F262">
            <v>200</v>
          </cell>
          <cell r="G262">
            <v>3.9899999999999998E-2</v>
          </cell>
          <cell r="H262">
            <v>0</v>
          </cell>
          <cell r="I262">
            <v>0</v>
          </cell>
          <cell r="L262">
            <v>2.725E-2</v>
          </cell>
          <cell r="Q262">
            <v>4</v>
          </cell>
          <cell r="R262">
            <v>4.5100000000000007</v>
          </cell>
          <cell r="S262">
            <v>6.11</v>
          </cell>
        </row>
        <row r="263">
          <cell r="E263" t="str">
            <v>20140101LGINE693</v>
          </cell>
          <cell r="F263">
            <v>300</v>
          </cell>
          <cell r="G263">
            <v>3.5380000000000002E-2</v>
          </cell>
          <cell r="H263">
            <v>0</v>
          </cell>
          <cell r="I263">
            <v>0</v>
          </cell>
          <cell r="L263">
            <v>2.725E-2</v>
          </cell>
          <cell r="Q263">
            <v>3.6300000000000003</v>
          </cell>
          <cell r="R263">
            <v>3.7900000000000005</v>
          </cell>
          <cell r="S263">
            <v>4.63</v>
          </cell>
        </row>
        <row r="264">
          <cell r="E264" t="str">
            <v>20140101LGINE694</v>
          </cell>
          <cell r="F264">
            <v>300</v>
          </cell>
          <cell r="G264">
            <v>3.5380000000000002E-2</v>
          </cell>
          <cell r="H264">
            <v>0</v>
          </cell>
          <cell r="I264">
            <v>0</v>
          </cell>
          <cell r="L264">
            <v>2.725E-2</v>
          </cell>
          <cell r="Q264">
            <v>3.6300000000000003</v>
          </cell>
          <cell r="R264">
            <v>3.7900000000000005</v>
          </cell>
          <cell r="S264">
            <v>4.63</v>
          </cell>
        </row>
        <row r="265">
          <cell r="E265" t="str">
            <v>20140101LGINE643</v>
          </cell>
          <cell r="F265">
            <v>750</v>
          </cell>
          <cell r="G265">
            <v>3.61E-2</v>
          </cell>
          <cell r="H265">
            <v>0</v>
          </cell>
          <cell r="I265">
            <v>0</v>
          </cell>
          <cell r="L265">
            <v>2.725E-2</v>
          </cell>
          <cell r="Q265">
            <v>2.75</v>
          </cell>
          <cell r="R265">
            <v>3</v>
          </cell>
          <cell r="S265">
            <v>4.5500000000000007</v>
          </cell>
        </row>
        <row r="266">
          <cell r="E266" t="str">
            <v>20140101LGINE682</v>
          </cell>
          <cell r="F266">
            <v>750</v>
          </cell>
          <cell r="G266">
            <v>3.61E-2</v>
          </cell>
          <cell r="H266">
            <v>0</v>
          </cell>
          <cell r="I266">
            <v>0</v>
          </cell>
          <cell r="L266">
            <v>2.725E-2</v>
          </cell>
          <cell r="Q266">
            <v>1.8900000000000001</v>
          </cell>
          <cell r="R266">
            <v>1.8900000000000001</v>
          </cell>
          <cell r="S266">
            <v>2.94</v>
          </cell>
        </row>
        <row r="267">
          <cell r="E267" t="str">
            <v>20140101LGINE683</v>
          </cell>
          <cell r="F267">
            <v>750</v>
          </cell>
          <cell r="G267">
            <v>3.61E-2</v>
          </cell>
          <cell r="H267">
            <v>0</v>
          </cell>
          <cell r="I267">
            <v>0</v>
          </cell>
          <cell r="L267">
            <v>2.725E-2</v>
          </cell>
          <cell r="Q267">
            <v>1.1400000000000001</v>
          </cell>
          <cell r="R267">
            <v>1.8900000000000001</v>
          </cell>
          <cell r="S267">
            <v>2.94</v>
          </cell>
        </row>
        <row r="268">
          <cell r="E268" t="str">
            <v>20140101LGMLE570</v>
          </cell>
          <cell r="F268">
            <v>0</v>
          </cell>
          <cell r="G268">
            <v>6.4610000000000001E-2</v>
          </cell>
          <cell r="H268">
            <v>0</v>
          </cell>
          <cell r="I268">
            <v>0</v>
          </cell>
          <cell r="L268">
            <v>2.725E-2</v>
          </cell>
          <cell r="Q268">
            <v>0</v>
          </cell>
          <cell r="R268">
            <v>0</v>
          </cell>
          <cell r="S268">
            <v>0</v>
          </cell>
        </row>
        <row r="269">
          <cell r="E269" t="str">
            <v>20140101LGMLE571</v>
          </cell>
          <cell r="F269">
            <v>0</v>
          </cell>
          <cell r="G269">
            <v>6.4610000000000001E-2</v>
          </cell>
          <cell r="H269">
            <v>0</v>
          </cell>
          <cell r="I269">
            <v>0</v>
          </cell>
          <cell r="L269">
            <v>2.725E-2</v>
          </cell>
          <cell r="Q269">
            <v>0</v>
          </cell>
          <cell r="R269">
            <v>0</v>
          </cell>
          <cell r="S269">
            <v>0</v>
          </cell>
        </row>
        <row r="270">
          <cell r="E270" t="str">
            <v>20140101LGMLE572</v>
          </cell>
          <cell r="F270">
            <v>0</v>
          </cell>
          <cell r="G270">
            <v>6.4610000000000001E-2</v>
          </cell>
          <cell r="H270">
            <v>0</v>
          </cell>
          <cell r="I270">
            <v>0</v>
          </cell>
          <cell r="L270">
            <v>2.725E-2</v>
          </cell>
          <cell r="Q270">
            <v>0</v>
          </cell>
          <cell r="R270">
            <v>0</v>
          </cell>
          <cell r="S270">
            <v>0</v>
          </cell>
        </row>
        <row r="271">
          <cell r="E271" t="str">
            <v>20140101LGMLE573</v>
          </cell>
          <cell r="F271">
            <v>3.25</v>
          </cell>
          <cell r="G271">
            <v>7.6579999999999995E-2</v>
          </cell>
          <cell r="H271">
            <v>0</v>
          </cell>
          <cell r="I271">
            <v>0</v>
          </cell>
          <cell r="L271">
            <v>2.725E-2</v>
          </cell>
          <cell r="Q271">
            <v>0</v>
          </cell>
          <cell r="R271">
            <v>0</v>
          </cell>
          <cell r="S271">
            <v>0</v>
          </cell>
        </row>
        <row r="272">
          <cell r="E272" t="str">
            <v>20140101LGMLE574</v>
          </cell>
          <cell r="F272">
            <v>3.25</v>
          </cell>
          <cell r="G272">
            <v>7.6579999999999995E-2</v>
          </cell>
          <cell r="H272">
            <v>0</v>
          </cell>
          <cell r="I272">
            <v>0</v>
          </cell>
          <cell r="L272">
            <v>2.725E-2</v>
          </cell>
          <cell r="Q272">
            <v>0</v>
          </cell>
          <cell r="R272">
            <v>0</v>
          </cell>
          <cell r="S272">
            <v>0</v>
          </cell>
        </row>
        <row r="273">
          <cell r="E273" t="str">
            <v>20140101LGMLE575</v>
          </cell>
          <cell r="F273">
            <v>3.25</v>
          </cell>
          <cell r="G273">
            <v>7.6579999999999995E-2</v>
          </cell>
          <cell r="H273">
            <v>0</v>
          </cell>
          <cell r="I273">
            <v>0</v>
          </cell>
          <cell r="L273">
            <v>2.725E-2</v>
          </cell>
          <cell r="Q273">
            <v>0</v>
          </cell>
          <cell r="R273">
            <v>0</v>
          </cell>
          <cell r="S273">
            <v>0</v>
          </cell>
        </row>
        <row r="274">
          <cell r="E274" t="str">
            <v>20140101LGMLE577</v>
          </cell>
          <cell r="F274">
            <v>3.25</v>
          </cell>
          <cell r="G274">
            <v>7.6579999999999995E-2</v>
          </cell>
          <cell r="H274">
            <v>0</v>
          </cell>
          <cell r="I274">
            <v>0</v>
          </cell>
          <cell r="L274">
            <v>2.725E-2</v>
          </cell>
          <cell r="Q274">
            <v>0</v>
          </cell>
          <cell r="R274">
            <v>0</v>
          </cell>
          <cell r="S274">
            <v>0</v>
          </cell>
        </row>
        <row r="275">
          <cell r="E275" t="str">
            <v>20140101LGINE599</v>
          </cell>
          <cell r="F275">
            <v>0</v>
          </cell>
          <cell r="G275">
            <v>3.7400000000000003E-2</v>
          </cell>
          <cell r="H275">
            <v>0</v>
          </cell>
          <cell r="I275">
            <v>0</v>
          </cell>
          <cell r="L275">
            <v>2.725E-2</v>
          </cell>
          <cell r="Q275">
            <v>0</v>
          </cell>
          <cell r="R275">
            <v>12.72</v>
          </cell>
          <cell r="S275">
            <v>15.040000000000001</v>
          </cell>
        </row>
        <row r="276">
          <cell r="E276" t="str">
            <v>20140101LGCME671</v>
          </cell>
          <cell r="F276">
            <v>0</v>
          </cell>
          <cell r="G276">
            <v>3.7019999999999997E-2</v>
          </cell>
          <cell r="H276">
            <v>0</v>
          </cell>
          <cell r="I276">
            <v>0</v>
          </cell>
          <cell r="L276">
            <v>2.725E-2</v>
          </cell>
          <cell r="Q276">
            <v>0</v>
          </cell>
          <cell r="R276">
            <v>10.35</v>
          </cell>
          <cell r="S276">
            <v>10.35</v>
          </cell>
        </row>
        <row r="277">
          <cell r="E277" t="str">
            <v>20140101LGRSE543</v>
          </cell>
          <cell r="F277">
            <v>10.75</v>
          </cell>
          <cell r="G277">
            <v>5.8200000000000002E-2</v>
          </cell>
          <cell r="H277">
            <v>7.8990000000000005E-2</v>
          </cell>
          <cell r="I277">
            <v>0.14451000000000003</v>
          </cell>
          <cell r="L277">
            <v>2.725E-2</v>
          </cell>
          <cell r="Q277">
            <v>0</v>
          </cell>
          <cell r="R277">
            <v>0</v>
          </cell>
          <cell r="S277">
            <v>0</v>
          </cell>
        </row>
        <row r="278">
          <cell r="E278" t="str">
            <v>20140101LGRSE547</v>
          </cell>
          <cell r="F278">
            <v>10.75</v>
          </cell>
          <cell r="G278">
            <v>5.8200000000000002E-2</v>
          </cell>
          <cell r="H278">
            <v>7.8990000000000005E-2</v>
          </cell>
          <cell r="I278">
            <v>0.14451000000000003</v>
          </cell>
          <cell r="L278">
            <v>2.725E-2</v>
          </cell>
          <cell r="Q278">
            <v>0</v>
          </cell>
          <cell r="R278">
            <v>0</v>
          </cell>
          <cell r="S278">
            <v>0</v>
          </cell>
        </row>
        <row r="279">
          <cell r="E279" t="str">
            <v>20150701LGRSE411</v>
          </cell>
          <cell r="F279">
            <v>0</v>
          </cell>
          <cell r="G279">
            <v>8.0820000000000003E-2</v>
          </cell>
          <cell r="H279">
            <v>0</v>
          </cell>
          <cell r="I279">
            <v>0</v>
          </cell>
          <cell r="L279">
            <v>2.725E-2</v>
          </cell>
          <cell r="Q279">
            <v>0</v>
          </cell>
          <cell r="R279">
            <v>0</v>
          </cell>
          <cell r="S279">
            <v>0</v>
          </cell>
        </row>
        <row r="280">
          <cell r="E280" t="str">
            <v>20150701LGCME451</v>
          </cell>
          <cell r="F280">
            <v>0</v>
          </cell>
          <cell r="G280">
            <v>8.9480000000000004E-2</v>
          </cell>
          <cell r="H280">
            <v>0</v>
          </cell>
          <cell r="I280">
            <v>0</v>
          </cell>
          <cell r="L280">
            <v>2.725E-2</v>
          </cell>
          <cell r="Q280">
            <v>0</v>
          </cell>
          <cell r="R280">
            <v>0</v>
          </cell>
          <cell r="S280">
            <v>0</v>
          </cell>
        </row>
        <row r="281">
          <cell r="E281" t="str">
            <v>20150701LGRSE511</v>
          </cell>
          <cell r="F281">
            <v>10.75</v>
          </cell>
          <cell r="G281">
            <v>8.0820000000000003E-2</v>
          </cell>
          <cell r="H281">
            <v>0</v>
          </cell>
          <cell r="I281">
            <v>0</v>
          </cell>
          <cell r="L281">
            <v>2.725E-2</v>
          </cell>
          <cell r="Q281">
            <v>0</v>
          </cell>
          <cell r="R281">
            <v>0</v>
          </cell>
          <cell r="S281">
            <v>0</v>
          </cell>
        </row>
        <row r="282">
          <cell r="E282" t="str">
            <v>20150701LGRSE519</v>
          </cell>
          <cell r="F282">
            <v>10.75</v>
          </cell>
          <cell r="G282">
            <v>8.0820000000000003E-2</v>
          </cell>
          <cell r="H282">
            <v>0</v>
          </cell>
          <cell r="I282">
            <v>0</v>
          </cell>
          <cell r="L282">
            <v>2.725E-2</v>
          </cell>
          <cell r="Q282">
            <v>0</v>
          </cell>
          <cell r="R282">
            <v>0</v>
          </cell>
          <cell r="S282">
            <v>0</v>
          </cell>
        </row>
        <row r="283">
          <cell r="E283" t="str">
            <v>20150701LGRSE540</v>
          </cell>
          <cell r="F283">
            <v>10.75</v>
          </cell>
          <cell r="G283">
            <v>8.0820000000000003E-2</v>
          </cell>
          <cell r="H283">
            <v>0</v>
          </cell>
          <cell r="I283">
            <v>0</v>
          </cell>
          <cell r="L283">
            <v>2.725E-2</v>
          </cell>
          <cell r="Q283">
            <v>0</v>
          </cell>
          <cell r="R283">
            <v>0</v>
          </cell>
          <cell r="S283">
            <v>0</v>
          </cell>
        </row>
        <row r="284">
          <cell r="E284" t="str">
            <v>20150701LGCME550</v>
          </cell>
          <cell r="F284">
            <v>25</v>
          </cell>
          <cell r="G284">
            <v>8.9480000000000004E-2</v>
          </cell>
          <cell r="H284">
            <v>0</v>
          </cell>
          <cell r="I284">
            <v>0</v>
          </cell>
          <cell r="L284">
            <v>2.725E-2</v>
          </cell>
          <cell r="Q284">
            <v>0</v>
          </cell>
          <cell r="R284">
            <v>0</v>
          </cell>
          <cell r="S284">
            <v>0</v>
          </cell>
        </row>
        <row r="285">
          <cell r="E285" t="str">
            <v>20150701LGCME551</v>
          </cell>
          <cell r="F285">
            <v>25</v>
          </cell>
          <cell r="G285">
            <v>8.9480000000000004E-2</v>
          </cell>
          <cell r="H285">
            <v>0</v>
          </cell>
          <cell r="I285">
            <v>0</v>
          </cell>
          <cell r="L285">
            <v>2.725E-2</v>
          </cell>
          <cell r="Q285">
            <v>0</v>
          </cell>
          <cell r="R285">
            <v>0</v>
          </cell>
          <cell r="S285">
            <v>0</v>
          </cell>
        </row>
        <row r="286">
          <cell r="E286" t="str">
            <v>20150701LGCME551UM</v>
          </cell>
          <cell r="F286">
            <v>25</v>
          </cell>
          <cell r="G286">
            <v>8.9480000000000004E-2</v>
          </cell>
          <cell r="H286">
            <v>0</v>
          </cell>
          <cell r="I286">
            <v>0</v>
          </cell>
          <cell r="L286">
            <v>2.725E-2</v>
          </cell>
          <cell r="Q286">
            <v>0</v>
          </cell>
          <cell r="R286">
            <v>0</v>
          </cell>
          <cell r="S286">
            <v>0</v>
          </cell>
        </row>
        <row r="287">
          <cell r="E287" t="str">
            <v>20150701LGCME557</v>
          </cell>
          <cell r="F287">
            <v>25</v>
          </cell>
          <cell r="G287">
            <v>8.9480000000000004E-2</v>
          </cell>
          <cell r="H287">
            <v>0</v>
          </cell>
          <cell r="I287">
            <v>0</v>
          </cell>
          <cell r="L287">
            <v>2.725E-2</v>
          </cell>
          <cell r="Q287">
            <v>0</v>
          </cell>
          <cell r="R287">
            <v>0</v>
          </cell>
          <cell r="S287">
            <v>0</v>
          </cell>
        </row>
        <row r="288">
          <cell r="E288" t="str">
            <v>20150701LGCME552</v>
          </cell>
          <cell r="F288">
            <v>0</v>
          </cell>
          <cell r="G288">
            <v>8.9480000000000004E-2</v>
          </cell>
          <cell r="H288">
            <v>0</v>
          </cell>
          <cell r="I288">
            <v>0</v>
          </cell>
          <cell r="L288">
            <v>2.725E-2</v>
          </cell>
          <cell r="Q288">
            <v>0</v>
          </cell>
          <cell r="R288">
            <v>0</v>
          </cell>
          <cell r="S288">
            <v>0</v>
          </cell>
        </row>
        <row r="289">
          <cell r="E289" t="str">
            <v>20150701LGCME650</v>
          </cell>
          <cell r="F289">
            <v>40</v>
          </cell>
          <cell r="G289">
            <v>8.9480000000000004E-2</v>
          </cell>
          <cell r="H289">
            <v>0</v>
          </cell>
          <cell r="I289">
            <v>0</v>
          </cell>
          <cell r="L289">
            <v>2.725E-2</v>
          </cell>
          <cell r="Q289">
            <v>0</v>
          </cell>
          <cell r="R289">
            <v>0</v>
          </cell>
          <cell r="S289">
            <v>0</v>
          </cell>
        </row>
        <row r="290">
          <cell r="E290" t="str">
            <v>20150701LGCME651</v>
          </cell>
          <cell r="F290">
            <v>40</v>
          </cell>
          <cell r="G290">
            <v>8.9480000000000004E-2</v>
          </cell>
          <cell r="H290">
            <v>0</v>
          </cell>
          <cell r="I290">
            <v>0</v>
          </cell>
          <cell r="L290">
            <v>2.725E-2</v>
          </cell>
          <cell r="Q290">
            <v>0</v>
          </cell>
          <cell r="R290">
            <v>0</v>
          </cell>
          <cell r="S290">
            <v>0</v>
          </cell>
        </row>
        <row r="291">
          <cell r="E291" t="str">
            <v>20150701LGCME657</v>
          </cell>
          <cell r="F291">
            <v>40</v>
          </cell>
          <cell r="G291">
            <v>8.9480000000000004E-2</v>
          </cell>
          <cell r="H291">
            <v>0</v>
          </cell>
          <cell r="I291">
            <v>0</v>
          </cell>
          <cell r="L291">
            <v>2.725E-2</v>
          </cell>
          <cell r="Q291">
            <v>0</v>
          </cell>
          <cell r="R291">
            <v>0</v>
          </cell>
          <cell r="S291">
            <v>0</v>
          </cell>
        </row>
        <row r="292">
          <cell r="E292" t="str">
            <v>20150701LGCME652</v>
          </cell>
          <cell r="F292">
            <v>0</v>
          </cell>
          <cell r="G292">
            <v>8.9480000000000004E-2</v>
          </cell>
          <cell r="H292">
            <v>0</v>
          </cell>
          <cell r="I292">
            <v>0</v>
          </cell>
          <cell r="L292">
            <v>2.725E-2</v>
          </cell>
          <cell r="Q292">
            <v>0</v>
          </cell>
          <cell r="R292">
            <v>0</v>
          </cell>
          <cell r="S292">
            <v>0</v>
          </cell>
        </row>
        <row r="293">
          <cell r="E293" t="str">
            <v>20150701LGCME561</v>
          </cell>
          <cell r="F293">
            <v>90</v>
          </cell>
          <cell r="G293">
            <v>4.0710000000000003E-2</v>
          </cell>
          <cell r="H293">
            <v>0</v>
          </cell>
          <cell r="I293">
            <v>0</v>
          </cell>
          <cell r="L293">
            <v>2.725E-2</v>
          </cell>
          <cell r="Q293">
            <v>0</v>
          </cell>
          <cell r="R293">
            <v>13.98</v>
          </cell>
          <cell r="S293">
            <v>16.39</v>
          </cell>
        </row>
        <row r="294">
          <cell r="E294" t="str">
            <v>20150701LGCME563</v>
          </cell>
          <cell r="F294">
            <v>200</v>
          </cell>
          <cell r="G294">
            <v>3.925E-2</v>
          </cell>
          <cell r="H294">
            <v>0</v>
          </cell>
          <cell r="I294">
            <v>0</v>
          </cell>
          <cell r="L294">
            <v>2.725E-2</v>
          </cell>
          <cell r="Q294">
            <v>0</v>
          </cell>
          <cell r="R294">
            <v>11.62</v>
          </cell>
          <cell r="S294">
            <v>13.91</v>
          </cell>
        </row>
        <row r="295">
          <cell r="E295" t="str">
            <v>20150701LGCME567</v>
          </cell>
          <cell r="F295">
            <v>90</v>
          </cell>
          <cell r="G295">
            <v>4.0710000000000003E-2</v>
          </cell>
          <cell r="H295">
            <v>0</v>
          </cell>
          <cell r="I295">
            <v>0</v>
          </cell>
          <cell r="L295">
            <v>2.725E-2</v>
          </cell>
          <cell r="Q295">
            <v>0</v>
          </cell>
          <cell r="R295">
            <v>13.98</v>
          </cell>
          <cell r="S295">
            <v>16.39</v>
          </cell>
        </row>
        <row r="296">
          <cell r="E296" t="str">
            <v>20150701LGCME569</v>
          </cell>
          <cell r="F296">
            <v>200</v>
          </cell>
          <cell r="G296">
            <v>3.925E-2</v>
          </cell>
          <cell r="H296">
            <v>0</v>
          </cell>
          <cell r="I296">
            <v>0</v>
          </cell>
          <cell r="L296">
            <v>2.725E-2</v>
          </cell>
          <cell r="Q296">
            <v>0</v>
          </cell>
          <cell r="R296">
            <v>11.62</v>
          </cell>
          <cell r="S296">
            <v>13.91</v>
          </cell>
        </row>
        <row r="297">
          <cell r="E297" t="str">
            <v>20150701LGCME591</v>
          </cell>
          <cell r="F297">
            <v>200</v>
          </cell>
          <cell r="G297">
            <v>4.0489999999999998E-2</v>
          </cell>
          <cell r="H297">
            <v>0</v>
          </cell>
          <cell r="I297">
            <v>0</v>
          </cell>
          <cell r="L297">
            <v>2.725E-2</v>
          </cell>
          <cell r="Q297">
            <v>3.91</v>
          </cell>
          <cell r="R297">
            <v>4.41</v>
          </cell>
          <cell r="S297">
            <v>6.05</v>
          </cell>
        </row>
        <row r="298">
          <cell r="E298" t="str">
            <v>20150701LGCME593</v>
          </cell>
          <cell r="F298">
            <v>300</v>
          </cell>
          <cell r="G298">
            <v>3.8240000000000003E-2</v>
          </cell>
          <cell r="H298">
            <v>0</v>
          </cell>
          <cell r="I298">
            <v>0</v>
          </cell>
          <cell r="L298">
            <v>2.725E-2</v>
          </cell>
          <cell r="Q298">
            <v>3.24</v>
          </cell>
          <cell r="R298">
            <v>3.4</v>
          </cell>
          <cell r="S298">
            <v>4.75</v>
          </cell>
        </row>
        <row r="299">
          <cell r="E299" t="str">
            <v>20150701LGINE661</v>
          </cell>
          <cell r="F299">
            <v>90</v>
          </cell>
          <cell r="G299">
            <v>4.0710000000000003E-2</v>
          </cell>
          <cell r="H299">
            <v>0</v>
          </cell>
          <cell r="I299">
            <v>0</v>
          </cell>
          <cell r="L299">
            <v>2.725E-2</v>
          </cell>
          <cell r="Q299">
            <v>0</v>
          </cell>
          <cell r="R299">
            <v>13.98</v>
          </cell>
          <cell r="S299">
            <v>16.39</v>
          </cell>
        </row>
        <row r="300">
          <cell r="E300" t="str">
            <v>20150701LGINE663</v>
          </cell>
          <cell r="F300">
            <v>200</v>
          </cell>
          <cell r="G300">
            <v>3.925E-2</v>
          </cell>
          <cell r="H300">
            <v>0</v>
          </cell>
          <cell r="I300">
            <v>0</v>
          </cell>
          <cell r="L300">
            <v>2.725E-2</v>
          </cell>
          <cell r="Q300">
            <v>0</v>
          </cell>
          <cell r="R300">
            <v>11.62</v>
          </cell>
          <cell r="S300">
            <v>13.91</v>
          </cell>
        </row>
        <row r="301">
          <cell r="E301" t="str">
            <v>20150701LGINE691</v>
          </cell>
          <cell r="F301">
            <v>200</v>
          </cell>
          <cell r="G301">
            <v>4.0489999999999998E-2</v>
          </cell>
          <cell r="H301">
            <v>0</v>
          </cell>
          <cell r="I301">
            <v>0</v>
          </cell>
          <cell r="L301">
            <v>2.725E-2</v>
          </cell>
          <cell r="Q301">
            <v>3.91</v>
          </cell>
          <cell r="R301">
            <v>4.41</v>
          </cell>
          <cell r="S301">
            <v>6.05</v>
          </cell>
        </row>
        <row r="302">
          <cell r="E302" t="str">
            <v>20150701LGINE693</v>
          </cell>
          <cell r="F302">
            <v>300</v>
          </cell>
          <cell r="G302">
            <v>3.8240000000000003E-2</v>
          </cell>
          <cell r="H302">
            <v>0</v>
          </cell>
          <cell r="I302">
            <v>0</v>
          </cell>
          <cell r="L302">
            <v>2.725E-2</v>
          </cell>
          <cell r="Q302">
            <v>3.24</v>
          </cell>
          <cell r="R302">
            <v>3.4</v>
          </cell>
          <cell r="S302">
            <v>4.75</v>
          </cell>
        </row>
        <row r="303">
          <cell r="E303" t="str">
            <v>20150701LGINE694</v>
          </cell>
          <cell r="F303">
            <v>300</v>
          </cell>
          <cell r="G303">
            <v>3.8240000000000003E-2</v>
          </cell>
          <cell r="H303">
            <v>0</v>
          </cell>
          <cell r="I303">
            <v>0</v>
          </cell>
          <cell r="L303">
            <v>2.725E-2</v>
          </cell>
          <cell r="Q303">
            <v>3.24</v>
          </cell>
          <cell r="R303">
            <v>3.4</v>
          </cell>
          <cell r="S303">
            <v>4.75</v>
          </cell>
        </row>
        <row r="304">
          <cell r="E304" t="str">
            <v>20150701LGINE643</v>
          </cell>
          <cell r="F304">
            <v>1000</v>
          </cell>
          <cell r="G304">
            <v>3.7109999999999997E-2</v>
          </cell>
          <cell r="H304">
            <v>0</v>
          </cell>
          <cell r="I304">
            <v>0</v>
          </cell>
          <cell r="L304">
            <v>2.725E-2</v>
          </cell>
          <cell r="Q304">
            <v>2.57</v>
          </cell>
          <cell r="R304">
            <v>2.82</v>
          </cell>
          <cell r="S304">
            <v>4.37</v>
          </cell>
        </row>
        <row r="305">
          <cell r="E305" t="str">
            <v>20150701LGINE682</v>
          </cell>
          <cell r="F305">
            <v>1000</v>
          </cell>
          <cell r="G305">
            <v>3.6119999999999999E-2</v>
          </cell>
          <cell r="H305">
            <v>0</v>
          </cell>
          <cell r="I305">
            <v>0</v>
          </cell>
          <cell r="L305">
            <v>2.725E-2</v>
          </cell>
          <cell r="Q305">
            <v>1.89</v>
          </cell>
          <cell r="R305">
            <v>1.89</v>
          </cell>
          <cell r="S305">
            <v>2.94</v>
          </cell>
        </row>
        <row r="306">
          <cell r="E306" t="str">
            <v>20150701LGINE683</v>
          </cell>
          <cell r="F306">
            <v>1000</v>
          </cell>
          <cell r="G306">
            <v>3.6119999999999999E-2</v>
          </cell>
          <cell r="H306">
            <v>0</v>
          </cell>
          <cell r="I306">
            <v>0</v>
          </cell>
          <cell r="L306">
            <v>2.725E-2</v>
          </cell>
          <cell r="Q306">
            <v>1.1399999999999999</v>
          </cell>
          <cell r="R306">
            <v>1.89</v>
          </cell>
          <cell r="S306">
            <v>2.94</v>
          </cell>
        </row>
        <row r="307">
          <cell r="E307" t="str">
            <v>20150701LGMLE570</v>
          </cell>
          <cell r="F307">
            <v>0</v>
          </cell>
          <cell r="H307">
            <v>0</v>
          </cell>
          <cell r="I307">
            <v>0</v>
          </cell>
          <cell r="L307">
            <v>2.725E-2</v>
          </cell>
          <cell r="Q307">
            <v>0</v>
          </cell>
          <cell r="R307">
            <v>0</v>
          </cell>
          <cell r="S307">
            <v>0</v>
          </cell>
        </row>
        <row r="308">
          <cell r="E308" t="str">
            <v>20150701LGMLE571</v>
          </cell>
          <cell r="F308">
            <v>0</v>
          </cell>
          <cell r="H308">
            <v>0</v>
          </cell>
          <cell r="I308">
            <v>0</v>
          </cell>
          <cell r="L308">
            <v>2.725E-2</v>
          </cell>
          <cell r="Q308">
            <v>0</v>
          </cell>
          <cell r="R308">
            <v>0</v>
          </cell>
          <cell r="S308">
            <v>0</v>
          </cell>
        </row>
        <row r="309">
          <cell r="E309" t="str">
            <v>20150701LGMLE572</v>
          </cell>
          <cell r="F309">
            <v>0</v>
          </cell>
          <cell r="H309">
            <v>0</v>
          </cell>
          <cell r="I309">
            <v>0</v>
          </cell>
          <cell r="L309">
            <v>2.725E-2</v>
          </cell>
          <cell r="Q309">
            <v>0</v>
          </cell>
          <cell r="R309">
            <v>0</v>
          </cell>
          <cell r="S309">
            <v>0</v>
          </cell>
        </row>
        <row r="310">
          <cell r="E310" t="str">
            <v>20150701LGMLE573</v>
          </cell>
          <cell r="F310">
            <v>3.25</v>
          </cell>
          <cell r="H310">
            <v>0</v>
          </cell>
          <cell r="I310">
            <v>0</v>
          </cell>
          <cell r="L310">
            <v>2.725E-2</v>
          </cell>
          <cell r="Q310">
            <v>0</v>
          </cell>
          <cell r="R310">
            <v>0</v>
          </cell>
          <cell r="S310">
            <v>0</v>
          </cell>
        </row>
        <row r="311">
          <cell r="E311" t="str">
            <v>20150701LGMLE574</v>
          </cell>
          <cell r="F311">
            <v>3.25</v>
          </cell>
          <cell r="H311">
            <v>0</v>
          </cell>
          <cell r="I311">
            <v>0</v>
          </cell>
          <cell r="L311">
            <v>2.725E-2</v>
          </cell>
          <cell r="Q311">
            <v>0</v>
          </cell>
          <cell r="R311">
            <v>0</v>
          </cell>
          <cell r="S311">
            <v>0</v>
          </cell>
        </row>
        <row r="312">
          <cell r="E312" t="str">
            <v>20150701LGMLE575</v>
          </cell>
          <cell r="F312">
            <v>3.25</v>
          </cell>
          <cell r="H312">
            <v>0</v>
          </cell>
          <cell r="I312">
            <v>0</v>
          </cell>
          <cell r="L312">
            <v>2.725E-2</v>
          </cell>
          <cell r="Q312">
            <v>0</v>
          </cell>
          <cell r="R312">
            <v>0</v>
          </cell>
          <cell r="S312">
            <v>0</v>
          </cell>
        </row>
        <row r="313">
          <cell r="E313" t="str">
            <v>20150701LGMLE577</v>
          </cell>
          <cell r="F313">
            <v>3.25</v>
          </cell>
          <cell r="H313">
            <v>0</v>
          </cell>
          <cell r="I313">
            <v>0</v>
          </cell>
          <cell r="L313">
            <v>2.725E-2</v>
          </cell>
          <cell r="Q313">
            <v>0</v>
          </cell>
          <cell r="R313">
            <v>0</v>
          </cell>
          <cell r="S313">
            <v>0</v>
          </cell>
        </row>
        <row r="314">
          <cell r="E314" t="str">
            <v>20150701LGINE599</v>
          </cell>
          <cell r="F314">
            <v>0</v>
          </cell>
          <cell r="H314">
            <v>0</v>
          </cell>
          <cell r="I314">
            <v>0</v>
          </cell>
          <cell r="L314">
            <v>2.725E-2</v>
          </cell>
          <cell r="Q314">
            <v>0</v>
          </cell>
          <cell r="R314">
            <v>12.72</v>
          </cell>
          <cell r="S314">
            <v>15.040000000000001</v>
          </cell>
        </row>
        <row r="315">
          <cell r="E315" t="str">
            <v>20150701LGCME671</v>
          </cell>
          <cell r="F315">
            <v>0</v>
          </cell>
          <cell r="H315">
            <v>0</v>
          </cell>
          <cell r="I315">
            <v>0</v>
          </cell>
          <cell r="L315">
            <v>2.725E-2</v>
          </cell>
          <cell r="Q315">
            <v>0</v>
          </cell>
          <cell r="R315">
            <v>10.35</v>
          </cell>
          <cell r="S315">
            <v>10.35</v>
          </cell>
        </row>
        <row r="316">
          <cell r="E316" t="str">
            <v>20150701LGRSE521</v>
          </cell>
          <cell r="F316">
            <v>10.75</v>
          </cell>
          <cell r="G316">
            <v>5.5710000000000003E-2</v>
          </cell>
          <cell r="H316">
            <v>0.22706000000000001</v>
          </cell>
          <cell r="I316">
            <v>0</v>
          </cell>
          <cell r="L316">
            <v>2.725E-2</v>
          </cell>
          <cell r="Q316">
            <v>0</v>
          </cell>
          <cell r="R316">
            <v>0</v>
          </cell>
          <cell r="S316">
            <v>0</v>
          </cell>
        </row>
        <row r="317">
          <cell r="E317" t="str">
            <v>20150701LGRSE523</v>
          </cell>
          <cell r="F317">
            <v>10.75</v>
          </cell>
          <cell r="G317">
            <v>4.0079999999999998E-2</v>
          </cell>
          <cell r="H317">
            <v>0</v>
          </cell>
          <cell r="I317">
            <v>0</v>
          </cell>
          <cell r="L317">
            <v>2.725E-2</v>
          </cell>
          <cell r="Q317">
            <v>0</v>
          </cell>
          <cell r="R317">
            <v>3.25</v>
          </cell>
          <cell r="S317">
            <v>12.38</v>
          </cell>
        </row>
        <row r="318">
          <cell r="E318" t="str">
            <v>20150701LGRSE527</v>
          </cell>
          <cell r="F318">
            <v>10.75</v>
          </cell>
          <cell r="G318">
            <v>5.5710000000000003E-2</v>
          </cell>
          <cell r="H318">
            <v>0.22706000000000001</v>
          </cell>
          <cell r="I318">
            <v>0</v>
          </cell>
          <cell r="L318">
            <v>2.725E-2</v>
          </cell>
          <cell r="Q318">
            <v>0</v>
          </cell>
          <cell r="R318">
            <v>0</v>
          </cell>
          <cell r="S318">
            <v>0</v>
          </cell>
        </row>
        <row r="319">
          <cell r="E319" t="str">
            <v>20150701LGRSE529</v>
          </cell>
          <cell r="F319">
            <v>10.75</v>
          </cell>
          <cell r="G319">
            <v>4.0079999999999998E-2</v>
          </cell>
          <cell r="H319">
            <v>0</v>
          </cell>
          <cell r="I319">
            <v>0</v>
          </cell>
          <cell r="L319">
            <v>2.725E-2</v>
          </cell>
          <cell r="Q319">
            <v>0</v>
          </cell>
          <cell r="R319">
            <v>3.25</v>
          </cell>
          <cell r="S319">
            <v>12.38</v>
          </cell>
        </row>
        <row r="320">
          <cell r="E320" t="str">
            <v>20160201LGRSE411</v>
          </cell>
          <cell r="F320">
            <v>0</v>
          </cell>
          <cell r="G320">
            <v>8.6389999999999995E-2</v>
          </cell>
          <cell r="H320">
            <v>0</v>
          </cell>
          <cell r="I320">
            <v>0</v>
          </cell>
          <cell r="L320">
            <v>2.725E-2</v>
          </cell>
          <cell r="Q320">
            <v>0</v>
          </cell>
          <cell r="R320">
            <v>0</v>
          </cell>
          <cell r="S320">
            <v>0</v>
          </cell>
        </row>
        <row r="321">
          <cell r="E321" t="str">
            <v>20160201LGCME451</v>
          </cell>
          <cell r="F321">
            <v>0</v>
          </cell>
          <cell r="G321">
            <v>9.6500000000000002E-2</v>
          </cell>
          <cell r="H321">
            <v>0</v>
          </cell>
          <cell r="I321">
            <v>0</v>
          </cell>
          <cell r="L321">
            <v>2.725E-2</v>
          </cell>
          <cell r="Q321">
            <v>0</v>
          </cell>
          <cell r="R321">
            <v>0</v>
          </cell>
          <cell r="S321">
            <v>0</v>
          </cell>
        </row>
        <row r="322">
          <cell r="E322" t="str">
            <v>20160201LGRSE511</v>
          </cell>
          <cell r="F322">
            <v>10.75</v>
          </cell>
          <cell r="G322">
            <v>8.6389999999999995E-2</v>
          </cell>
          <cell r="H322">
            <v>0</v>
          </cell>
          <cell r="I322">
            <v>0</v>
          </cell>
          <cell r="L322">
            <v>2.725E-2</v>
          </cell>
          <cell r="Q322">
            <v>0</v>
          </cell>
          <cell r="R322">
            <v>0</v>
          </cell>
          <cell r="S322">
            <v>0</v>
          </cell>
        </row>
        <row r="323">
          <cell r="E323" t="str">
            <v>20160201LGRSE519</v>
          </cell>
          <cell r="F323">
            <v>10.75</v>
          </cell>
          <cell r="G323">
            <v>8.6389999999999995E-2</v>
          </cell>
          <cell r="H323">
            <v>0</v>
          </cell>
          <cell r="I323">
            <v>0</v>
          </cell>
          <cell r="L323">
            <v>2.725E-2</v>
          </cell>
          <cell r="Q323">
            <v>0</v>
          </cell>
          <cell r="R323">
            <v>0</v>
          </cell>
          <cell r="S323">
            <v>0</v>
          </cell>
        </row>
        <row r="324">
          <cell r="E324" t="str">
            <v>20160201LGRSE540</v>
          </cell>
          <cell r="F324">
            <v>10.75</v>
          </cell>
          <cell r="G324">
            <v>8.6389999999999995E-2</v>
          </cell>
          <cell r="H324">
            <v>0</v>
          </cell>
          <cell r="I324">
            <v>0</v>
          </cell>
          <cell r="L324">
            <v>2.725E-2</v>
          </cell>
          <cell r="Q324">
            <v>0</v>
          </cell>
          <cell r="R324">
            <v>0</v>
          </cell>
          <cell r="S324">
            <v>0</v>
          </cell>
        </row>
        <row r="325">
          <cell r="E325" t="str">
            <v>20160201LGCME551</v>
          </cell>
          <cell r="F325">
            <v>25</v>
          </cell>
          <cell r="G325">
            <v>9.6500000000000002E-2</v>
          </cell>
          <cell r="H325">
            <v>0</v>
          </cell>
          <cell r="I325">
            <v>0</v>
          </cell>
          <cell r="L325">
            <v>2.725E-2</v>
          </cell>
          <cell r="Q325">
            <v>0</v>
          </cell>
          <cell r="R325">
            <v>0</v>
          </cell>
          <cell r="S325">
            <v>0</v>
          </cell>
        </row>
        <row r="326">
          <cell r="E326" t="str">
            <v>20160201LGCME551DS</v>
          </cell>
          <cell r="F326">
            <v>25</v>
          </cell>
          <cell r="G326">
            <v>9.6500000000000002E-2</v>
          </cell>
          <cell r="H326">
            <v>0</v>
          </cell>
          <cell r="I326">
            <v>0</v>
          </cell>
          <cell r="L326">
            <v>2.725E-2</v>
          </cell>
          <cell r="Q326">
            <v>0</v>
          </cell>
          <cell r="R326">
            <v>0</v>
          </cell>
          <cell r="S326">
            <v>0</v>
          </cell>
        </row>
        <row r="327">
          <cell r="E327" t="str">
            <v>20160201LGCME551UM</v>
          </cell>
          <cell r="F327">
            <v>25</v>
          </cell>
          <cell r="G327">
            <v>9.6500000000000002E-2</v>
          </cell>
          <cell r="H327">
            <v>0</v>
          </cell>
          <cell r="I327">
            <v>0</v>
          </cell>
          <cell r="L327">
            <v>2.725E-2</v>
          </cell>
          <cell r="Q327">
            <v>0</v>
          </cell>
          <cell r="R327">
            <v>0</v>
          </cell>
          <cell r="S327">
            <v>0</v>
          </cell>
        </row>
        <row r="328">
          <cell r="E328" t="str">
            <v>20160201LGCME557</v>
          </cell>
          <cell r="F328">
            <v>25</v>
          </cell>
          <cell r="G328">
            <v>9.6500000000000002E-2</v>
          </cell>
          <cell r="H328">
            <v>0</v>
          </cell>
          <cell r="I328">
            <v>0</v>
          </cell>
          <cell r="L328">
            <v>2.725E-2</v>
          </cell>
          <cell r="Q328">
            <v>0</v>
          </cell>
          <cell r="R328">
            <v>0</v>
          </cell>
          <cell r="S328">
            <v>0</v>
          </cell>
        </row>
        <row r="329">
          <cell r="E329" t="str">
            <v>20160201LGCME552</v>
          </cell>
          <cell r="F329">
            <v>0</v>
          </cell>
          <cell r="G329">
            <v>9.6500000000000002E-2</v>
          </cell>
          <cell r="H329">
            <v>0</v>
          </cell>
          <cell r="I329">
            <v>0</v>
          </cell>
          <cell r="L329">
            <v>2.725E-2</v>
          </cell>
          <cell r="Q329">
            <v>0</v>
          </cell>
          <cell r="R329">
            <v>0</v>
          </cell>
          <cell r="S329">
            <v>0</v>
          </cell>
        </row>
        <row r="330">
          <cell r="E330" t="str">
            <v>20160201LGCME650</v>
          </cell>
          <cell r="F330">
            <v>40</v>
          </cell>
          <cell r="G330">
            <v>9.6500000000000002E-2</v>
          </cell>
          <cell r="H330">
            <v>0</v>
          </cell>
          <cell r="I330">
            <v>0</v>
          </cell>
          <cell r="L330">
            <v>2.725E-2</v>
          </cell>
          <cell r="Q330">
            <v>0</v>
          </cell>
          <cell r="R330">
            <v>0</v>
          </cell>
          <cell r="S330">
            <v>0</v>
          </cell>
        </row>
        <row r="331">
          <cell r="E331" t="str">
            <v>20160201LGCME651</v>
          </cell>
          <cell r="F331">
            <v>40</v>
          </cell>
          <cell r="G331">
            <v>9.6500000000000002E-2</v>
          </cell>
          <cell r="H331">
            <v>0</v>
          </cell>
          <cell r="I331">
            <v>0</v>
          </cell>
          <cell r="L331">
            <v>2.725E-2</v>
          </cell>
          <cell r="Q331">
            <v>0</v>
          </cell>
          <cell r="R331">
            <v>0</v>
          </cell>
          <cell r="S331">
            <v>0</v>
          </cell>
        </row>
        <row r="332">
          <cell r="E332" t="str">
            <v>20160201LGCME651DS</v>
          </cell>
          <cell r="F332">
            <v>40</v>
          </cell>
          <cell r="G332">
            <v>9.6500000000000002E-2</v>
          </cell>
          <cell r="H332">
            <v>0</v>
          </cell>
          <cell r="I332">
            <v>0</v>
          </cell>
          <cell r="L332">
            <v>2.725E-2</v>
          </cell>
          <cell r="Q332">
            <v>0</v>
          </cell>
          <cell r="R332">
            <v>0</v>
          </cell>
          <cell r="S332">
            <v>0</v>
          </cell>
        </row>
        <row r="333">
          <cell r="E333" t="str">
            <v>20160201LGCME657</v>
          </cell>
          <cell r="F333">
            <v>40</v>
          </cell>
          <cell r="G333">
            <v>9.6500000000000002E-2</v>
          </cell>
          <cell r="H333">
            <v>0</v>
          </cell>
          <cell r="I333">
            <v>0</v>
          </cell>
          <cell r="L333">
            <v>2.725E-2</v>
          </cell>
          <cell r="Q333">
            <v>0</v>
          </cell>
          <cell r="R333">
            <v>0</v>
          </cell>
          <cell r="S333">
            <v>0</v>
          </cell>
        </row>
        <row r="334">
          <cell r="E334" t="str">
            <v>20160201LGCME652</v>
          </cell>
          <cell r="F334">
            <v>0</v>
          </cell>
          <cell r="G334">
            <v>9.6500000000000002E-2</v>
          </cell>
          <cell r="H334">
            <v>0</v>
          </cell>
          <cell r="I334">
            <v>0</v>
          </cell>
          <cell r="L334">
            <v>2.725E-2</v>
          </cell>
          <cell r="Q334">
            <v>0</v>
          </cell>
          <cell r="R334">
            <v>0</v>
          </cell>
          <cell r="S334">
            <v>0</v>
          </cell>
        </row>
        <row r="335">
          <cell r="E335" t="str">
            <v>20160201LGCME561</v>
          </cell>
          <cell r="F335">
            <v>90</v>
          </cell>
          <cell r="G335">
            <v>4.0710000000000003E-2</v>
          </cell>
          <cell r="H335">
            <v>0</v>
          </cell>
          <cell r="I335">
            <v>0</v>
          </cell>
          <cell r="L335">
            <v>2.725E-2</v>
          </cell>
          <cell r="Q335">
            <v>0</v>
          </cell>
          <cell r="R335">
            <v>15.99</v>
          </cell>
          <cell r="S335">
            <v>18.399999999999999</v>
          </cell>
        </row>
        <row r="336">
          <cell r="E336" t="str">
            <v>20160201LGCME561DS</v>
          </cell>
          <cell r="F336">
            <v>90</v>
          </cell>
          <cell r="G336">
            <v>4.0710000000000003E-2</v>
          </cell>
          <cell r="H336">
            <v>0</v>
          </cell>
          <cell r="I336">
            <v>0</v>
          </cell>
          <cell r="L336">
            <v>2.725E-2</v>
          </cell>
          <cell r="Q336">
            <v>0</v>
          </cell>
          <cell r="R336">
            <v>15.99</v>
          </cell>
          <cell r="S336">
            <v>18.399999999999999</v>
          </cell>
        </row>
        <row r="337">
          <cell r="E337" t="str">
            <v>20160201LGCME561PF</v>
          </cell>
          <cell r="F337">
            <v>90</v>
          </cell>
          <cell r="G337">
            <v>4.0710000000000003E-2</v>
          </cell>
          <cell r="H337">
            <v>0</v>
          </cell>
          <cell r="I337">
            <v>0</v>
          </cell>
          <cell r="L337">
            <v>2.725E-2</v>
          </cell>
          <cell r="Q337">
            <v>0</v>
          </cell>
          <cell r="R337">
            <v>15.99</v>
          </cell>
          <cell r="S337">
            <v>18.399999999999999</v>
          </cell>
        </row>
        <row r="338">
          <cell r="E338" t="str">
            <v>20160201LGCME563</v>
          </cell>
          <cell r="F338">
            <v>200</v>
          </cell>
          <cell r="G338">
            <v>3.925E-2</v>
          </cell>
          <cell r="H338">
            <v>0</v>
          </cell>
          <cell r="I338">
            <v>0</v>
          </cell>
          <cell r="L338">
            <v>2.725E-2</v>
          </cell>
          <cell r="Q338">
            <v>0</v>
          </cell>
          <cell r="R338">
            <v>13.63</v>
          </cell>
          <cell r="S338">
            <v>15.92</v>
          </cell>
        </row>
        <row r="339">
          <cell r="E339" t="str">
            <v>20160201LGCME563DS</v>
          </cell>
          <cell r="F339">
            <v>200</v>
          </cell>
          <cell r="G339">
            <v>3.925E-2</v>
          </cell>
          <cell r="H339">
            <v>0</v>
          </cell>
          <cell r="I339">
            <v>0</v>
          </cell>
          <cell r="L339">
            <v>2.725E-2</v>
          </cell>
          <cell r="Q339">
            <v>0</v>
          </cell>
          <cell r="R339">
            <v>13.63</v>
          </cell>
          <cell r="S339">
            <v>15.92</v>
          </cell>
        </row>
        <row r="340">
          <cell r="E340" t="str">
            <v>20160201LGCME567</v>
          </cell>
          <cell r="F340">
            <v>90</v>
          </cell>
          <cell r="G340">
            <v>4.0710000000000003E-2</v>
          </cell>
          <cell r="H340">
            <v>0</v>
          </cell>
          <cell r="I340">
            <v>0</v>
          </cell>
          <cell r="L340">
            <v>2.725E-2</v>
          </cell>
          <cell r="Q340">
            <v>0</v>
          </cell>
          <cell r="R340">
            <v>15.99</v>
          </cell>
          <cell r="S340">
            <v>18.399999999999999</v>
          </cell>
        </row>
        <row r="341">
          <cell r="E341" t="str">
            <v>20160201LGCME567PF</v>
          </cell>
          <cell r="F341">
            <v>90</v>
          </cell>
          <cell r="G341">
            <v>4.0710000000000003E-2</v>
          </cell>
          <cell r="H341">
            <v>0</v>
          </cell>
          <cell r="I341">
            <v>0</v>
          </cell>
          <cell r="L341">
            <v>2.725E-2</v>
          </cell>
          <cell r="Q341">
            <v>0</v>
          </cell>
          <cell r="R341">
            <v>15.99</v>
          </cell>
          <cell r="S341">
            <v>18.399999999999999</v>
          </cell>
        </row>
        <row r="342">
          <cell r="E342" t="str">
            <v>20160201LGCME569</v>
          </cell>
          <cell r="F342">
            <v>200</v>
          </cell>
          <cell r="G342">
            <v>3.925E-2</v>
          </cell>
          <cell r="H342">
            <v>0</v>
          </cell>
          <cell r="I342">
            <v>0</v>
          </cell>
          <cell r="L342">
            <v>2.725E-2</v>
          </cell>
          <cell r="Q342">
            <v>0</v>
          </cell>
          <cell r="R342">
            <v>13.63</v>
          </cell>
          <cell r="S342">
            <v>15.92</v>
          </cell>
        </row>
        <row r="343">
          <cell r="E343" t="str">
            <v>20160201LGCME591</v>
          </cell>
          <cell r="F343">
            <v>200</v>
          </cell>
          <cell r="G343">
            <v>4.0489999999999998E-2</v>
          </cell>
          <cell r="H343">
            <v>0</v>
          </cell>
          <cell r="I343">
            <v>0</v>
          </cell>
          <cell r="L343">
            <v>2.725E-2</v>
          </cell>
          <cell r="Q343">
            <v>4.5999999999999996</v>
          </cell>
          <cell r="R343">
            <v>5.0999999999999996</v>
          </cell>
          <cell r="S343">
            <v>6.74</v>
          </cell>
        </row>
        <row r="344">
          <cell r="E344" t="str">
            <v>20160201LGCME593</v>
          </cell>
          <cell r="F344">
            <v>300</v>
          </cell>
          <cell r="G344">
            <v>3.8240000000000003E-2</v>
          </cell>
          <cell r="H344">
            <v>0</v>
          </cell>
          <cell r="I344">
            <v>0</v>
          </cell>
          <cell r="L344">
            <v>2.725E-2</v>
          </cell>
          <cell r="Q344">
            <v>3.75</v>
          </cell>
          <cell r="R344">
            <v>3.91</v>
          </cell>
          <cell r="S344">
            <v>5.26</v>
          </cell>
        </row>
        <row r="345">
          <cell r="E345" t="str">
            <v>20160201LGINE661</v>
          </cell>
          <cell r="F345">
            <v>90</v>
          </cell>
          <cell r="G345">
            <v>4.0710000000000003E-2</v>
          </cell>
          <cell r="H345">
            <v>0</v>
          </cell>
          <cell r="I345">
            <v>0</v>
          </cell>
          <cell r="L345">
            <v>2.725E-2</v>
          </cell>
          <cell r="Q345">
            <v>0</v>
          </cell>
          <cell r="R345">
            <v>15.99</v>
          </cell>
          <cell r="S345">
            <v>18.399999999999999</v>
          </cell>
        </row>
        <row r="346">
          <cell r="E346" t="str">
            <v>20160201LGINE661DO</v>
          </cell>
          <cell r="F346">
            <v>90</v>
          </cell>
          <cell r="G346">
            <v>4.0710000000000003E-2</v>
          </cell>
          <cell r="H346">
            <v>0</v>
          </cell>
          <cell r="I346">
            <v>0</v>
          </cell>
          <cell r="L346">
            <v>2.725E-2</v>
          </cell>
          <cell r="Q346">
            <v>0</v>
          </cell>
          <cell r="R346">
            <v>15.99</v>
          </cell>
          <cell r="S346">
            <v>18.399999999999999</v>
          </cell>
        </row>
        <row r="347">
          <cell r="E347" t="str">
            <v>20160201LGINE661DS</v>
          </cell>
          <cell r="F347">
            <v>90</v>
          </cell>
          <cell r="G347">
            <v>4.0710000000000003E-2</v>
          </cell>
          <cell r="H347">
            <v>0</v>
          </cell>
          <cell r="I347">
            <v>0</v>
          </cell>
          <cell r="L347">
            <v>2.725E-2</v>
          </cell>
          <cell r="Q347">
            <v>0</v>
          </cell>
          <cell r="R347">
            <v>15.99</v>
          </cell>
          <cell r="S347">
            <v>18.399999999999999</v>
          </cell>
        </row>
        <row r="348">
          <cell r="E348" t="str">
            <v>20160201LGINE661PD</v>
          </cell>
          <cell r="F348">
            <v>90</v>
          </cell>
          <cell r="G348">
            <v>4.0710000000000003E-2</v>
          </cell>
          <cell r="H348">
            <v>0</v>
          </cell>
          <cell r="I348">
            <v>0</v>
          </cell>
          <cell r="L348">
            <v>2.725E-2</v>
          </cell>
          <cell r="Q348">
            <v>0</v>
          </cell>
          <cell r="R348">
            <v>15.99</v>
          </cell>
          <cell r="S348">
            <v>18.399999999999999</v>
          </cell>
        </row>
        <row r="349">
          <cell r="E349" t="str">
            <v>20160201LGINE661PO</v>
          </cell>
          <cell r="F349">
            <v>90</v>
          </cell>
          <cell r="G349">
            <v>4.0710000000000003E-2</v>
          </cell>
          <cell r="H349">
            <v>0</v>
          </cell>
          <cell r="I349">
            <v>0</v>
          </cell>
          <cell r="L349">
            <v>2.725E-2</v>
          </cell>
          <cell r="Q349">
            <v>0</v>
          </cell>
          <cell r="R349">
            <v>15.99</v>
          </cell>
          <cell r="S349">
            <v>18.399999999999999</v>
          </cell>
        </row>
        <row r="350">
          <cell r="E350" t="str">
            <v>20160201LGINE663</v>
          </cell>
          <cell r="F350">
            <v>200</v>
          </cell>
          <cell r="G350">
            <v>3.925E-2</v>
          </cell>
          <cell r="H350">
            <v>0</v>
          </cell>
          <cell r="I350">
            <v>0</v>
          </cell>
          <cell r="L350">
            <v>2.725E-2</v>
          </cell>
          <cell r="Q350">
            <v>0</v>
          </cell>
          <cell r="R350">
            <v>13.63</v>
          </cell>
          <cell r="S350">
            <v>15.92</v>
          </cell>
        </row>
        <row r="351">
          <cell r="E351" t="str">
            <v>20160201LGINE663DO</v>
          </cell>
          <cell r="F351">
            <v>200</v>
          </cell>
          <cell r="G351">
            <v>3.925E-2</v>
          </cell>
          <cell r="H351">
            <v>0</v>
          </cell>
          <cell r="I351">
            <v>0</v>
          </cell>
          <cell r="L351">
            <v>2.725E-2</v>
          </cell>
          <cell r="Q351">
            <v>0</v>
          </cell>
          <cell r="R351">
            <v>13.63</v>
          </cell>
          <cell r="S351">
            <v>15.92</v>
          </cell>
        </row>
        <row r="352">
          <cell r="E352" t="str">
            <v>20160201LGINE663DS</v>
          </cell>
          <cell r="F352">
            <v>200</v>
          </cell>
          <cell r="G352">
            <v>3.925E-2</v>
          </cell>
          <cell r="H352">
            <v>0</v>
          </cell>
          <cell r="I352">
            <v>0</v>
          </cell>
          <cell r="L352">
            <v>2.725E-2</v>
          </cell>
          <cell r="Q352">
            <v>0</v>
          </cell>
          <cell r="R352">
            <v>13.63</v>
          </cell>
          <cell r="S352">
            <v>15.92</v>
          </cell>
        </row>
        <row r="353">
          <cell r="E353" t="str">
            <v>20160201LGINE663PD</v>
          </cell>
          <cell r="F353">
            <v>200</v>
          </cell>
          <cell r="G353">
            <v>3.925E-2</v>
          </cell>
          <cell r="H353">
            <v>0</v>
          </cell>
          <cell r="I353">
            <v>0</v>
          </cell>
          <cell r="L353">
            <v>2.725E-2</v>
          </cell>
          <cell r="Q353">
            <v>0</v>
          </cell>
          <cell r="R353">
            <v>13.63</v>
          </cell>
          <cell r="S353">
            <v>15.92</v>
          </cell>
        </row>
        <row r="354">
          <cell r="E354" t="str">
            <v>20160201LGINE663PO</v>
          </cell>
          <cell r="F354">
            <v>200</v>
          </cell>
          <cell r="G354">
            <v>3.925E-2</v>
          </cell>
          <cell r="H354">
            <v>0</v>
          </cell>
          <cell r="I354">
            <v>0</v>
          </cell>
          <cell r="L354">
            <v>2.725E-2</v>
          </cell>
          <cell r="Q354">
            <v>0</v>
          </cell>
          <cell r="R354">
            <v>13.63</v>
          </cell>
          <cell r="S354">
            <v>15.92</v>
          </cell>
        </row>
        <row r="355">
          <cell r="E355" t="str">
            <v>20160201LGINE691</v>
          </cell>
          <cell r="F355">
            <v>200</v>
          </cell>
          <cell r="G355">
            <v>4.0489999999999998E-2</v>
          </cell>
          <cell r="H355">
            <v>0</v>
          </cell>
          <cell r="I355">
            <v>0</v>
          </cell>
          <cell r="L355">
            <v>2.725E-2</v>
          </cell>
          <cell r="Q355">
            <v>4.5999999999999996</v>
          </cell>
          <cell r="R355">
            <v>5.0999999999999996</v>
          </cell>
          <cell r="S355">
            <v>6.74</v>
          </cell>
        </row>
        <row r="356">
          <cell r="E356" t="str">
            <v>20160201LGINE691DO</v>
          </cell>
          <cell r="F356">
            <v>200</v>
          </cell>
          <cell r="G356">
            <v>4.0489999999999998E-2</v>
          </cell>
          <cell r="H356">
            <v>0</v>
          </cell>
          <cell r="I356">
            <v>0</v>
          </cell>
          <cell r="L356">
            <v>2.725E-2</v>
          </cell>
          <cell r="Q356">
            <v>4.5999999999999996</v>
          </cell>
          <cell r="R356">
            <v>5.0999999999999996</v>
          </cell>
          <cell r="S356">
            <v>6.74</v>
          </cell>
        </row>
        <row r="357">
          <cell r="E357" t="str">
            <v>20160201LGINE693</v>
          </cell>
          <cell r="F357">
            <v>300</v>
          </cell>
          <cell r="G357">
            <v>3.8240000000000003E-2</v>
          </cell>
          <cell r="H357">
            <v>0</v>
          </cell>
          <cell r="I357">
            <v>0</v>
          </cell>
          <cell r="L357">
            <v>2.725E-2</v>
          </cell>
          <cell r="Q357">
            <v>3.75</v>
          </cell>
          <cell r="R357">
            <v>3.91</v>
          </cell>
          <cell r="S357">
            <v>5.26</v>
          </cell>
        </row>
        <row r="358">
          <cell r="E358" t="str">
            <v>20160201LGINE693DO</v>
          </cell>
          <cell r="F358">
            <v>300</v>
          </cell>
          <cell r="G358">
            <v>3.8240000000000003E-2</v>
          </cell>
          <cell r="H358">
            <v>0</v>
          </cell>
          <cell r="I358">
            <v>0</v>
          </cell>
          <cell r="L358">
            <v>2.725E-2</v>
          </cell>
          <cell r="Q358">
            <v>3.75</v>
          </cell>
          <cell r="R358">
            <v>3.91</v>
          </cell>
          <cell r="S358">
            <v>5.26</v>
          </cell>
        </row>
        <row r="359">
          <cell r="E359" t="str">
            <v>20160201LGINE694</v>
          </cell>
          <cell r="F359">
            <v>300</v>
          </cell>
          <cell r="G359">
            <v>3.8240000000000003E-2</v>
          </cell>
          <cell r="H359">
            <v>0</v>
          </cell>
          <cell r="I359">
            <v>0</v>
          </cell>
          <cell r="L359">
            <v>2.725E-2</v>
          </cell>
          <cell r="Q359">
            <v>3.75</v>
          </cell>
          <cell r="R359">
            <v>3.91</v>
          </cell>
          <cell r="S359">
            <v>5.26</v>
          </cell>
        </row>
        <row r="360">
          <cell r="E360" t="str">
            <v>20160201LGINE643</v>
          </cell>
          <cell r="F360">
            <v>1000</v>
          </cell>
          <cell r="G360">
            <v>3.7109999999999997E-2</v>
          </cell>
          <cell r="H360">
            <v>0</v>
          </cell>
          <cell r="I360">
            <v>0</v>
          </cell>
          <cell r="L360">
            <v>2.725E-2</v>
          </cell>
          <cell r="Q360">
            <v>3.05</v>
          </cell>
          <cell r="R360">
            <v>3.3</v>
          </cell>
          <cell r="S360">
            <v>4.8499999999999996</v>
          </cell>
        </row>
        <row r="361">
          <cell r="E361" t="str">
            <v>20160201LGINE643DO</v>
          </cell>
          <cell r="F361">
            <v>1000</v>
          </cell>
          <cell r="G361">
            <v>3.7109999999999997E-2</v>
          </cell>
          <cell r="H361">
            <v>0</v>
          </cell>
          <cell r="I361">
            <v>0</v>
          </cell>
          <cell r="L361">
            <v>2.725E-2</v>
          </cell>
          <cell r="Q361">
            <v>3.05</v>
          </cell>
          <cell r="R361">
            <v>3.3</v>
          </cell>
          <cell r="S361">
            <v>4.8499999999999996</v>
          </cell>
        </row>
        <row r="362">
          <cell r="E362" t="str">
            <v>20160201LGINE682</v>
          </cell>
          <cell r="F362">
            <v>1000</v>
          </cell>
          <cell r="G362">
            <v>3.6119999999999999E-2</v>
          </cell>
          <cell r="H362">
            <v>0</v>
          </cell>
          <cell r="I362">
            <v>0</v>
          </cell>
          <cell r="L362">
            <v>2.725E-2</v>
          </cell>
          <cell r="Q362">
            <v>2.37</v>
          </cell>
          <cell r="R362">
            <v>2.37</v>
          </cell>
          <cell r="S362">
            <v>3.42</v>
          </cell>
        </row>
        <row r="363">
          <cell r="E363" t="str">
            <v>20160201LGINE683</v>
          </cell>
          <cell r="F363">
            <v>1000</v>
          </cell>
          <cell r="G363">
            <v>3.6119999999999999E-2</v>
          </cell>
          <cell r="H363">
            <v>0</v>
          </cell>
          <cell r="I363">
            <v>0</v>
          </cell>
          <cell r="L363">
            <v>2.725E-2</v>
          </cell>
          <cell r="Q363">
            <v>1.62</v>
          </cell>
          <cell r="R363">
            <v>2.37</v>
          </cell>
          <cell r="S363">
            <v>3.42</v>
          </cell>
        </row>
        <row r="364">
          <cell r="E364" t="str">
            <v>20160201LGMLE570</v>
          </cell>
          <cell r="F364">
            <v>0</v>
          </cell>
          <cell r="G364">
            <v>6.9339999999999999E-2</v>
          </cell>
          <cell r="H364">
            <v>0</v>
          </cell>
          <cell r="I364">
            <v>0</v>
          </cell>
          <cell r="L364">
            <v>2.725E-2</v>
          </cell>
          <cell r="Q364">
            <v>0</v>
          </cell>
          <cell r="R364">
            <v>0</v>
          </cell>
          <cell r="S364">
            <v>0</v>
          </cell>
        </row>
        <row r="365">
          <cell r="E365" t="str">
            <v>20160201LGMLE571</v>
          </cell>
          <cell r="F365">
            <v>0</v>
          </cell>
          <cell r="G365">
            <v>6.9339999999999999E-2</v>
          </cell>
          <cell r="H365">
            <v>0</v>
          </cell>
          <cell r="I365">
            <v>0</v>
          </cell>
          <cell r="L365">
            <v>2.725E-2</v>
          </cell>
          <cell r="Q365">
            <v>0</v>
          </cell>
          <cell r="R365">
            <v>0</v>
          </cell>
          <cell r="S365">
            <v>0</v>
          </cell>
        </row>
        <row r="366">
          <cell r="E366" t="str">
            <v>20160201LGMLE572</v>
          </cell>
          <cell r="F366">
            <v>0</v>
          </cell>
          <cell r="G366">
            <v>6.9339999999999999E-2</v>
          </cell>
          <cell r="H366">
            <v>0</v>
          </cell>
          <cell r="I366">
            <v>0</v>
          </cell>
          <cell r="L366">
            <v>2.725E-2</v>
          </cell>
          <cell r="Q366">
            <v>0</v>
          </cell>
          <cell r="R366">
            <v>0</v>
          </cell>
          <cell r="S366">
            <v>0</v>
          </cell>
        </row>
        <row r="367">
          <cell r="E367" t="str">
            <v>20160201LGMLE573</v>
          </cell>
          <cell r="F367">
            <v>4</v>
          </cell>
          <cell r="G367">
            <v>7.8710000000000002E-2</v>
          </cell>
          <cell r="H367">
            <v>0</v>
          </cell>
          <cell r="I367">
            <v>0</v>
          </cell>
          <cell r="L367">
            <v>2.725E-2</v>
          </cell>
          <cell r="Q367">
            <v>0</v>
          </cell>
          <cell r="R367">
            <v>0</v>
          </cell>
          <cell r="S367">
            <v>0</v>
          </cell>
        </row>
        <row r="368">
          <cell r="E368" t="str">
            <v>20160201LGMLE574</v>
          </cell>
          <cell r="F368">
            <v>4</v>
          </cell>
          <cell r="G368">
            <v>7.8710000000000002E-2</v>
          </cell>
          <cell r="H368">
            <v>0</v>
          </cell>
          <cell r="I368">
            <v>0</v>
          </cell>
          <cell r="L368">
            <v>2.725E-2</v>
          </cell>
          <cell r="Q368">
            <v>0</v>
          </cell>
          <cell r="R368">
            <v>0</v>
          </cell>
          <cell r="S368">
            <v>0</v>
          </cell>
        </row>
        <row r="369">
          <cell r="E369" t="str">
            <v>20160201LGMLE575</v>
          </cell>
          <cell r="F369">
            <v>4</v>
          </cell>
          <cell r="G369">
            <v>7.8710000000000002E-2</v>
          </cell>
          <cell r="H369">
            <v>0</v>
          </cell>
          <cell r="I369">
            <v>0</v>
          </cell>
          <cell r="L369">
            <v>2.725E-2</v>
          </cell>
          <cell r="Q369">
            <v>0</v>
          </cell>
          <cell r="R369">
            <v>0</v>
          </cell>
          <cell r="S369">
            <v>0</v>
          </cell>
        </row>
        <row r="370">
          <cell r="E370" t="str">
            <v>20160201LGMLE577</v>
          </cell>
          <cell r="F370">
            <v>4</v>
          </cell>
          <cell r="G370">
            <v>7.8710000000000002E-2</v>
          </cell>
          <cell r="H370">
            <v>0</v>
          </cell>
          <cell r="I370">
            <v>0</v>
          </cell>
          <cell r="L370">
            <v>2.725E-2</v>
          </cell>
          <cell r="Q370">
            <v>0</v>
          </cell>
          <cell r="R370">
            <v>0</v>
          </cell>
          <cell r="S370">
            <v>0</v>
          </cell>
        </row>
        <row r="371">
          <cell r="E371" t="str">
            <v>20160201LGINE599</v>
          </cell>
          <cell r="F371">
            <v>0</v>
          </cell>
          <cell r="G371">
            <v>3.9100000000000003E-2</v>
          </cell>
          <cell r="H371">
            <v>0</v>
          </cell>
          <cell r="I371">
            <v>0</v>
          </cell>
          <cell r="L371">
            <v>2.725E-2</v>
          </cell>
          <cell r="Q371">
            <v>0</v>
          </cell>
          <cell r="R371">
            <v>13.27</v>
          </cell>
          <cell r="S371">
            <v>15.59</v>
          </cell>
        </row>
        <row r="372">
          <cell r="E372" t="str">
            <v>20160201LGCME671</v>
          </cell>
          <cell r="F372">
            <v>0</v>
          </cell>
          <cell r="G372">
            <v>3.8719999999999997E-2</v>
          </cell>
          <cell r="H372">
            <v>0</v>
          </cell>
          <cell r="I372">
            <v>0</v>
          </cell>
          <cell r="L372">
            <v>2.725E-2</v>
          </cell>
          <cell r="Q372">
            <v>0</v>
          </cell>
          <cell r="R372">
            <v>11.1</v>
          </cell>
          <cell r="S372">
            <v>11.1</v>
          </cell>
        </row>
        <row r="373">
          <cell r="E373" t="str">
            <v>20160201LGRSE521</v>
          </cell>
          <cell r="F373">
            <v>10.75</v>
          </cell>
          <cell r="G373">
            <v>6.1280000000000001E-2</v>
          </cell>
          <cell r="H373">
            <v>0</v>
          </cell>
          <cell r="I373">
            <v>0.23263</v>
          </cell>
          <cell r="L373">
            <v>2.725E-2</v>
          </cell>
          <cell r="Q373">
            <v>0</v>
          </cell>
          <cell r="R373">
            <v>0</v>
          </cell>
          <cell r="S373">
            <v>0</v>
          </cell>
        </row>
        <row r="374">
          <cell r="E374" t="str">
            <v>20160201LGRSE523</v>
          </cell>
          <cell r="F374">
            <v>10.75</v>
          </cell>
          <cell r="G374">
            <v>6.1280000000000001E-2</v>
          </cell>
          <cell r="H374">
            <v>0.23263</v>
          </cell>
          <cell r="I374">
            <v>0</v>
          </cell>
          <cell r="L374">
            <v>2.725E-2</v>
          </cell>
          <cell r="Q374">
            <v>0</v>
          </cell>
          <cell r="R374">
            <v>0</v>
          </cell>
          <cell r="S374">
            <v>0</v>
          </cell>
        </row>
        <row r="375">
          <cell r="E375" t="str">
            <v>20160201LGRSE527</v>
          </cell>
          <cell r="F375">
            <v>10.75</v>
          </cell>
          <cell r="G375">
            <v>4.5650000000000003E-2</v>
          </cell>
          <cell r="H375">
            <v>0</v>
          </cell>
          <cell r="I375">
            <v>0</v>
          </cell>
          <cell r="L375">
            <v>2.725E-2</v>
          </cell>
          <cell r="Q375">
            <v>0</v>
          </cell>
          <cell r="R375">
            <v>3.25</v>
          </cell>
          <cell r="S375">
            <v>12.38</v>
          </cell>
        </row>
        <row r="376">
          <cell r="E376" t="str">
            <v>20160201LGRSE529</v>
          </cell>
          <cell r="F376">
            <v>10.75</v>
          </cell>
          <cell r="G376">
            <v>4.5650000000000003E-2</v>
          </cell>
          <cell r="H376">
            <v>0</v>
          </cell>
          <cell r="I376">
            <v>0</v>
          </cell>
          <cell r="L376">
            <v>2.725E-2</v>
          </cell>
          <cell r="Q376">
            <v>0</v>
          </cell>
          <cell r="R376">
            <v>3.25</v>
          </cell>
          <cell r="S376">
            <v>12.38</v>
          </cell>
        </row>
        <row r="377">
          <cell r="E377" t="str">
            <v>20160201LGCME520</v>
          </cell>
          <cell r="F377">
            <v>10.75</v>
          </cell>
          <cell r="G377">
            <v>6.1280000000000001E-2</v>
          </cell>
          <cell r="H377">
            <v>0.22966</v>
          </cell>
          <cell r="I377">
            <v>0</v>
          </cell>
          <cell r="L377">
            <v>2.725E-2</v>
          </cell>
          <cell r="Q377">
            <v>0</v>
          </cell>
          <cell r="R377">
            <v>0</v>
          </cell>
          <cell r="S377">
            <v>0</v>
          </cell>
        </row>
        <row r="378">
          <cell r="E378" t="str">
            <v>20160201LGCME522</v>
          </cell>
          <cell r="F378">
            <v>10.75</v>
          </cell>
          <cell r="G378">
            <v>4.5650000000000003E-2</v>
          </cell>
          <cell r="H378">
            <v>0</v>
          </cell>
          <cell r="I378">
            <v>0</v>
          </cell>
          <cell r="L378">
            <v>2.725E-2</v>
          </cell>
          <cell r="Q378">
            <v>0</v>
          </cell>
          <cell r="R378">
            <v>3.25</v>
          </cell>
          <cell r="S378">
            <v>12.38</v>
          </cell>
        </row>
        <row r="379">
          <cell r="E379" t="str">
            <v>20160201LGCME526</v>
          </cell>
          <cell r="F379">
            <v>10.75</v>
          </cell>
          <cell r="G379">
            <v>6.1280000000000001E-2</v>
          </cell>
          <cell r="H379">
            <v>0.22966</v>
          </cell>
          <cell r="I379">
            <v>0</v>
          </cell>
          <cell r="L379">
            <v>2.725E-2</v>
          </cell>
          <cell r="Q379">
            <v>0</v>
          </cell>
          <cell r="R379">
            <v>0</v>
          </cell>
          <cell r="S379">
            <v>0</v>
          </cell>
        </row>
        <row r="380">
          <cell r="E380" t="str">
            <v>20160201LGCME528</v>
          </cell>
          <cell r="F380">
            <v>10.75</v>
          </cell>
          <cell r="G380">
            <v>4.5650000000000003E-2</v>
          </cell>
          <cell r="H380">
            <v>0</v>
          </cell>
          <cell r="I380">
            <v>0</v>
          </cell>
          <cell r="L380">
            <v>2.725E-2</v>
          </cell>
          <cell r="Q380">
            <v>0</v>
          </cell>
          <cell r="R380">
            <v>3.25</v>
          </cell>
          <cell r="S380">
            <v>12.38</v>
          </cell>
        </row>
        <row r="381">
          <cell r="E381" t="str">
            <v>20160201LGCME563PF</v>
          </cell>
          <cell r="F381">
            <v>200</v>
          </cell>
          <cell r="G381">
            <v>3.925E-2</v>
          </cell>
          <cell r="H381">
            <v>0</v>
          </cell>
          <cell r="I381">
            <v>0</v>
          </cell>
          <cell r="L381">
            <v>2.725E-2</v>
          </cell>
          <cell r="Q381">
            <v>0</v>
          </cell>
          <cell r="R381">
            <v>13.63</v>
          </cell>
          <cell r="S381">
            <v>15.92</v>
          </cell>
        </row>
        <row r="382">
          <cell r="E382" t="str">
            <v>20160201LGCME569PF</v>
          </cell>
          <cell r="F382">
            <v>200</v>
          </cell>
          <cell r="G382">
            <v>3.925E-2</v>
          </cell>
          <cell r="H382">
            <v>0</v>
          </cell>
          <cell r="I382">
            <v>0</v>
          </cell>
          <cell r="L382">
            <v>2.725E-2</v>
          </cell>
          <cell r="Q382">
            <v>0</v>
          </cell>
          <cell r="R382">
            <v>13.63</v>
          </cell>
          <cell r="S382">
            <v>15.92</v>
          </cell>
        </row>
        <row r="383">
          <cell r="E383" t="str">
            <v>20160201LGCSR790</v>
          </cell>
          <cell r="L383">
            <v>2.725E-2</v>
          </cell>
          <cell r="Q383">
            <v>0</v>
          </cell>
        </row>
        <row r="384">
          <cell r="E384" t="str">
            <v>20160201LGCSR791</v>
          </cell>
          <cell r="L384">
            <v>2.725E-2</v>
          </cell>
          <cell r="Q384">
            <v>0</v>
          </cell>
        </row>
        <row r="385">
          <cell r="E385" t="str">
            <v>20160201LGCSR792</v>
          </cell>
          <cell r="L385">
            <v>2.725E-2</v>
          </cell>
          <cell r="Q385">
            <v>0</v>
          </cell>
        </row>
        <row r="386">
          <cell r="E386" t="str">
            <v>20160201LGCSR793</v>
          </cell>
          <cell r="L386">
            <v>2.725E-2</v>
          </cell>
          <cell r="Q386">
            <v>0</v>
          </cell>
        </row>
        <row r="387">
          <cell r="E387" t="str">
            <v>20160201LGINE551DO</v>
          </cell>
          <cell r="F387">
            <v>25</v>
          </cell>
          <cell r="G387">
            <v>9.6500000000000002E-2</v>
          </cell>
          <cell r="H387">
            <v>0</v>
          </cell>
          <cell r="I387">
            <v>0</v>
          </cell>
          <cell r="L387">
            <v>2.725E-2</v>
          </cell>
          <cell r="Q387">
            <v>0</v>
          </cell>
          <cell r="R387">
            <v>0</v>
          </cell>
          <cell r="S387">
            <v>0</v>
          </cell>
        </row>
        <row r="388">
          <cell r="E388" t="str">
            <v>20160201LGINE551DS</v>
          </cell>
          <cell r="F388">
            <v>25</v>
          </cell>
          <cell r="G388">
            <v>9.6500000000000002E-2</v>
          </cell>
          <cell r="H388">
            <v>0</v>
          </cell>
          <cell r="I388">
            <v>0</v>
          </cell>
          <cell r="L388">
            <v>2.725E-2</v>
          </cell>
          <cell r="Q388">
            <v>0</v>
          </cell>
          <cell r="R388">
            <v>0</v>
          </cell>
          <cell r="S388">
            <v>0</v>
          </cell>
        </row>
        <row r="389">
          <cell r="E389" t="str">
            <v>20160201LGINE651DO</v>
          </cell>
          <cell r="F389">
            <v>40</v>
          </cell>
          <cell r="G389">
            <v>9.6500000000000002E-2</v>
          </cell>
          <cell r="H389">
            <v>0</v>
          </cell>
          <cell r="I389">
            <v>0</v>
          </cell>
          <cell r="L389">
            <v>2.725E-2</v>
          </cell>
          <cell r="Q389">
            <v>0</v>
          </cell>
          <cell r="R389">
            <v>0</v>
          </cell>
          <cell r="S389">
            <v>0</v>
          </cell>
        </row>
        <row r="390">
          <cell r="E390" t="str">
            <v>20160201LGINE651DS</v>
          </cell>
          <cell r="F390">
            <v>40</v>
          </cell>
          <cell r="G390">
            <v>9.6500000000000002E-2</v>
          </cell>
          <cell r="H390">
            <v>0</v>
          </cell>
          <cell r="I390">
            <v>0</v>
          </cell>
          <cell r="L390">
            <v>2.725E-2</v>
          </cell>
          <cell r="Q390">
            <v>0</v>
          </cell>
          <cell r="R390">
            <v>0</v>
          </cell>
          <cell r="S390">
            <v>0</v>
          </cell>
        </row>
        <row r="391">
          <cell r="E391" t="str">
            <v>20160201LGINELRI</v>
          </cell>
          <cell r="L391">
            <v>2.725E-2</v>
          </cell>
          <cell r="Q391">
            <v>0</v>
          </cell>
        </row>
        <row r="392">
          <cell r="E392" t="str">
            <v>20160201LGCME597</v>
          </cell>
          <cell r="F392">
            <v>200</v>
          </cell>
          <cell r="G392">
            <v>4.0489999999999998E-2</v>
          </cell>
          <cell r="H392">
            <v>0</v>
          </cell>
          <cell r="I392">
            <v>0</v>
          </cell>
          <cell r="L392">
            <v>2.725E-2</v>
          </cell>
          <cell r="Q392">
            <v>4.5999999999999996</v>
          </cell>
          <cell r="R392">
            <v>5.0999999999999996</v>
          </cell>
          <cell r="S392">
            <v>6.74</v>
          </cell>
        </row>
        <row r="393">
          <cell r="E393" t="str">
            <v>20160201LGCME643</v>
          </cell>
          <cell r="F393">
            <v>1000</v>
          </cell>
          <cell r="G393">
            <v>3.7109999999999997E-2</v>
          </cell>
          <cell r="H393">
            <v>0</v>
          </cell>
          <cell r="I393">
            <v>0</v>
          </cell>
          <cell r="L393">
            <v>2.725E-2</v>
          </cell>
          <cell r="Q393">
            <v>3.05</v>
          </cell>
          <cell r="R393">
            <v>3.3</v>
          </cell>
          <cell r="S393">
            <v>4.8499999999999996</v>
          </cell>
        </row>
        <row r="394">
          <cell r="E394" t="str">
            <v>20160201LGCME705</v>
          </cell>
          <cell r="L394">
            <v>2.725E-2</v>
          </cell>
          <cell r="Q394">
            <v>0</v>
          </cell>
        </row>
        <row r="395">
          <cell r="E395" t="str">
            <v>20160201LGCME706</v>
          </cell>
          <cell r="L395">
            <v>2.725E-2</v>
          </cell>
          <cell r="Q395">
            <v>0</v>
          </cell>
        </row>
        <row r="396">
          <cell r="E396" t="str">
            <v>20160201LGCME707</v>
          </cell>
          <cell r="L396">
            <v>2.725E-2</v>
          </cell>
          <cell r="Q396">
            <v>0</v>
          </cell>
        </row>
        <row r="397">
          <cell r="E397" t="str">
            <v>20160201LGCMELRI</v>
          </cell>
          <cell r="L397">
            <v>2.725E-2</v>
          </cell>
          <cell r="Q397">
            <v>0</v>
          </cell>
        </row>
        <row r="398">
          <cell r="E398" t="str">
            <v>20160201LGE_EVC</v>
          </cell>
          <cell r="L398">
            <v>2.725E-2</v>
          </cell>
          <cell r="Q398">
            <v>0</v>
          </cell>
        </row>
        <row r="399">
          <cell r="E399" t="str">
            <v>20160201LGE_EVSE1</v>
          </cell>
          <cell r="L399">
            <v>2.725E-2</v>
          </cell>
          <cell r="Q399">
            <v>0</v>
          </cell>
        </row>
        <row r="400">
          <cell r="E400" t="str">
            <v>20160201LGE_EVSE2</v>
          </cell>
          <cell r="L400">
            <v>2.725E-2</v>
          </cell>
          <cell r="Q400">
            <v>0</v>
          </cell>
        </row>
      </sheetData>
      <sheetData sheetId="27">
        <row r="1521">
          <cell r="E1521" t="str">
            <v>20160201LGUM_201</v>
          </cell>
          <cell r="F1521">
            <v>8.77</v>
          </cell>
          <cell r="H1521">
            <v>1.0899999999999999</v>
          </cell>
        </row>
        <row r="1522">
          <cell r="E1522" t="str">
            <v>20160201LGUM_203</v>
          </cell>
          <cell r="F1522">
            <v>11.690000000000001</v>
          </cell>
          <cell r="H1522">
            <v>2.7099999999999991</v>
          </cell>
        </row>
        <row r="1523">
          <cell r="E1523" t="str">
            <v>20160201LGUM_204</v>
          </cell>
          <cell r="F1523">
            <v>14.409999999999998</v>
          </cell>
          <cell r="H1523">
            <v>4.2000000000000011</v>
          </cell>
        </row>
        <row r="1524">
          <cell r="E1524" t="str">
            <v>20160201LGUM_206</v>
          </cell>
          <cell r="F1524">
            <v>13.08</v>
          </cell>
          <cell r="H1524">
            <v>1.0899999999999999</v>
          </cell>
        </row>
        <row r="1525">
          <cell r="E1525" t="str">
            <v>20160201LGUM_207</v>
          </cell>
          <cell r="F1525">
            <v>16.440000000000001</v>
          </cell>
          <cell r="H1525">
            <v>4.2000000000000011</v>
          </cell>
        </row>
        <row r="1526">
          <cell r="E1526" t="str">
            <v>20160201LGUM_208</v>
          </cell>
          <cell r="F1526">
            <v>14.91</v>
          </cell>
          <cell r="H1526">
            <v>1.9100000000000001</v>
          </cell>
        </row>
        <row r="1527">
          <cell r="E1527" t="str">
            <v>20160201LGUM_209</v>
          </cell>
          <cell r="F1527">
            <v>29.46</v>
          </cell>
          <cell r="H1527">
            <v>10.170000000000002</v>
          </cell>
        </row>
        <row r="1528">
          <cell r="E1528" t="str">
            <v>20160201LGUM_210</v>
          </cell>
          <cell r="F1528">
            <v>30.66</v>
          </cell>
          <cell r="H1528">
            <v>10.170000000000002</v>
          </cell>
        </row>
        <row r="1529">
          <cell r="E1529" t="str">
            <v>20160201LGUM_252</v>
          </cell>
          <cell r="F1529">
            <v>10.25</v>
          </cell>
          <cell r="H1529">
            <v>1.9099999999999993</v>
          </cell>
        </row>
        <row r="1530">
          <cell r="E1530" t="str">
            <v>20160201LGUM_266</v>
          </cell>
          <cell r="F1530">
            <v>28.44</v>
          </cell>
          <cell r="H1530">
            <v>2.8000000000000007</v>
          </cell>
        </row>
        <row r="1531">
          <cell r="E1531" t="str">
            <v>20160201LGUM_267</v>
          </cell>
          <cell r="F1531">
            <v>32.64</v>
          </cell>
          <cell r="H1531">
            <v>4.4499999999999993</v>
          </cell>
        </row>
        <row r="1532">
          <cell r="E1532" t="str">
            <v>20160201LGUM_274</v>
          </cell>
          <cell r="F1532">
            <v>18.259999999999998</v>
          </cell>
          <cell r="H1532">
            <v>1.2699999999999996</v>
          </cell>
        </row>
        <row r="1533">
          <cell r="E1533" t="str">
            <v>20160201LGUM_275</v>
          </cell>
          <cell r="F1533">
            <v>25.860000000000003</v>
          </cell>
          <cell r="H1533">
            <v>1.7899999999999991</v>
          </cell>
        </row>
        <row r="1534">
          <cell r="E1534" t="str">
            <v>20160201LGUM_276</v>
          </cell>
          <cell r="F1534">
            <v>15.2</v>
          </cell>
          <cell r="H1534">
            <v>0.88</v>
          </cell>
        </row>
        <row r="1535">
          <cell r="E1535" t="str">
            <v>20160201LGUM_277</v>
          </cell>
          <cell r="F1535">
            <v>23.110000000000003</v>
          </cell>
          <cell r="H1535">
            <v>1.7900000000000027</v>
          </cell>
        </row>
        <row r="1536">
          <cell r="E1536" t="str">
            <v>20160201LGUM_278</v>
          </cell>
          <cell r="F1536">
            <v>76.239999999999995</v>
          </cell>
          <cell r="H1536">
            <v>9.8400000000000034</v>
          </cell>
        </row>
        <row r="1537">
          <cell r="E1537" t="str">
            <v>20160201LGUM_279</v>
          </cell>
          <cell r="F1537">
            <v>45.11</v>
          </cell>
          <cell r="H1537">
            <v>9.8399999999999963</v>
          </cell>
        </row>
        <row r="1538">
          <cell r="E1538" t="str">
            <v>20160201LGUM_280</v>
          </cell>
          <cell r="F1538">
            <v>20.41</v>
          </cell>
          <cell r="H1538">
            <v>0.88</v>
          </cell>
        </row>
        <row r="1539">
          <cell r="E1539" t="str">
            <v>20160201LGUM_281</v>
          </cell>
          <cell r="F1539">
            <v>21.42</v>
          </cell>
          <cell r="H1539">
            <v>1.2699999999999996</v>
          </cell>
        </row>
        <row r="1540">
          <cell r="E1540" t="str">
            <v>20160201LGUM_282</v>
          </cell>
          <cell r="F1540">
            <v>20.56</v>
          </cell>
          <cell r="H1540">
            <v>0.88</v>
          </cell>
        </row>
        <row r="1541">
          <cell r="E1541" t="str">
            <v>20160201LGUM_283</v>
          </cell>
          <cell r="F1541">
            <v>21.89</v>
          </cell>
          <cell r="H1541">
            <v>1.2699999999999996</v>
          </cell>
        </row>
        <row r="1542">
          <cell r="E1542" t="str">
            <v>20160201LGUM_314</v>
          </cell>
          <cell r="F1542">
            <v>19.93</v>
          </cell>
          <cell r="H1542">
            <v>2.7100000000000009</v>
          </cell>
        </row>
        <row r="1543">
          <cell r="E1543" t="str">
            <v>20160201LGUM_315</v>
          </cell>
          <cell r="F1543">
            <v>23.85</v>
          </cell>
          <cell r="H1543">
            <v>4.1999999999999993</v>
          </cell>
        </row>
        <row r="1544">
          <cell r="E1544" t="str">
            <v>20160201LGUM_318</v>
          </cell>
          <cell r="F1544">
            <v>18.09</v>
          </cell>
          <cell r="H1544">
            <v>1.9100000000000001</v>
          </cell>
        </row>
        <row r="1545">
          <cell r="E1545" t="str">
            <v>20160201LGUM_347</v>
          </cell>
          <cell r="F1545">
            <v>23.84</v>
          </cell>
          <cell r="H1545">
            <v>26.14</v>
          </cell>
        </row>
        <row r="1546">
          <cell r="E1546" t="str">
            <v>20160201LGUM_348</v>
          </cell>
          <cell r="F1546">
            <v>13.930000000000001</v>
          </cell>
          <cell r="H1546">
            <v>2.9800000000000004</v>
          </cell>
        </row>
        <row r="1547">
          <cell r="E1547" t="str">
            <v>20160201LGUM_349</v>
          </cell>
          <cell r="F1547">
            <v>9.5699999999999985</v>
          </cell>
          <cell r="H1547">
            <v>0.91000000000000014</v>
          </cell>
        </row>
        <row r="1548">
          <cell r="E1548" t="str">
            <v>20160201LGUM_400</v>
          </cell>
          <cell r="F1548">
            <v>25.33</v>
          </cell>
          <cell r="H1548">
            <v>1.0199999999999996</v>
          </cell>
        </row>
        <row r="1549">
          <cell r="E1549" t="str">
            <v>20160201LGUM_401</v>
          </cell>
          <cell r="F1549">
            <v>25.980000000000004</v>
          </cell>
          <cell r="H1549">
            <v>1.0599999999999987</v>
          </cell>
        </row>
        <row r="1550">
          <cell r="E1550" t="str">
            <v>20160201LGUM_412</v>
          </cell>
          <cell r="F1550">
            <v>20.82</v>
          </cell>
          <cell r="H1550">
            <v>0.75</v>
          </cell>
        </row>
        <row r="1551">
          <cell r="E1551" t="str">
            <v>20160201LGUM_413</v>
          </cell>
          <cell r="F1551">
            <v>21.560000000000002</v>
          </cell>
          <cell r="H1551">
            <v>1.0599999999999987</v>
          </cell>
        </row>
        <row r="1552">
          <cell r="E1552" t="str">
            <v>20160201LGUM_415</v>
          </cell>
          <cell r="F1552">
            <v>21.21</v>
          </cell>
          <cell r="H1552">
            <v>0.75</v>
          </cell>
        </row>
        <row r="1553">
          <cell r="E1553" t="str">
            <v>20160201LGUM_416</v>
          </cell>
          <cell r="F1553">
            <v>23.630000000000003</v>
          </cell>
          <cell r="H1553">
            <v>1.0599999999999987</v>
          </cell>
        </row>
        <row r="1554">
          <cell r="E1554" t="str">
            <v>20160201LGUM_417</v>
          </cell>
          <cell r="F1554">
            <v>24.75</v>
          </cell>
          <cell r="H1554">
            <v>1.0300000000000011</v>
          </cell>
        </row>
        <row r="1555">
          <cell r="E1555" t="str">
            <v>20160201LGUM_419</v>
          </cell>
          <cell r="F1555">
            <v>26.299999999999997</v>
          </cell>
          <cell r="H1555">
            <v>1.6499999999999986</v>
          </cell>
        </row>
        <row r="1556">
          <cell r="E1556" t="str">
            <v>20160201LGUM_420</v>
          </cell>
          <cell r="F1556">
            <v>30.860000000000003</v>
          </cell>
          <cell r="H1556">
            <v>1.6499999999999986</v>
          </cell>
        </row>
        <row r="1557">
          <cell r="E1557" t="str">
            <v>20160201LGUM_421</v>
          </cell>
          <cell r="F1557">
            <v>33.96</v>
          </cell>
          <cell r="H1557">
            <v>2.6700000000000017</v>
          </cell>
        </row>
        <row r="1558">
          <cell r="E1558" t="str">
            <v>20160201LGUM_422</v>
          </cell>
          <cell r="F1558">
            <v>39.629999999999995</v>
          </cell>
          <cell r="H1558">
            <v>4.28</v>
          </cell>
        </row>
        <row r="1559">
          <cell r="E1559" t="str">
            <v>20160201LGUM_423</v>
          </cell>
          <cell r="F1559">
            <v>27.320000000000004</v>
          </cell>
          <cell r="H1559">
            <v>1.6500000000000021</v>
          </cell>
        </row>
        <row r="1560">
          <cell r="E1560" t="str">
            <v>20160201LGUM_424</v>
          </cell>
          <cell r="F1560">
            <v>29.55</v>
          </cell>
          <cell r="H1560">
            <v>3.9800000000000004</v>
          </cell>
        </row>
        <row r="1561">
          <cell r="E1561" t="str">
            <v>20160201LGUM_425</v>
          </cell>
          <cell r="F1561">
            <v>35.269999999999996</v>
          </cell>
          <cell r="H1561">
            <v>4.2799999999999976</v>
          </cell>
        </row>
        <row r="1562">
          <cell r="E1562" t="str">
            <v>20160201LGUM_426</v>
          </cell>
          <cell r="F1562">
            <v>34.260000000000005</v>
          </cell>
          <cell r="H1562">
            <v>0.75</v>
          </cell>
        </row>
        <row r="1563">
          <cell r="E1563" t="str">
            <v>20160201LGUM_427</v>
          </cell>
          <cell r="F1563">
            <v>36.24</v>
          </cell>
          <cell r="H1563">
            <v>0.75</v>
          </cell>
        </row>
        <row r="1564">
          <cell r="E1564" t="str">
            <v>20160201LGUM_428</v>
          </cell>
          <cell r="F1564">
            <v>35.169999999999995</v>
          </cell>
          <cell r="H1564">
            <v>1.0600000000000023</v>
          </cell>
        </row>
        <row r="1565">
          <cell r="E1565" t="str">
            <v>20160201LGUM_429</v>
          </cell>
          <cell r="F1565">
            <v>37.15</v>
          </cell>
          <cell r="H1565">
            <v>1.0599999999999952</v>
          </cell>
        </row>
        <row r="1566">
          <cell r="E1566" t="str">
            <v>20160201LGUM_430</v>
          </cell>
          <cell r="F1566">
            <v>33.300000000000004</v>
          </cell>
          <cell r="H1566">
            <v>0.75</v>
          </cell>
        </row>
        <row r="1567">
          <cell r="E1567" t="str">
            <v>20160201LGUM_431</v>
          </cell>
          <cell r="F1567">
            <v>33.970000000000006</v>
          </cell>
          <cell r="H1567">
            <v>0.75</v>
          </cell>
        </row>
        <row r="1568">
          <cell r="E1568" t="str">
            <v>20160201LGUM_432</v>
          </cell>
          <cell r="F1568">
            <v>35.409999999999997</v>
          </cell>
          <cell r="H1568">
            <v>1.0600000000000023</v>
          </cell>
        </row>
        <row r="1569">
          <cell r="E1569" t="str">
            <v>20160201LGUM_433</v>
          </cell>
          <cell r="F1569">
            <v>36.069999999999993</v>
          </cell>
          <cell r="H1569">
            <v>1.0600000000000023</v>
          </cell>
        </row>
        <row r="1570">
          <cell r="E1570" t="str">
            <v>20160201LGUM_439</v>
          </cell>
          <cell r="F1570">
            <v>17.420000000000002</v>
          </cell>
          <cell r="H1570">
            <v>1.6499999999999986</v>
          </cell>
        </row>
        <row r="1571">
          <cell r="E1571" t="str">
            <v>20160201LGUM_440</v>
          </cell>
          <cell r="F1571">
            <v>19.37</v>
          </cell>
          <cell r="H1571">
            <v>2.67</v>
          </cell>
        </row>
        <row r="1572">
          <cell r="E1572" t="str">
            <v>20160201LGUM_441</v>
          </cell>
          <cell r="F1572">
            <v>23.55</v>
          </cell>
          <cell r="H1572">
            <v>4.2800000000000011</v>
          </cell>
        </row>
        <row r="1573">
          <cell r="E1573" t="str">
            <v>20160201LGUM_444</v>
          </cell>
          <cell r="F1573">
            <v>21.69</v>
          </cell>
          <cell r="H1573">
            <v>1.6500000000000004</v>
          </cell>
        </row>
        <row r="1574">
          <cell r="E1574" t="str">
            <v>20160201LGUM_445</v>
          </cell>
          <cell r="F1574">
            <v>23.630000000000003</v>
          </cell>
          <cell r="H1574">
            <v>1.6500000000000004</v>
          </cell>
        </row>
        <row r="1575">
          <cell r="E1575" t="str">
            <v>20160201LGUM_452</v>
          </cell>
          <cell r="F1575">
            <v>13.78</v>
          </cell>
          <cell r="H1575">
            <v>1.6500000000000004</v>
          </cell>
        </row>
        <row r="1576">
          <cell r="E1576" t="str">
            <v>20160201LGUM_453</v>
          </cell>
          <cell r="F1576">
            <v>16.170000000000002</v>
          </cell>
          <cell r="H1576">
            <v>3.9800000000000004</v>
          </cell>
        </row>
        <row r="1577">
          <cell r="E1577" t="str">
            <v>20160201LGUM_454</v>
          </cell>
          <cell r="F1577">
            <v>18.610000000000003</v>
          </cell>
          <cell r="H1577">
            <v>4.2800000000000011</v>
          </cell>
        </row>
        <row r="1578">
          <cell r="E1578" t="str">
            <v>20160201LGUM_455</v>
          </cell>
          <cell r="F1578">
            <v>14.729999999999999</v>
          </cell>
          <cell r="H1578">
            <v>1.6499999999999986</v>
          </cell>
        </row>
        <row r="1579">
          <cell r="E1579" t="str">
            <v>20160201LGUM_456</v>
          </cell>
          <cell r="F1579">
            <v>19.440000000000001</v>
          </cell>
          <cell r="H1579">
            <v>4.2800000000000011</v>
          </cell>
        </row>
        <row r="1580">
          <cell r="E1580" t="str">
            <v>20160201LGUM_457</v>
          </cell>
          <cell r="F1580">
            <v>11.93</v>
          </cell>
          <cell r="H1580">
            <v>1.0599999999999987</v>
          </cell>
        </row>
        <row r="1581">
          <cell r="E1581" t="str">
            <v>20160201LGUM_458</v>
          </cell>
          <cell r="F1581">
            <v>10.25</v>
          </cell>
          <cell r="H1581">
            <v>1.9099999999999993</v>
          </cell>
        </row>
        <row r="1582">
          <cell r="E1582" t="str">
            <v>20160201LGUM_470</v>
          </cell>
          <cell r="F1582">
            <v>13.81</v>
          </cell>
          <cell r="H1582">
            <v>1.3699999999999992</v>
          </cell>
        </row>
        <row r="1583">
          <cell r="E1583" t="str">
            <v>20160201LGUM_471</v>
          </cell>
          <cell r="F1583">
            <v>16.09</v>
          </cell>
          <cell r="H1583">
            <v>1.3699999999999992</v>
          </cell>
        </row>
        <row r="1584">
          <cell r="E1584" t="str">
            <v>20160201LGUM_473</v>
          </cell>
          <cell r="F1584">
            <v>19.89</v>
          </cell>
          <cell r="H1584">
            <v>3.1799999999999979</v>
          </cell>
        </row>
        <row r="1585">
          <cell r="E1585" t="str">
            <v>20160201LGUM_474</v>
          </cell>
          <cell r="F1585">
            <v>22.18</v>
          </cell>
          <cell r="H1585">
            <v>3.1799999999999997</v>
          </cell>
        </row>
        <row r="1586">
          <cell r="E1586" t="str">
            <v>20160201LGUM_475</v>
          </cell>
          <cell r="F1586">
            <v>29.64</v>
          </cell>
          <cell r="H1586">
            <v>3.1800000000000033</v>
          </cell>
        </row>
        <row r="1587">
          <cell r="E1587" t="str">
            <v>20160201LGUM_476</v>
          </cell>
          <cell r="F1587">
            <v>42.04</v>
          </cell>
          <cell r="H1587">
            <v>9.8100000000000023</v>
          </cell>
        </row>
        <row r="1588">
          <cell r="E1588" t="str">
            <v>20160201LGUM_477</v>
          </cell>
          <cell r="F1588">
            <v>45.230000000000004</v>
          </cell>
          <cell r="H1588">
            <v>9.8100000000000023</v>
          </cell>
        </row>
        <row r="1589">
          <cell r="E1589" t="str">
            <v>20160201LGUM_479</v>
          </cell>
          <cell r="F1589">
            <v>15.08</v>
          </cell>
          <cell r="H1589">
            <v>1.370000000000001</v>
          </cell>
        </row>
        <row r="1590">
          <cell r="E1590" t="str">
            <v>20160201LGUM_480</v>
          </cell>
          <cell r="F1590">
            <v>24.85</v>
          </cell>
          <cell r="H1590">
            <v>1.370000000000001</v>
          </cell>
        </row>
        <row r="1591">
          <cell r="E1591" t="str">
            <v>20160201LGUM_481</v>
          </cell>
          <cell r="F1591">
            <v>21.669999999999998</v>
          </cell>
          <cell r="H1591">
            <v>3.1800000000000033</v>
          </cell>
        </row>
        <row r="1592">
          <cell r="E1592" t="str">
            <v>20160201LGUM_482</v>
          </cell>
          <cell r="F1592">
            <v>31.43</v>
          </cell>
          <cell r="H1592">
            <v>3.1800000000000033</v>
          </cell>
        </row>
        <row r="1593">
          <cell r="E1593" t="str">
            <v>20160201LGUM_483</v>
          </cell>
          <cell r="F1593">
            <v>45.010000000000005</v>
          </cell>
          <cell r="H1593">
            <v>9.8100000000000023</v>
          </cell>
        </row>
        <row r="1594">
          <cell r="E1594" t="str">
            <v>20160201LGUM_484</v>
          </cell>
          <cell r="F1594">
            <v>54.760000000000005</v>
          </cell>
          <cell r="H1594">
            <v>9.8100000000000023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"/>
      <sheetName val="Sch M-2.3 (1)"/>
      <sheetName val="Sch M-2.3 (2)"/>
      <sheetName val="Sch M-2.3 (3)"/>
      <sheetName val="Summary==&gt;"/>
      <sheetName val="Rate Summary"/>
      <sheetName val="Data==&gt;"/>
      <sheetName val="ECR in Base Rates"/>
      <sheetName val="ECR in Base Rates (forecasted)"/>
      <sheetName val="12MonResults"/>
      <sheetName val="12MonLights"/>
      <sheetName val="12MonPoles"/>
      <sheetName val="Sources ==&gt;"/>
      <sheetName val="FinForecast"/>
      <sheetName val="Customers"/>
      <sheetName val="Cal_Energy"/>
      <sheetName val="Billing Demand"/>
      <sheetName val="1055 Lights Forecast"/>
      <sheetName val="Summary"/>
      <sheetName val="1051 Poles Forecast"/>
      <sheetName val="Lights Load Forecast"/>
      <sheetName val="Power Factor"/>
      <sheetName val="12ME PF"/>
      <sheetName val="Rates"/>
      <sheetName val="LightingRates"/>
      <sheetName val="PoleRates"/>
      <sheetName val="1051"/>
      <sheetName val="Misc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 t="str">
            <v>FLSP</v>
          </cell>
        </row>
        <row r="5">
          <cell r="C5" t="str">
            <v>FLST</v>
          </cell>
        </row>
        <row r="6">
          <cell r="C6" t="str">
            <v>GSS</v>
          </cell>
        </row>
        <row r="7">
          <cell r="C7" t="str">
            <v>GSS</v>
          </cell>
        </row>
        <row r="8">
          <cell r="C8" t="str">
            <v>GSS</v>
          </cell>
          <cell r="E8">
            <v>28298.768992638488</v>
          </cell>
          <cell r="AV8">
            <v>4750653.12</v>
          </cell>
        </row>
        <row r="9">
          <cell r="C9" t="str">
            <v>GSS</v>
          </cell>
        </row>
        <row r="10">
          <cell r="C10" t="str">
            <v>GSS</v>
          </cell>
        </row>
        <row r="11">
          <cell r="C11" t="str">
            <v>GSS</v>
          </cell>
        </row>
        <row r="12">
          <cell r="C12" t="str">
            <v>PSS</v>
          </cell>
          <cell r="E12">
            <v>2594</v>
          </cell>
          <cell r="AV12">
            <v>11335388.199999999</v>
          </cell>
        </row>
        <row r="13">
          <cell r="C13" t="str">
            <v>PSP</v>
          </cell>
          <cell r="E13">
            <v>51</v>
          </cell>
          <cell r="AV13">
            <v>838355.34</v>
          </cell>
        </row>
        <row r="14">
          <cell r="C14" t="str">
            <v>PSS</v>
          </cell>
        </row>
        <row r="15">
          <cell r="C15" t="str">
            <v>TODS</v>
          </cell>
          <cell r="E15">
            <v>276</v>
          </cell>
          <cell r="AV15">
            <v>4867921.22</v>
          </cell>
        </row>
        <row r="16">
          <cell r="C16" t="str">
            <v>CTODP</v>
          </cell>
          <cell r="E16">
            <v>44</v>
          </cell>
          <cell r="AV16">
            <v>2776437.72</v>
          </cell>
        </row>
        <row r="17">
          <cell r="C17" t="str">
            <v>GS3</v>
          </cell>
          <cell r="E17">
            <v>16946.502209483646</v>
          </cell>
          <cell r="AV17">
            <v>8881769.6400000006</v>
          </cell>
        </row>
        <row r="18">
          <cell r="C18" t="str">
            <v>GS3</v>
          </cell>
        </row>
        <row r="19">
          <cell r="C19" t="str">
            <v>GS3</v>
          </cell>
        </row>
        <row r="20">
          <cell r="C20" t="str">
            <v>GS3</v>
          </cell>
        </row>
        <row r="21">
          <cell r="C21" t="str">
            <v>LWC</v>
          </cell>
          <cell r="E21">
            <v>1</v>
          </cell>
          <cell r="AV21">
            <v>311357.74</v>
          </cell>
        </row>
        <row r="22">
          <cell r="C22" t="str">
            <v>CSR</v>
          </cell>
        </row>
        <row r="23">
          <cell r="C23" t="str">
            <v>CSR</v>
          </cell>
        </row>
        <row r="24">
          <cell r="C24" t="str">
            <v>FK</v>
          </cell>
          <cell r="E24">
            <v>1</v>
          </cell>
          <cell r="AV24">
            <v>662039.44999999995</v>
          </cell>
        </row>
        <row r="25">
          <cell r="C25" t="str">
            <v>RTS</v>
          </cell>
          <cell r="E25">
            <v>13</v>
          </cell>
          <cell r="AV25">
            <v>5370162.7400000002</v>
          </cell>
        </row>
        <row r="26">
          <cell r="C26" t="str">
            <v>PSS</v>
          </cell>
          <cell r="E26">
            <v>229</v>
          </cell>
          <cell r="AV26">
            <v>1754555.97</v>
          </cell>
        </row>
        <row r="27">
          <cell r="C27" t="str">
            <v>PSP</v>
          </cell>
          <cell r="E27">
            <v>19</v>
          </cell>
          <cell r="AV27">
            <v>95476.59</v>
          </cell>
        </row>
        <row r="28">
          <cell r="C28" t="str">
            <v>ITODS</v>
          </cell>
          <cell r="E28">
            <v>94</v>
          </cell>
          <cell r="AV28">
            <v>1866500.54</v>
          </cell>
        </row>
        <row r="29">
          <cell r="C29" t="str">
            <v>ITODP</v>
          </cell>
          <cell r="E29">
            <v>62</v>
          </cell>
          <cell r="AV29">
            <v>7289025.2199999997</v>
          </cell>
        </row>
        <row r="30">
          <cell r="C30" t="str">
            <v>ITODP</v>
          </cell>
        </row>
        <row r="31">
          <cell r="C31" t="str">
            <v>LE</v>
          </cell>
          <cell r="E31">
            <v>165</v>
          </cell>
          <cell r="AV31">
            <v>24876.74</v>
          </cell>
        </row>
        <row r="32">
          <cell r="C32" t="str">
            <v>LE</v>
          </cell>
        </row>
        <row r="33">
          <cell r="C33" t="str">
            <v>LE</v>
          </cell>
        </row>
        <row r="34">
          <cell r="C34" t="str">
            <v>TE</v>
          </cell>
          <cell r="E34">
            <v>905</v>
          </cell>
          <cell r="AV34">
            <v>25370.63</v>
          </cell>
        </row>
        <row r="35">
          <cell r="C35" t="str">
            <v>TE</v>
          </cell>
        </row>
        <row r="36">
          <cell r="C36" t="str">
            <v>RS</v>
          </cell>
        </row>
        <row r="37">
          <cell r="C37" t="str">
            <v>RS</v>
          </cell>
          <cell r="E37">
            <v>364045.81654471927</v>
          </cell>
          <cell r="AV37">
            <v>39352333.799999997</v>
          </cell>
        </row>
        <row r="38">
          <cell r="C38" t="str">
            <v>RS</v>
          </cell>
        </row>
        <row r="39">
          <cell r="C39" t="str">
            <v>VFD</v>
          </cell>
        </row>
        <row r="40">
          <cell r="C40" t="str">
            <v>LEV</v>
          </cell>
        </row>
        <row r="41">
          <cell r="C41" t="str">
            <v>LEV</v>
          </cell>
        </row>
        <row r="42">
          <cell r="C42" t="str">
            <v>GSS</v>
          </cell>
        </row>
        <row r="43">
          <cell r="C43" t="str">
            <v>GS3</v>
          </cell>
        </row>
        <row r="44">
          <cell r="C44" t="str">
            <v>PSS</v>
          </cell>
        </row>
        <row r="45">
          <cell r="C45" t="str">
            <v>PSS</v>
          </cell>
        </row>
        <row r="46">
          <cell r="C46" t="str">
            <v>PSP</v>
          </cell>
        </row>
        <row r="47">
          <cell r="C47" t="str">
            <v>PSS</v>
          </cell>
        </row>
        <row r="48">
          <cell r="C48" t="str">
            <v>PSP</v>
          </cell>
        </row>
        <row r="49">
          <cell r="C49" t="str">
            <v>PSS</v>
          </cell>
        </row>
        <row r="50">
          <cell r="C50" t="str">
            <v>PSS</v>
          </cell>
        </row>
        <row r="51">
          <cell r="C51" t="str">
            <v>PSS</v>
          </cell>
        </row>
        <row r="52">
          <cell r="C52" t="str">
            <v>PSS</v>
          </cell>
        </row>
        <row r="53">
          <cell r="C53" t="str">
            <v>PSP</v>
          </cell>
        </row>
        <row r="54">
          <cell r="C54" t="str">
            <v>PSP</v>
          </cell>
        </row>
        <row r="55">
          <cell r="C55" t="str">
            <v>PSP</v>
          </cell>
        </row>
        <row r="56">
          <cell r="C56" t="str">
            <v>PSP</v>
          </cell>
        </row>
        <row r="57">
          <cell r="C57" t="str">
            <v>ITODS</v>
          </cell>
        </row>
        <row r="58">
          <cell r="C58" t="str">
            <v>ITODP</v>
          </cell>
        </row>
        <row r="59">
          <cell r="C59" t="str">
            <v>RTS</v>
          </cell>
        </row>
        <row r="60">
          <cell r="C60" t="str">
            <v>RTODE</v>
          </cell>
          <cell r="E60">
            <v>50</v>
          </cell>
          <cell r="AV60">
            <v>4865.72</v>
          </cell>
        </row>
        <row r="61">
          <cell r="C61" t="str">
            <v>RTODE</v>
          </cell>
        </row>
        <row r="62">
          <cell r="C62" t="str">
            <v>RTODD</v>
          </cell>
        </row>
        <row r="63">
          <cell r="C63" t="str">
            <v>RTODD</v>
          </cell>
        </row>
        <row r="64">
          <cell r="C64" t="str">
            <v>RTODE</v>
          </cell>
        </row>
        <row r="65">
          <cell r="C65" t="str">
            <v>RTODD</v>
          </cell>
        </row>
        <row r="66">
          <cell r="C66" t="str">
            <v>RTODE</v>
          </cell>
        </row>
        <row r="67">
          <cell r="C67" t="str">
            <v>RTODD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CSR</v>
          </cell>
          <cell r="E70">
            <v>2</v>
          </cell>
          <cell r="AV70">
            <v>-329600</v>
          </cell>
        </row>
        <row r="71">
          <cell r="C71" t="str">
            <v>CSR</v>
          </cell>
        </row>
        <row r="72">
          <cell r="C72" t="str">
            <v>CSR</v>
          </cell>
        </row>
        <row r="73">
          <cell r="C73" t="str">
            <v>CSR</v>
          </cell>
        </row>
        <row r="74">
          <cell r="C74" t="str">
            <v>GSS</v>
          </cell>
        </row>
        <row r="75">
          <cell r="C75" t="str">
            <v>GSS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LRI</v>
          </cell>
        </row>
        <row r="79">
          <cell r="C79" t="str">
            <v>TODS</v>
          </cell>
        </row>
        <row r="80">
          <cell r="C80" t="str">
            <v>RTS</v>
          </cell>
        </row>
        <row r="81">
          <cell r="C81" t="str">
            <v>SQF</v>
          </cell>
        </row>
        <row r="82">
          <cell r="C82" t="str">
            <v>SQF</v>
          </cell>
        </row>
        <row r="83">
          <cell r="C83" t="str">
            <v>LQF</v>
          </cell>
        </row>
        <row r="84">
          <cell r="C84" t="str">
            <v>LRI</v>
          </cell>
        </row>
        <row r="85">
          <cell r="C85" t="str">
            <v>EVC</v>
          </cell>
        </row>
        <row r="86">
          <cell r="C86" t="str">
            <v>EVSE</v>
          </cell>
        </row>
        <row r="87">
          <cell r="C87" t="str">
            <v>EVSE</v>
          </cell>
        </row>
        <row r="88">
          <cell r="C88" t="str">
            <v>FLSP</v>
          </cell>
        </row>
        <row r="89">
          <cell r="C89" t="str">
            <v>FLST</v>
          </cell>
        </row>
        <row r="90">
          <cell r="C90" t="str">
            <v>GSS</v>
          </cell>
        </row>
        <row r="91">
          <cell r="C91" t="str">
            <v>GSS</v>
          </cell>
        </row>
        <row r="92">
          <cell r="C92" t="str">
            <v>GSS</v>
          </cell>
          <cell r="E92">
            <v>28980.364778550382</v>
          </cell>
          <cell r="AV92">
            <v>4482720.58</v>
          </cell>
        </row>
        <row r="93">
          <cell r="C93" t="str">
            <v>GSS</v>
          </cell>
        </row>
        <row r="94">
          <cell r="C94" t="str">
            <v>GSS</v>
          </cell>
        </row>
        <row r="95">
          <cell r="C95" t="str">
            <v>GSS</v>
          </cell>
        </row>
        <row r="96">
          <cell r="C96" t="str">
            <v>PSS</v>
          </cell>
          <cell r="E96">
            <v>2593</v>
          </cell>
          <cell r="AV96">
            <v>10375265.630000001</v>
          </cell>
        </row>
        <row r="97">
          <cell r="C97" t="str">
            <v>PSP</v>
          </cell>
          <cell r="E97">
            <v>51</v>
          </cell>
          <cell r="AV97">
            <v>824836.96</v>
          </cell>
        </row>
        <row r="98">
          <cell r="C98" t="str">
            <v>PSS</v>
          </cell>
        </row>
        <row r="99">
          <cell r="C99" t="str">
            <v>TODS</v>
          </cell>
          <cell r="E99">
            <v>276</v>
          </cell>
          <cell r="AV99">
            <v>4828528.75</v>
          </cell>
        </row>
        <row r="100">
          <cell r="C100" t="str">
            <v>CTODP</v>
          </cell>
          <cell r="E100">
            <v>44</v>
          </cell>
          <cell r="AV100">
            <v>2720027.99</v>
          </cell>
        </row>
        <row r="101">
          <cell r="C101" t="str">
            <v>GS3</v>
          </cell>
          <cell r="E101">
            <v>16280.917456794456</v>
          </cell>
          <cell r="AV101">
            <v>8414251.0299999993</v>
          </cell>
        </row>
        <row r="102">
          <cell r="C102" t="str">
            <v>GS3</v>
          </cell>
        </row>
        <row r="103">
          <cell r="C103" t="str">
            <v>GS3</v>
          </cell>
        </row>
        <row r="104">
          <cell r="C104" t="str">
            <v>GS3</v>
          </cell>
        </row>
        <row r="105">
          <cell r="C105" t="str">
            <v>LWC</v>
          </cell>
          <cell r="E105">
            <v>1</v>
          </cell>
          <cell r="AV105">
            <v>292415.01</v>
          </cell>
        </row>
        <row r="106">
          <cell r="C106" t="str">
            <v>CSR</v>
          </cell>
        </row>
        <row r="107">
          <cell r="C107" t="str">
            <v>CSR</v>
          </cell>
        </row>
        <row r="108">
          <cell r="C108" t="str">
            <v>FK</v>
          </cell>
          <cell r="E108">
            <v>1</v>
          </cell>
          <cell r="AV108">
            <v>590331.56000000006</v>
          </cell>
        </row>
        <row r="109">
          <cell r="C109" t="str">
            <v>RTS</v>
          </cell>
          <cell r="E109">
            <v>13</v>
          </cell>
          <cell r="AV109">
            <v>4634962.33</v>
          </cell>
        </row>
        <row r="110">
          <cell r="C110" t="str">
            <v>PSS</v>
          </cell>
          <cell r="E110">
            <v>229</v>
          </cell>
          <cell r="AV110">
            <v>1628104.13</v>
          </cell>
        </row>
        <row r="111">
          <cell r="C111" t="str">
            <v>PSP</v>
          </cell>
          <cell r="E111">
            <v>19</v>
          </cell>
          <cell r="AV111">
            <v>97312.54</v>
          </cell>
        </row>
        <row r="112">
          <cell r="C112" t="str">
            <v>ITODS</v>
          </cell>
          <cell r="E112">
            <v>94</v>
          </cell>
          <cell r="AV112">
            <v>1809841.54</v>
          </cell>
        </row>
        <row r="113">
          <cell r="C113" t="str">
            <v>ITODP</v>
          </cell>
          <cell r="E113">
            <v>62</v>
          </cell>
          <cell r="AV113">
            <v>7247695.4900000002</v>
          </cell>
        </row>
        <row r="114">
          <cell r="C114" t="str">
            <v>ITODP</v>
          </cell>
        </row>
        <row r="115">
          <cell r="C115" t="str">
            <v>LE</v>
          </cell>
          <cell r="E115">
            <v>165</v>
          </cell>
          <cell r="AV115">
            <v>21847.89</v>
          </cell>
        </row>
        <row r="116">
          <cell r="C116" t="str">
            <v>LE</v>
          </cell>
        </row>
        <row r="117">
          <cell r="C117" t="str">
            <v>LE</v>
          </cell>
        </row>
        <row r="118">
          <cell r="C118" t="str">
            <v>TE</v>
          </cell>
          <cell r="E118">
            <v>905</v>
          </cell>
          <cell r="AV118">
            <v>24518.66</v>
          </cell>
        </row>
        <row r="119">
          <cell r="C119" t="str">
            <v>TE</v>
          </cell>
        </row>
        <row r="120">
          <cell r="C120" t="str">
            <v>RS</v>
          </cell>
        </row>
        <row r="121">
          <cell r="C121" t="str">
            <v>RS</v>
          </cell>
          <cell r="E121">
            <v>364149.89248547499</v>
          </cell>
          <cell r="AV121">
            <v>32966202.399999999</v>
          </cell>
        </row>
        <row r="122">
          <cell r="C122" t="str">
            <v>RS</v>
          </cell>
        </row>
        <row r="123">
          <cell r="C123" t="str">
            <v>VFD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GSS</v>
          </cell>
        </row>
        <row r="127">
          <cell r="C127" t="str">
            <v>GS3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PSS</v>
          </cell>
        </row>
        <row r="132">
          <cell r="C132" t="str">
            <v>PSP</v>
          </cell>
        </row>
        <row r="133">
          <cell r="C133" t="str">
            <v>PSS</v>
          </cell>
        </row>
        <row r="134">
          <cell r="C134" t="str">
            <v>PSS</v>
          </cell>
        </row>
        <row r="135">
          <cell r="C135" t="str">
            <v>PSS</v>
          </cell>
        </row>
        <row r="136">
          <cell r="C136" t="str">
            <v>PSS</v>
          </cell>
        </row>
        <row r="137">
          <cell r="C137" t="str">
            <v>PSP</v>
          </cell>
        </row>
        <row r="138">
          <cell r="C138" t="str">
            <v>PSP</v>
          </cell>
        </row>
        <row r="139">
          <cell r="C139" t="str">
            <v>PSP</v>
          </cell>
        </row>
        <row r="140">
          <cell r="C140" t="str">
            <v>PSP</v>
          </cell>
        </row>
        <row r="141">
          <cell r="C141" t="str">
            <v>ITODS</v>
          </cell>
        </row>
        <row r="142">
          <cell r="C142" t="str">
            <v>ITODP</v>
          </cell>
        </row>
        <row r="143">
          <cell r="C143" t="str">
            <v>RTS</v>
          </cell>
        </row>
        <row r="144">
          <cell r="C144" t="str">
            <v>RTODE</v>
          </cell>
          <cell r="E144">
            <v>51</v>
          </cell>
          <cell r="AV144">
            <v>4144.76</v>
          </cell>
        </row>
        <row r="145">
          <cell r="C145" t="str">
            <v>RTODE</v>
          </cell>
        </row>
        <row r="146">
          <cell r="C146" t="str">
            <v>RTODD</v>
          </cell>
        </row>
        <row r="147">
          <cell r="C147" t="str">
            <v>RTODD</v>
          </cell>
        </row>
        <row r="148">
          <cell r="C148" t="str">
            <v>RTODE</v>
          </cell>
        </row>
        <row r="149">
          <cell r="C149" t="str">
            <v>RTODD</v>
          </cell>
        </row>
        <row r="150">
          <cell r="C150" t="str">
            <v>RTODE</v>
          </cell>
        </row>
        <row r="151">
          <cell r="C151" t="str">
            <v>RTODD</v>
          </cell>
        </row>
        <row r="152">
          <cell r="C152" t="str">
            <v>PSP</v>
          </cell>
        </row>
        <row r="153">
          <cell r="C153" t="str">
            <v>PSP</v>
          </cell>
        </row>
        <row r="154">
          <cell r="C154" t="str">
            <v>CSR</v>
          </cell>
          <cell r="E154">
            <v>2</v>
          </cell>
          <cell r="AV154">
            <v>-329600</v>
          </cell>
        </row>
        <row r="155">
          <cell r="C155" t="str">
            <v>CSR</v>
          </cell>
        </row>
        <row r="156">
          <cell r="C156" t="str">
            <v>CSR</v>
          </cell>
        </row>
        <row r="157">
          <cell r="C157" t="str">
            <v>CSR</v>
          </cell>
        </row>
        <row r="158">
          <cell r="C158" t="str">
            <v>GSS</v>
          </cell>
        </row>
        <row r="159">
          <cell r="C159" t="str">
            <v>GSS</v>
          </cell>
        </row>
        <row r="160">
          <cell r="C160" t="str">
            <v>GS3</v>
          </cell>
        </row>
        <row r="161">
          <cell r="C161" t="str">
            <v>GS3</v>
          </cell>
        </row>
        <row r="162">
          <cell r="C162" t="str">
            <v>LRI</v>
          </cell>
        </row>
        <row r="163">
          <cell r="C163" t="str">
            <v>TODS</v>
          </cell>
        </row>
        <row r="164">
          <cell r="C164" t="str">
            <v>RTS</v>
          </cell>
        </row>
        <row r="165">
          <cell r="C165" t="str">
            <v>SQF</v>
          </cell>
        </row>
        <row r="166">
          <cell r="C166" t="str">
            <v>SQF</v>
          </cell>
        </row>
        <row r="167">
          <cell r="C167" t="str">
            <v>LQF</v>
          </cell>
        </row>
        <row r="168">
          <cell r="C168" t="str">
            <v>LRI</v>
          </cell>
        </row>
        <row r="169">
          <cell r="C169" t="str">
            <v>EVC</v>
          </cell>
        </row>
        <row r="170">
          <cell r="C170" t="str">
            <v>EVSE</v>
          </cell>
        </row>
        <row r="171">
          <cell r="C171" t="str">
            <v>EVSE</v>
          </cell>
        </row>
        <row r="172">
          <cell r="C172" t="str">
            <v>FLSP</v>
          </cell>
        </row>
        <row r="173">
          <cell r="C173" t="str">
            <v>FLST</v>
          </cell>
        </row>
        <row r="174">
          <cell r="C174" t="str">
            <v>GSS</v>
          </cell>
        </row>
        <row r="175">
          <cell r="C175" t="str">
            <v>GSS</v>
          </cell>
        </row>
        <row r="176">
          <cell r="C176" t="str">
            <v>GSS</v>
          </cell>
          <cell r="E176">
            <v>28984.344936463298</v>
          </cell>
          <cell r="AV176">
            <v>4562923.68</v>
          </cell>
        </row>
        <row r="177">
          <cell r="C177" t="str">
            <v>GSS</v>
          </cell>
        </row>
        <row r="178">
          <cell r="C178" t="str">
            <v>GSS</v>
          </cell>
        </row>
        <row r="179">
          <cell r="C179" t="str">
            <v>GSS</v>
          </cell>
        </row>
        <row r="180">
          <cell r="C180" t="str">
            <v>PSS</v>
          </cell>
          <cell r="E180">
            <v>2592</v>
          </cell>
          <cell r="AV180">
            <v>10150734.890000001</v>
          </cell>
        </row>
        <row r="181">
          <cell r="C181" t="str">
            <v>PSP</v>
          </cell>
          <cell r="E181">
            <v>51</v>
          </cell>
          <cell r="AV181">
            <v>795364.31</v>
          </cell>
        </row>
        <row r="182">
          <cell r="C182" t="str">
            <v>PSS</v>
          </cell>
        </row>
        <row r="183">
          <cell r="C183" t="str">
            <v>TODS</v>
          </cell>
          <cell r="E183">
            <v>276</v>
          </cell>
          <cell r="AV183">
            <v>4968099.6500000004</v>
          </cell>
        </row>
        <row r="184">
          <cell r="C184" t="str">
            <v>CTODP</v>
          </cell>
          <cell r="E184">
            <v>44</v>
          </cell>
          <cell r="AV184">
            <v>2596623.59</v>
          </cell>
        </row>
        <row r="185">
          <cell r="C185" t="str">
            <v>GS3</v>
          </cell>
          <cell r="E185">
            <v>16290.734139909669</v>
          </cell>
          <cell r="AV185">
            <v>8658607.7300000004</v>
          </cell>
        </row>
        <row r="186">
          <cell r="C186" t="str">
            <v>GS3</v>
          </cell>
        </row>
        <row r="187">
          <cell r="C187" t="str">
            <v>GS3</v>
          </cell>
        </row>
        <row r="188">
          <cell r="C188" t="str">
            <v>GS3</v>
          </cell>
        </row>
        <row r="189">
          <cell r="C189" t="str">
            <v>LWC</v>
          </cell>
          <cell r="E189">
            <v>1</v>
          </cell>
          <cell r="AV189">
            <v>278495.73</v>
          </cell>
        </row>
        <row r="190">
          <cell r="C190" t="str">
            <v>CSR</v>
          </cell>
        </row>
        <row r="191">
          <cell r="C191" t="str">
            <v>CSR</v>
          </cell>
        </row>
        <row r="192">
          <cell r="C192" t="str">
            <v>FK</v>
          </cell>
          <cell r="E192">
            <v>1</v>
          </cell>
          <cell r="AV192">
            <v>594769.06999999995</v>
          </cell>
        </row>
        <row r="193">
          <cell r="C193" t="str">
            <v>RTS</v>
          </cell>
          <cell r="E193">
            <v>13</v>
          </cell>
          <cell r="AV193">
            <v>5849626.8700000001</v>
          </cell>
        </row>
        <row r="194">
          <cell r="C194" t="str">
            <v>PSS</v>
          </cell>
          <cell r="E194">
            <v>229</v>
          </cell>
          <cell r="AV194">
            <v>1586209.23</v>
          </cell>
        </row>
        <row r="195">
          <cell r="C195" t="str">
            <v>PSP</v>
          </cell>
          <cell r="E195">
            <v>19</v>
          </cell>
          <cell r="AV195">
            <v>93507.39</v>
          </cell>
        </row>
        <row r="196">
          <cell r="C196" t="str">
            <v>ITODS</v>
          </cell>
          <cell r="E196">
            <v>94</v>
          </cell>
          <cell r="AV196">
            <v>1887571.47</v>
          </cell>
        </row>
        <row r="197">
          <cell r="C197" t="str">
            <v>ITODP</v>
          </cell>
          <cell r="E197">
            <v>62</v>
          </cell>
          <cell r="AV197">
            <v>6888604.6299999999</v>
          </cell>
        </row>
        <row r="198">
          <cell r="C198" t="str">
            <v>ITODP</v>
          </cell>
        </row>
        <row r="199">
          <cell r="C199" t="str">
            <v>LE</v>
          </cell>
          <cell r="E199">
            <v>165</v>
          </cell>
          <cell r="AV199">
            <v>21820.05</v>
          </cell>
        </row>
        <row r="200">
          <cell r="C200" t="str">
            <v>LE</v>
          </cell>
        </row>
        <row r="201">
          <cell r="C201" t="str">
            <v>LE</v>
          </cell>
        </row>
        <row r="202">
          <cell r="C202" t="str">
            <v>TE</v>
          </cell>
          <cell r="E202">
            <v>905</v>
          </cell>
          <cell r="AV202">
            <v>25393.29</v>
          </cell>
        </row>
        <row r="203">
          <cell r="C203" t="str">
            <v>TE</v>
          </cell>
        </row>
        <row r="204">
          <cell r="C204" t="str">
            <v>RS</v>
          </cell>
        </row>
        <row r="205">
          <cell r="C205" t="str">
            <v>RS</v>
          </cell>
          <cell r="E205">
            <v>364901.59408951807</v>
          </cell>
          <cell r="AV205">
            <v>32180723.609999999</v>
          </cell>
        </row>
        <row r="206">
          <cell r="C206" t="str">
            <v>RS</v>
          </cell>
        </row>
        <row r="207">
          <cell r="C207" t="str">
            <v>VFD</v>
          </cell>
        </row>
        <row r="208">
          <cell r="C208" t="str">
            <v>LEV</v>
          </cell>
        </row>
        <row r="209">
          <cell r="C209" t="str">
            <v>LEV</v>
          </cell>
        </row>
        <row r="210">
          <cell r="C210" t="str">
            <v>GSS</v>
          </cell>
        </row>
        <row r="211">
          <cell r="C211" t="str">
            <v>GS3</v>
          </cell>
        </row>
        <row r="212">
          <cell r="C212" t="str">
            <v>PSS</v>
          </cell>
        </row>
        <row r="213">
          <cell r="C213" t="str">
            <v>PSS</v>
          </cell>
        </row>
        <row r="214">
          <cell r="C214" t="str">
            <v>PSP</v>
          </cell>
        </row>
        <row r="215">
          <cell r="C215" t="str">
            <v>PSS</v>
          </cell>
        </row>
        <row r="216">
          <cell r="C216" t="str">
            <v>PSP</v>
          </cell>
        </row>
        <row r="217">
          <cell r="C217" t="str">
            <v>PSS</v>
          </cell>
        </row>
        <row r="218">
          <cell r="C218" t="str">
            <v>PSS</v>
          </cell>
        </row>
        <row r="219">
          <cell r="C219" t="str">
            <v>PSS</v>
          </cell>
        </row>
        <row r="220">
          <cell r="C220" t="str">
            <v>PSS</v>
          </cell>
        </row>
        <row r="221">
          <cell r="C221" t="str">
            <v>PSP</v>
          </cell>
        </row>
        <row r="222">
          <cell r="C222" t="str">
            <v>PSP</v>
          </cell>
        </row>
        <row r="223">
          <cell r="C223" t="str">
            <v>PSP</v>
          </cell>
        </row>
        <row r="224">
          <cell r="C224" t="str">
            <v>PSP</v>
          </cell>
        </row>
        <row r="225">
          <cell r="C225" t="str">
            <v>ITODS</v>
          </cell>
        </row>
        <row r="226">
          <cell r="C226" t="str">
            <v>ITODP</v>
          </cell>
        </row>
        <row r="227">
          <cell r="C227" t="str">
            <v>RTS</v>
          </cell>
        </row>
        <row r="228">
          <cell r="C228" t="str">
            <v>RTODE</v>
          </cell>
          <cell r="E228">
            <v>52</v>
          </cell>
          <cell r="AV228">
            <v>4069.61</v>
          </cell>
        </row>
        <row r="229">
          <cell r="C229" t="str">
            <v>RTODE</v>
          </cell>
        </row>
        <row r="230">
          <cell r="C230" t="str">
            <v>RTODD</v>
          </cell>
        </row>
        <row r="231">
          <cell r="C231" t="str">
            <v>RTODD</v>
          </cell>
        </row>
        <row r="232">
          <cell r="C232" t="str">
            <v>RTODE</v>
          </cell>
        </row>
        <row r="233">
          <cell r="C233" t="str">
            <v>RTODD</v>
          </cell>
        </row>
        <row r="234">
          <cell r="C234" t="str">
            <v>RTODE</v>
          </cell>
        </row>
        <row r="235">
          <cell r="C235" t="str">
            <v>RTODD</v>
          </cell>
        </row>
        <row r="236">
          <cell r="C236" t="str">
            <v>PSP</v>
          </cell>
        </row>
        <row r="237">
          <cell r="C237" t="str">
            <v>PSP</v>
          </cell>
        </row>
        <row r="238">
          <cell r="C238" t="str">
            <v>CSR</v>
          </cell>
          <cell r="E238">
            <v>2</v>
          </cell>
          <cell r="AV238">
            <v>-329600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GSS</v>
          </cell>
        </row>
        <row r="243">
          <cell r="C243" t="str">
            <v>GSS</v>
          </cell>
        </row>
        <row r="244">
          <cell r="C244" t="str">
            <v>GS3</v>
          </cell>
        </row>
        <row r="245">
          <cell r="C245" t="str">
            <v>GS3</v>
          </cell>
        </row>
        <row r="246">
          <cell r="C246" t="str">
            <v>LRI</v>
          </cell>
        </row>
        <row r="247">
          <cell r="C247" t="str">
            <v>TODS</v>
          </cell>
        </row>
        <row r="248">
          <cell r="C248" t="str">
            <v>RTS</v>
          </cell>
        </row>
        <row r="249">
          <cell r="C249" t="str">
            <v>SQF</v>
          </cell>
        </row>
        <row r="250">
          <cell r="C250" t="str">
            <v>SQF</v>
          </cell>
        </row>
        <row r="251">
          <cell r="C251" t="str">
            <v>LQF</v>
          </cell>
        </row>
        <row r="252">
          <cell r="C252" t="str">
            <v>LRI</v>
          </cell>
        </row>
        <row r="253">
          <cell r="C253" t="str">
            <v>EVC</v>
          </cell>
        </row>
        <row r="254">
          <cell r="C254" t="str">
            <v>EVSE</v>
          </cell>
        </row>
        <row r="255">
          <cell r="C255" t="str">
            <v>EVSE</v>
          </cell>
        </row>
        <row r="256">
          <cell r="C256" t="str">
            <v>FLSP</v>
          </cell>
        </row>
        <row r="257">
          <cell r="C257" t="str">
            <v>FLST</v>
          </cell>
        </row>
        <row r="258">
          <cell r="C258" t="str">
            <v>GSS</v>
          </cell>
        </row>
        <row r="259">
          <cell r="C259" t="str">
            <v>GSS</v>
          </cell>
        </row>
        <row r="260">
          <cell r="C260" t="str">
            <v>GSS</v>
          </cell>
          <cell r="E260">
            <v>28877.624252350917</v>
          </cell>
          <cell r="AV260">
            <v>4409994.78</v>
          </cell>
        </row>
        <row r="261">
          <cell r="C261" t="str">
            <v>GSS</v>
          </cell>
        </row>
        <row r="262">
          <cell r="C262" t="str">
            <v>GSS</v>
          </cell>
        </row>
        <row r="263">
          <cell r="C263" t="str">
            <v>GSS</v>
          </cell>
        </row>
        <row r="264">
          <cell r="C264" t="str">
            <v>PSS</v>
          </cell>
          <cell r="E264">
            <v>2591</v>
          </cell>
          <cell r="AV264">
            <v>10276837.16</v>
          </cell>
        </row>
        <row r="265">
          <cell r="C265" t="str">
            <v>PSP</v>
          </cell>
          <cell r="E265">
            <v>51</v>
          </cell>
          <cell r="AV265">
            <v>949115.15</v>
          </cell>
        </row>
        <row r="266">
          <cell r="C266" t="str">
            <v>PSS</v>
          </cell>
        </row>
        <row r="267">
          <cell r="C267" t="str">
            <v>TODS</v>
          </cell>
          <cell r="E267">
            <v>276</v>
          </cell>
          <cell r="AV267">
            <v>4965412.8899999997</v>
          </cell>
        </row>
        <row r="268">
          <cell r="C268" t="str">
            <v>CTODP</v>
          </cell>
          <cell r="E268">
            <v>44</v>
          </cell>
          <cell r="AV268">
            <v>2837304.53</v>
          </cell>
        </row>
        <row r="269">
          <cell r="C269" t="str">
            <v>GS3</v>
          </cell>
          <cell r="E269">
            <v>16414.893005937254</v>
          </cell>
          <cell r="AV269">
            <v>8607428.9399999995</v>
          </cell>
        </row>
        <row r="270">
          <cell r="C270" t="str">
            <v>GS3</v>
          </cell>
        </row>
        <row r="271">
          <cell r="C271" t="str">
            <v>GS3</v>
          </cell>
        </row>
        <row r="272">
          <cell r="C272" t="str">
            <v>GS3</v>
          </cell>
        </row>
        <row r="273">
          <cell r="C273" t="str">
            <v>LWC</v>
          </cell>
          <cell r="E273">
            <v>1</v>
          </cell>
          <cell r="AV273">
            <v>279072.84000000003</v>
          </cell>
        </row>
        <row r="274">
          <cell r="C274" t="str">
            <v>CSR</v>
          </cell>
        </row>
        <row r="275">
          <cell r="C275" t="str">
            <v>CSR</v>
          </cell>
        </row>
        <row r="276">
          <cell r="C276" t="str">
            <v>FK</v>
          </cell>
          <cell r="E276">
            <v>1</v>
          </cell>
          <cell r="AV276">
            <v>478249.66</v>
          </cell>
        </row>
        <row r="277">
          <cell r="C277" t="str">
            <v>RTS</v>
          </cell>
          <cell r="E277">
            <v>13</v>
          </cell>
          <cell r="AV277">
            <v>6056096.0700000003</v>
          </cell>
        </row>
        <row r="278">
          <cell r="C278" t="str">
            <v>PSS</v>
          </cell>
          <cell r="E278">
            <v>229</v>
          </cell>
          <cell r="AV278">
            <v>1605751.86</v>
          </cell>
        </row>
        <row r="279">
          <cell r="C279" t="str">
            <v>PSP</v>
          </cell>
          <cell r="E279">
            <v>19</v>
          </cell>
          <cell r="AV279">
            <v>119443.96</v>
          </cell>
        </row>
        <row r="280">
          <cell r="C280" t="str">
            <v>ITODS</v>
          </cell>
          <cell r="E280">
            <v>94</v>
          </cell>
          <cell r="AV280">
            <v>1840790.72</v>
          </cell>
        </row>
        <row r="281">
          <cell r="C281" t="str">
            <v>ITODP</v>
          </cell>
          <cell r="E281">
            <v>62</v>
          </cell>
          <cell r="AV281">
            <v>7410120.5099999998</v>
          </cell>
        </row>
        <row r="282">
          <cell r="C282" t="str">
            <v>ITODP</v>
          </cell>
        </row>
        <row r="283">
          <cell r="C283" t="str">
            <v>LE</v>
          </cell>
          <cell r="E283">
            <v>165</v>
          </cell>
          <cell r="AV283">
            <v>19343</v>
          </cell>
        </row>
        <row r="284">
          <cell r="C284" t="str">
            <v>LE</v>
          </cell>
        </row>
        <row r="285">
          <cell r="C285" t="str">
            <v>LE</v>
          </cell>
        </row>
        <row r="286">
          <cell r="C286" t="str">
            <v>TE</v>
          </cell>
          <cell r="E286">
            <v>905</v>
          </cell>
          <cell r="AV286">
            <v>24874.98</v>
          </cell>
        </row>
        <row r="287">
          <cell r="C287" t="str">
            <v>TE</v>
          </cell>
        </row>
        <row r="288">
          <cell r="C288" t="str">
            <v>RS</v>
          </cell>
        </row>
        <row r="289">
          <cell r="C289" t="str">
            <v>RS</v>
          </cell>
          <cell r="E289">
            <v>364549.34457795846</v>
          </cell>
          <cell r="AV289">
            <v>28047574.280000001</v>
          </cell>
        </row>
        <row r="290">
          <cell r="C290" t="str">
            <v>RS</v>
          </cell>
        </row>
        <row r="291">
          <cell r="C291" t="str">
            <v>VFD</v>
          </cell>
        </row>
        <row r="292">
          <cell r="C292" t="str">
            <v>LEV</v>
          </cell>
        </row>
        <row r="293">
          <cell r="C293" t="str">
            <v>LEV</v>
          </cell>
        </row>
        <row r="294">
          <cell r="C294" t="str">
            <v>GSS</v>
          </cell>
        </row>
        <row r="295">
          <cell r="C295" t="str">
            <v>GS3</v>
          </cell>
        </row>
        <row r="296">
          <cell r="C296" t="str">
            <v>PSS</v>
          </cell>
        </row>
        <row r="297">
          <cell r="C297" t="str">
            <v>PSS</v>
          </cell>
        </row>
        <row r="298">
          <cell r="C298" t="str">
            <v>PSP</v>
          </cell>
        </row>
        <row r="299">
          <cell r="C299" t="str">
            <v>PSS</v>
          </cell>
        </row>
        <row r="300">
          <cell r="C300" t="str">
            <v>PSP</v>
          </cell>
        </row>
        <row r="301">
          <cell r="C301" t="str">
            <v>PSS</v>
          </cell>
        </row>
        <row r="302">
          <cell r="C302" t="str">
            <v>PSS</v>
          </cell>
        </row>
        <row r="303">
          <cell r="C303" t="str">
            <v>PSS</v>
          </cell>
        </row>
        <row r="304">
          <cell r="C304" t="str">
            <v>PSS</v>
          </cell>
        </row>
        <row r="305">
          <cell r="C305" t="str">
            <v>PSP</v>
          </cell>
        </row>
        <row r="306">
          <cell r="C306" t="str">
            <v>PSP</v>
          </cell>
        </row>
        <row r="307">
          <cell r="C307" t="str">
            <v>PSP</v>
          </cell>
        </row>
        <row r="308">
          <cell r="C308" t="str">
            <v>PSP</v>
          </cell>
        </row>
        <row r="309">
          <cell r="C309" t="str">
            <v>ITODS</v>
          </cell>
        </row>
        <row r="310">
          <cell r="C310" t="str">
            <v>ITODP</v>
          </cell>
        </row>
        <row r="311">
          <cell r="C311" t="str">
            <v>RTS</v>
          </cell>
        </row>
        <row r="312">
          <cell r="C312" t="str">
            <v>RTODE</v>
          </cell>
          <cell r="E312">
            <v>53</v>
          </cell>
          <cell r="AV312">
            <v>3642.28</v>
          </cell>
        </row>
        <row r="313">
          <cell r="C313" t="str">
            <v>RTODE</v>
          </cell>
        </row>
        <row r="314">
          <cell r="C314" t="str">
            <v>RTODD</v>
          </cell>
        </row>
        <row r="315">
          <cell r="C315" t="str">
            <v>RTODD</v>
          </cell>
        </row>
        <row r="316">
          <cell r="C316" t="str">
            <v>RTODE</v>
          </cell>
        </row>
        <row r="317">
          <cell r="C317" t="str">
            <v>RTODD</v>
          </cell>
        </row>
        <row r="318">
          <cell r="C318" t="str">
            <v>RTODE</v>
          </cell>
        </row>
        <row r="319">
          <cell r="C319" t="str">
            <v>RTODD</v>
          </cell>
        </row>
        <row r="320">
          <cell r="C320" t="str">
            <v>PSP</v>
          </cell>
        </row>
        <row r="321">
          <cell r="C321" t="str">
            <v>PSP</v>
          </cell>
        </row>
        <row r="322">
          <cell r="C322" t="str">
            <v>CSR</v>
          </cell>
          <cell r="E322">
            <v>2</v>
          </cell>
          <cell r="AV322">
            <v>-329600</v>
          </cell>
        </row>
        <row r="323">
          <cell r="C323" t="str">
            <v>CSR</v>
          </cell>
        </row>
        <row r="324">
          <cell r="C324" t="str">
            <v>CSR</v>
          </cell>
        </row>
        <row r="325">
          <cell r="C325" t="str">
            <v>CSR</v>
          </cell>
        </row>
        <row r="326">
          <cell r="C326" t="str">
            <v>GSS</v>
          </cell>
        </row>
        <row r="327">
          <cell r="C327" t="str">
            <v>GSS</v>
          </cell>
        </row>
        <row r="328">
          <cell r="C328" t="str">
            <v>GS3</v>
          </cell>
        </row>
        <row r="329">
          <cell r="C329" t="str">
            <v>GS3</v>
          </cell>
        </row>
        <row r="330">
          <cell r="C330" t="str">
            <v>LRI</v>
          </cell>
        </row>
        <row r="331">
          <cell r="C331" t="str">
            <v>TODS</v>
          </cell>
        </row>
        <row r="332">
          <cell r="C332" t="str">
            <v>RTS</v>
          </cell>
        </row>
        <row r="333">
          <cell r="C333" t="str">
            <v>SQF</v>
          </cell>
        </row>
        <row r="334">
          <cell r="C334" t="str">
            <v>SQF</v>
          </cell>
        </row>
        <row r="335">
          <cell r="C335" t="str">
            <v>LQF</v>
          </cell>
        </row>
        <row r="336">
          <cell r="C336" t="str">
            <v>LRI</v>
          </cell>
        </row>
        <row r="337">
          <cell r="C337" t="str">
            <v>EVC</v>
          </cell>
        </row>
        <row r="338">
          <cell r="C338" t="str">
            <v>EVSE</v>
          </cell>
        </row>
        <row r="339">
          <cell r="C339" t="str">
            <v>EVSE</v>
          </cell>
        </row>
        <row r="340">
          <cell r="C340" t="str">
            <v>FLSP</v>
          </cell>
        </row>
        <row r="341">
          <cell r="C341" t="str">
            <v>FLST</v>
          </cell>
        </row>
        <row r="342">
          <cell r="C342" t="str">
            <v>GSS</v>
          </cell>
        </row>
        <row r="343">
          <cell r="C343" t="str">
            <v>GSS</v>
          </cell>
        </row>
        <row r="344">
          <cell r="C344" t="str">
            <v>GSS</v>
          </cell>
          <cell r="E344">
            <v>29021.756260427315</v>
          </cell>
          <cell r="AV344">
            <v>4786477.96</v>
          </cell>
        </row>
        <row r="345">
          <cell r="C345" t="str">
            <v>GSS</v>
          </cell>
        </row>
        <row r="346">
          <cell r="C346" t="str">
            <v>GSS</v>
          </cell>
        </row>
        <row r="347">
          <cell r="C347" t="str">
            <v>GSS</v>
          </cell>
        </row>
        <row r="348">
          <cell r="C348" t="str">
            <v>PSS</v>
          </cell>
          <cell r="E348">
            <v>2590</v>
          </cell>
          <cell r="AV348">
            <v>11869919.220000001</v>
          </cell>
        </row>
        <row r="349">
          <cell r="C349" t="str">
            <v>PSP</v>
          </cell>
          <cell r="E349">
            <v>51</v>
          </cell>
          <cell r="AV349">
            <v>1065985.82</v>
          </cell>
        </row>
        <row r="350">
          <cell r="C350" t="str">
            <v>PSS</v>
          </cell>
        </row>
        <row r="351">
          <cell r="C351" t="str">
            <v>TODS</v>
          </cell>
          <cell r="E351">
            <v>276</v>
          </cell>
          <cell r="AV351">
            <v>5357729.74</v>
          </cell>
        </row>
        <row r="352">
          <cell r="C352" t="str">
            <v>CTODP</v>
          </cell>
          <cell r="E352">
            <v>44</v>
          </cell>
          <cell r="AV352">
            <v>2996070.05</v>
          </cell>
        </row>
        <row r="353">
          <cell r="C353" t="str">
            <v>GS3</v>
          </cell>
          <cell r="E353">
            <v>16285.787624834726</v>
          </cell>
          <cell r="AV353">
            <v>9780403.0500000007</v>
          </cell>
        </row>
        <row r="354">
          <cell r="C354" t="str">
            <v>GS3</v>
          </cell>
        </row>
        <row r="355">
          <cell r="C355" t="str">
            <v>GS3</v>
          </cell>
        </row>
        <row r="356">
          <cell r="C356" t="str">
            <v>GS3</v>
          </cell>
        </row>
        <row r="357">
          <cell r="C357" t="str">
            <v>LWC</v>
          </cell>
          <cell r="E357">
            <v>1</v>
          </cell>
          <cell r="AV357">
            <v>278800.28000000003</v>
          </cell>
        </row>
        <row r="358">
          <cell r="C358" t="str">
            <v>CSR</v>
          </cell>
        </row>
        <row r="359">
          <cell r="C359" t="str">
            <v>CSR</v>
          </cell>
        </row>
        <row r="360">
          <cell r="C360" t="str">
            <v>FK</v>
          </cell>
          <cell r="E360">
            <v>1</v>
          </cell>
          <cell r="AV360">
            <v>524050.49</v>
          </cell>
        </row>
        <row r="361">
          <cell r="C361" t="str">
            <v>RTS</v>
          </cell>
          <cell r="E361">
            <v>13</v>
          </cell>
          <cell r="AV361">
            <v>6457907.3700000001</v>
          </cell>
        </row>
        <row r="362">
          <cell r="C362" t="str">
            <v>PSS</v>
          </cell>
          <cell r="E362">
            <v>229</v>
          </cell>
          <cell r="AV362">
            <v>1847584.42</v>
          </cell>
        </row>
        <row r="363">
          <cell r="C363" t="str">
            <v>PSP</v>
          </cell>
          <cell r="E363">
            <v>19</v>
          </cell>
          <cell r="AV363">
            <v>123331.73</v>
          </cell>
        </row>
        <row r="364">
          <cell r="C364" t="str">
            <v>ITODS</v>
          </cell>
          <cell r="E364">
            <v>94</v>
          </cell>
          <cell r="AV364">
            <v>2017115.04</v>
          </cell>
        </row>
        <row r="365">
          <cell r="C365" t="str">
            <v>ITODP</v>
          </cell>
          <cell r="E365">
            <v>62</v>
          </cell>
          <cell r="AV365">
            <v>7855562.6299999999</v>
          </cell>
        </row>
        <row r="366">
          <cell r="C366" t="str">
            <v>ITODP</v>
          </cell>
        </row>
        <row r="367">
          <cell r="C367" t="str">
            <v>LE</v>
          </cell>
          <cell r="E367">
            <v>165</v>
          </cell>
          <cell r="AV367">
            <v>18411.62</v>
          </cell>
        </row>
        <row r="368">
          <cell r="C368" t="str">
            <v>LE</v>
          </cell>
        </row>
        <row r="369">
          <cell r="C369" t="str">
            <v>LE</v>
          </cell>
        </row>
        <row r="370">
          <cell r="C370" t="str">
            <v>TE</v>
          </cell>
          <cell r="E370">
            <v>905</v>
          </cell>
          <cell r="AV370">
            <v>27185.82</v>
          </cell>
        </row>
        <row r="371">
          <cell r="C371" t="str">
            <v>TE</v>
          </cell>
        </row>
        <row r="372">
          <cell r="C372" t="str">
            <v>RS</v>
          </cell>
        </row>
        <row r="373">
          <cell r="C373" t="str">
            <v>RS</v>
          </cell>
          <cell r="E373">
            <v>364714.45769028889</v>
          </cell>
          <cell r="AV373">
            <v>33551374.550000001</v>
          </cell>
        </row>
        <row r="374">
          <cell r="C374" t="str">
            <v>RS</v>
          </cell>
        </row>
        <row r="375">
          <cell r="C375" t="str">
            <v>VFD</v>
          </cell>
        </row>
        <row r="376">
          <cell r="C376" t="str">
            <v>LEV</v>
          </cell>
        </row>
        <row r="377">
          <cell r="C377" t="str">
            <v>LEV</v>
          </cell>
        </row>
        <row r="378">
          <cell r="C378" t="str">
            <v>GSS</v>
          </cell>
        </row>
        <row r="379">
          <cell r="C379" t="str">
            <v>GS3</v>
          </cell>
        </row>
        <row r="380">
          <cell r="C380" t="str">
            <v>PSS</v>
          </cell>
        </row>
        <row r="381">
          <cell r="C381" t="str">
            <v>PSS</v>
          </cell>
        </row>
        <row r="382">
          <cell r="C382" t="str">
            <v>PSP</v>
          </cell>
        </row>
        <row r="383">
          <cell r="C383" t="str">
            <v>PSS</v>
          </cell>
        </row>
        <row r="384">
          <cell r="C384" t="str">
            <v>PSP</v>
          </cell>
        </row>
        <row r="385">
          <cell r="C385" t="str">
            <v>PSS</v>
          </cell>
        </row>
        <row r="386">
          <cell r="C386" t="str">
            <v>PSS</v>
          </cell>
        </row>
        <row r="387">
          <cell r="C387" t="str">
            <v>PSS</v>
          </cell>
        </row>
        <row r="388">
          <cell r="C388" t="str">
            <v>PSS</v>
          </cell>
        </row>
        <row r="389">
          <cell r="C389" t="str">
            <v>PSP</v>
          </cell>
        </row>
        <row r="390">
          <cell r="C390" t="str">
            <v>PSP</v>
          </cell>
        </row>
        <row r="391">
          <cell r="C391" t="str">
            <v>PSP</v>
          </cell>
        </row>
        <row r="392">
          <cell r="C392" t="str">
            <v>PSP</v>
          </cell>
        </row>
        <row r="393">
          <cell r="C393" t="str">
            <v>ITODS</v>
          </cell>
        </row>
        <row r="394">
          <cell r="C394" t="str">
            <v>ITODP</v>
          </cell>
        </row>
        <row r="395">
          <cell r="C395" t="str">
            <v>RTS</v>
          </cell>
        </row>
        <row r="396">
          <cell r="C396" t="str">
            <v>RTODE</v>
          </cell>
          <cell r="E396">
            <v>54</v>
          </cell>
          <cell r="AV396">
            <v>4570.41</v>
          </cell>
        </row>
        <row r="397">
          <cell r="C397" t="str">
            <v>RTODE</v>
          </cell>
        </row>
        <row r="398">
          <cell r="C398" t="str">
            <v>RTODD</v>
          </cell>
        </row>
        <row r="399">
          <cell r="C399" t="str">
            <v>RTODD</v>
          </cell>
        </row>
        <row r="400">
          <cell r="C400" t="str">
            <v>RTODE</v>
          </cell>
        </row>
        <row r="401">
          <cell r="C401" t="str">
            <v>RTODD</v>
          </cell>
        </row>
        <row r="402">
          <cell r="C402" t="str">
            <v>RTODE</v>
          </cell>
        </row>
        <row r="403">
          <cell r="C403" t="str">
            <v>RTODD</v>
          </cell>
        </row>
        <row r="404">
          <cell r="C404" t="str">
            <v>PSP</v>
          </cell>
        </row>
        <row r="405">
          <cell r="C405" t="str">
            <v>PSP</v>
          </cell>
        </row>
        <row r="406">
          <cell r="C406" t="str">
            <v>CSR</v>
          </cell>
          <cell r="E406">
            <v>2</v>
          </cell>
          <cell r="AV406">
            <v>-329600</v>
          </cell>
        </row>
        <row r="407">
          <cell r="C407" t="str">
            <v>CSR</v>
          </cell>
        </row>
        <row r="408">
          <cell r="C408" t="str">
            <v>CSR</v>
          </cell>
        </row>
        <row r="409">
          <cell r="C409" t="str">
            <v>CSR</v>
          </cell>
        </row>
        <row r="410">
          <cell r="C410" t="str">
            <v>GSS</v>
          </cell>
        </row>
        <row r="411">
          <cell r="C411" t="str">
            <v>GSS</v>
          </cell>
        </row>
        <row r="412">
          <cell r="C412" t="str">
            <v>GS3</v>
          </cell>
        </row>
        <row r="413">
          <cell r="C413" t="str">
            <v>GS3</v>
          </cell>
        </row>
        <row r="414">
          <cell r="C414" t="str">
            <v>LRI</v>
          </cell>
        </row>
        <row r="415">
          <cell r="C415" t="str">
            <v>TODS</v>
          </cell>
        </row>
        <row r="416">
          <cell r="C416" t="str">
            <v>RTS</v>
          </cell>
        </row>
        <row r="417">
          <cell r="C417" t="str">
            <v>SQF</v>
          </cell>
        </row>
        <row r="418">
          <cell r="C418" t="str">
            <v>SQF</v>
          </cell>
        </row>
        <row r="419">
          <cell r="C419" t="str">
            <v>LQF</v>
          </cell>
        </row>
        <row r="420">
          <cell r="C420" t="str">
            <v>LRI</v>
          </cell>
        </row>
        <row r="421">
          <cell r="C421" t="str">
            <v>EVC</v>
          </cell>
        </row>
        <row r="422">
          <cell r="C422" t="str">
            <v>EVSE</v>
          </cell>
        </row>
        <row r="423">
          <cell r="C423" t="str">
            <v>EVSE</v>
          </cell>
        </row>
        <row r="424">
          <cell r="C424" t="str">
            <v>FLSP</v>
          </cell>
        </row>
        <row r="425">
          <cell r="C425" t="str">
            <v>FLST</v>
          </cell>
        </row>
        <row r="426">
          <cell r="C426" t="str">
            <v>GSS</v>
          </cell>
        </row>
        <row r="427">
          <cell r="C427" t="str">
            <v>GSS</v>
          </cell>
        </row>
        <row r="428">
          <cell r="C428" t="str">
            <v>GSS</v>
          </cell>
          <cell r="E428">
            <v>28613.084361914629</v>
          </cell>
          <cell r="AV428">
            <v>5042493.51</v>
          </cell>
        </row>
        <row r="429">
          <cell r="C429" t="str">
            <v>GSS</v>
          </cell>
        </row>
        <row r="430">
          <cell r="C430" t="str">
            <v>GSS</v>
          </cell>
        </row>
        <row r="431">
          <cell r="C431" t="str">
            <v>GSS</v>
          </cell>
        </row>
        <row r="432">
          <cell r="C432" t="str">
            <v>PSS</v>
          </cell>
          <cell r="E432">
            <v>2589</v>
          </cell>
          <cell r="AV432">
            <v>13496867.01</v>
          </cell>
        </row>
        <row r="433">
          <cell r="C433" t="str">
            <v>PSP</v>
          </cell>
          <cell r="E433">
            <v>51</v>
          </cell>
          <cell r="AV433">
            <v>1093252.24</v>
          </cell>
        </row>
        <row r="434">
          <cell r="C434" t="str">
            <v>PSS</v>
          </cell>
        </row>
        <row r="435">
          <cell r="C435" t="str">
            <v>TODS</v>
          </cell>
          <cell r="E435">
            <v>276</v>
          </cell>
          <cell r="AV435">
            <v>5422553.4400000004</v>
          </cell>
        </row>
        <row r="436">
          <cell r="C436" t="str">
            <v>CTODP</v>
          </cell>
          <cell r="E436">
            <v>44</v>
          </cell>
          <cell r="AV436">
            <v>3232334.33</v>
          </cell>
        </row>
        <row r="437">
          <cell r="C437" t="str">
            <v>GS3</v>
          </cell>
          <cell r="E437">
            <v>16707.408093290644</v>
          </cell>
          <cell r="AV437">
            <v>11196463.199999999</v>
          </cell>
        </row>
        <row r="438">
          <cell r="C438" t="str">
            <v>GS3</v>
          </cell>
        </row>
        <row r="439">
          <cell r="C439" t="str">
            <v>GS3</v>
          </cell>
        </row>
        <row r="440">
          <cell r="C440" t="str">
            <v>GS3</v>
          </cell>
        </row>
        <row r="441">
          <cell r="C441" t="str">
            <v>LWC</v>
          </cell>
          <cell r="E441">
            <v>1</v>
          </cell>
          <cell r="AV441">
            <v>310196.69</v>
          </cell>
        </row>
        <row r="442">
          <cell r="C442" t="str">
            <v>CSR</v>
          </cell>
        </row>
        <row r="443">
          <cell r="C443" t="str">
            <v>CSR</v>
          </cell>
        </row>
        <row r="444">
          <cell r="C444" t="str">
            <v>FK</v>
          </cell>
          <cell r="E444">
            <v>1</v>
          </cell>
          <cell r="AV444">
            <v>658700.12</v>
          </cell>
        </row>
        <row r="445">
          <cell r="C445" t="str">
            <v>RTS</v>
          </cell>
          <cell r="E445">
            <v>13</v>
          </cell>
          <cell r="AV445">
            <v>6043361.4299999997</v>
          </cell>
        </row>
        <row r="446">
          <cell r="C446" t="str">
            <v>PSS</v>
          </cell>
          <cell r="E446">
            <v>229</v>
          </cell>
          <cell r="AV446">
            <v>2100027.2000000002</v>
          </cell>
        </row>
        <row r="447">
          <cell r="C447" t="str">
            <v>PSP</v>
          </cell>
          <cell r="E447">
            <v>19</v>
          </cell>
          <cell r="AV447">
            <v>128177.48</v>
          </cell>
        </row>
        <row r="448">
          <cell r="C448" t="str">
            <v>ITODS</v>
          </cell>
          <cell r="E448">
            <v>94</v>
          </cell>
          <cell r="AV448">
            <v>2023472.49</v>
          </cell>
        </row>
        <row r="449">
          <cell r="C449" t="str">
            <v>ITODP</v>
          </cell>
          <cell r="E449">
            <v>62</v>
          </cell>
          <cell r="AV449">
            <v>8653364.6699999999</v>
          </cell>
        </row>
        <row r="450">
          <cell r="C450" t="str">
            <v>ITODP</v>
          </cell>
        </row>
        <row r="451">
          <cell r="C451" t="str">
            <v>LE</v>
          </cell>
          <cell r="E451">
            <v>165</v>
          </cell>
          <cell r="AV451">
            <v>18040.330000000002</v>
          </cell>
        </row>
        <row r="452">
          <cell r="C452" t="str">
            <v>LE</v>
          </cell>
        </row>
        <row r="453">
          <cell r="C453" t="str">
            <v>LE</v>
          </cell>
        </row>
        <row r="454">
          <cell r="C454" t="str">
            <v>TE</v>
          </cell>
          <cell r="E454">
            <v>905</v>
          </cell>
          <cell r="AV454">
            <v>27245.94</v>
          </cell>
        </row>
        <row r="455">
          <cell r="C455" t="str">
            <v>TE</v>
          </cell>
        </row>
        <row r="456">
          <cell r="C456" t="str">
            <v>RS</v>
          </cell>
        </row>
        <row r="457">
          <cell r="C457" t="str">
            <v>RS</v>
          </cell>
          <cell r="E457">
            <v>365355.74929701828</v>
          </cell>
          <cell r="AV457">
            <v>43071978.899999999</v>
          </cell>
        </row>
        <row r="458">
          <cell r="C458" t="str">
            <v>RS</v>
          </cell>
        </row>
        <row r="459">
          <cell r="C459" t="str">
            <v>VFD</v>
          </cell>
        </row>
        <row r="460">
          <cell r="C460" t="str">
            <v>LEV</v>
          </cell>
        </row>
        <row r="461">
          <cell r="C461" t="str">
            <v>LEV</v>
          </cell>
        </row>
        <row r="462">
          <cell r="C462" t="str">
            <v>GSS</v>
          </cell>
        </row>
        <row r="463">
          <cell r="C463" t="str">
            <v>GS3</v>
          </cell>
        </row>
        <row r="464">
          <cell r="C464" t="str">
            <v>PSS</v>
          </cell>
        </row>
        <row r="465">
          <cell r="C465" t="str">
            <v>PSS</v>
          </cell>
        </row>
        <row r="466">
          <cell r="C466" t="str">
            <v>PSP</v>
          </cell>
        </row>
        <row r="467">
          <cell r="C467" t="str">
            <v>PSS</v>
          </cell>
        </row>
        <row r="468">
          <cell r="C468" t="str">
            <v>PSP</v>
          </cell>
        </row>
        <row r="469">
          <cell r="C469" t="str">
            <v>PSS</v>
          </cell>
        </row>
        <row r="470">
          <cell r="C470" t="str">
            <v>PSS</v>
          </cell>
        </row>
        <row r="471">
          <cell r="C471" t="str">
            <v>PSS</v>
          </cell>
        </row>
        <row r="472">
          <cell r="C472" t="str">
            <v>PSS</v>
          </cell>
        </row>
        <row r="473">
          <cell r="C473" t="str">
            <v>PSP</v>
          </cell>
        </row>
        <row r="474">
          <cell r="C474" t="str">
            <v>PSP</v>
          </cell>
        </row>
        <row r="475">
          <cell r="C475" t="str">
            <v>PSP</v>
          </cell>
        </row>
        <row r="476">
          <cell r="C476" t="str">
            <v>PSP</v>
          </cell>
        </row>
        <row r="477">
          <cell r="C477" t="str">
            <v>ITODS</v>
          </cell>
        </row>
        <row r="478">
          <cell r="C478" t="str">
            <v>ITODP</v>
          </cell>
        </row>
        <row r="479">
          <cell r="C479" t="str">
            <v>RTS</v>
          </cell>
        </row>
        <row r="480">
          <cell r="C480" t="str">
            <v>RTODE</v>
          </cell>
          <cell r="E480">
            <v>55</v>
          </cell>
          <cell r="AV480">
            <v>6194.98</v>
          </cell>
        </row>
        <row r="481">
          <cell r="C481" t="str">
            <v>RTODE</v>
          </cell>
        </row>
        <row r="482">
          <cell r="C482" t="str">
            <v>RTODD</v>
          </cell>
        </row>
        <row r="483">
          <cell r="C483" t="str">
            <v>RTODD</v>
          </cell>
        </row>
        <row r="484">
          <cell r="C484" t="str">
            <v>RTODE</v>
          </cell>
        </row>
        <row r="485">
          <cell r="C485" t="str">
            <v>RTODD</v>
          </cell>
        </row>
        <row r="486">
          <cell r="C486" t="str">
            <v>RTODE</v>
          </cell>
        </row>
        <row r="487">
          <cell r="C487" t="str">
            <v>RTODD</v>
          </cell>
        </row>
        <row r="488">
          <cell r="C488" t="str">
            <v>PSP</v>
          </cell>
        </row>
        <row r="489">
          <cell r="C489" t="str">
            <v>PSP</v>
          </cell>
        </row>
        <row r="490">
          <cell r="C490" t="str">
            <v>CSR</v>
          </cell>
          <cell r="E490">
            <v>2</v>
          </cell>
          <cell r="AV490">
            <v>-329600</v>
          </cell>
        </row>
        <row r="491">
          <cell r="C491" t="str">
            <v>CSR</v>
          </cell>
        </row>
        <row r="492">
          <cell r="C492" t="str">
            <v>CSR</v>
          </cell>
        </row>
        <row r="493">
          <cell r="C493" t="str">
            <v>CSR</v>
          </cell>
        </row>
        <row r="494">
          <cell r="C494" t="str">
            <v>GSS</v>
          </cell>
        </row>
        <row r="495">
          <cell r="C495" t="str">
            <v>GSS</v>
          </cell>
        </row>
        <row r="496">
          <cell r="C496" t="str">
            <v>GS3</v>
          </cell>
        </row>
        <row r="497">
          <cell r="C497" t="str">
            <v>GS3</v>
          </cell>
        </row>
        <row r="498">
          <cell r="C498" t="str">
            <v>LRI</v>
          </cell>
        </row>
        <row r="499">
          <cell r="C499" t="str">
            <v>TODS</v>
          </cell>
        </row>
        <row r="500">
          <cell r="C500" t="str">
            <v>RTS</v>
          </cell>
        </row>
        <row r="501">
          <cell r="C501" t="str">
            <v>SQF</v>
          </cell>
        </row>
        <row r="502">
          <cell r="C502" t="str">
            <v>SQF</v>
          </cell>
        </row>
        <row r="503">
          <cell r="C503" t="str">
            <v>LQF</v>
          </cell>
        </row>
        <row r="504">
          <cell r="C504" t="str">
            <v>LRI</v>
          </cell>
        </row>
        <row r="505">
          <cell r="C505" t="str">
            <v>EVC</v>
          </cell>
        </row>
        <row r="506">
          <cell r="C506" t="str">
            <v>EVSE</v>
          </cell>
        </row>
        <row r="507">
          <cell r="C507" t="str">
            <v>EVSE</v>
          </cell>
        </row>
        <row r="508">
          <cell r="C508" t="str">
            <v>FLSP</v>
          </cell>
        </row>
        <row r="509">
          <cell r="C509" t="str">
            <v>FLST</v>
          </cell>
        </row>
        <row r="510">
          <cell r="C510" t="str">
            <v>GSS</v>
          </cell>
        </row>
        <row r="511">
          <cell r="C511" t="str">
            <v>GSS</v>
          </cell>
        </row>
        <row r="512">
          <cell r="C512" t="str">
            <v>GSS</v>
          </cell>
          <cell r="E512">
            <v>28616.596191908196</v>
          </cell>
          <cell r="AV512">
            <v>5182760.92</v>
          </cell>
        </row>
        <row r="513">
          <cell r="C513" t="str">
            <v>GSS</v>
          </cell>
        </row>
        <row r="514">
          <cell r="C514" t="str">
            <v>GSS</v>
          </cell>
        </row>
        <row r="515">
          <cell r="C515" t="str">
            <v>GSS</v>
          </cell>
        </row>
        <row r="516">
          <cell r="C516" t="str">
            <v>PSS</v>
          </cell>
          <cell r="E516">
            <v>2601</v>
          </cell>
          <cell r="AV516">
            <v>14287184.27</v>
          </cell>
        </row>
        <row r="517">
          <cell r="C517" t="str">
            <v>PSP</v>
          </cell>
          <cell r="E517">
            <v>55</v>
          </cell>
          <cell r="AV517">
            <v>1029286.79</v>
          </cell>
        </row>
        <row r="518">
          <cell r="C518" t="str">
            <v>PSS</v>
          </cell>
        </row>
        <row r="519">
          <cell r="C519" t="str">
            <v>TODS</v>
          </cell>
          <cell r="E519">
            <v>276</v>
          </cell>
          <cell r="AV519">
            <v>5482400.5099999998</v>
          </cell>
        </row>
        <row r="520">
          <cell r="C520" t="str">
            <v>CTODP</v>
          </cell>
          <cell r="E520">
            <v>44</v>
          </cell>
          <cell r="AV520">
            <v>3137372.6</v>
          </cell>
        </row>
        <row r="521">
          <cell r="C521" t="str">
            <v>GS3</v>
          </cell>
          <cell r="E521">
            <v>16537.856792638493</v>
          </cell>
          <cell r="AV521">
            <v>11513335.289999999</v>
          </cell>
        </row>
        <row r="522">
          <cell r="C522" t="str">
            <v>GS3</v>
          </cell>
        </row>
        <row r="523">
          <cell r="C523" t="str">
            <v>GS3</v>
          </cell>
        </row>
        <row r="524">
          <cell r="C524" t="str">
            <v>GS3</v>
          </cell>
        </row>
        <row r="525">
          <cell r="C525" t="str">
            <v>LWC</v>
          </cell>
          <cell r="E525">
            <v>1</v>
          </cell>
          <cell r="AV525">
            <v>296042.33</v>
          </cell>
        </row>
        <row r="526">
          <cell r="C526" t="str">
            <v>CSR</v>
          </cell>
        </row>
        <row r="527">
          <cell r="C527" t="str">
            <v>CSR</v>
          </cell>
        </row>
        <row r="528">
          <cell r="C528" t="str">
            <v>FK</v>
          </cell>
          <cell r="E528">
            <v>1</v>
          </cell>
          <cell r="AV528">
            <v>701009.12</v>
          </cell>
        </row>
        <row r="529">
          <cell r="C529" t="str">
            <v>RTS</v>
          </cell>
          <cell r="E529">
            <v>13</v>
          </cell>
          <cell r="AV529">
            <v>5672341.5700000003</v>
          </cell>
        </row>
        <row r="530">
          <cell r="C530" t="str">
            <v>PSS</v>
          </cell>
          <cell r="E530">
            <v>230</v>
          </cell>
          <cell r="AV530">
            <v>2208802.15</v>
          </cell>
        </row>
        <row r="531">
          <cell r="C531" t="str">
            <v>PSP</v>
          </cell>
          <cell r="E531">
            <v>19</v>
          </cell>
          <cell r="AV531">
            <v>125917.53</v>
          </cell>
        </row>
        <row r="532">
          <cell r="C532" t="str">
            <v>ITODS</v>
          </cell>
          <cell r="E532">
            <v>94</v>
          </cell>
          <cell r="AV532">
            <v>2047098.39</v>
          </cell>
        </row>
        <row r="533">
          <cell r="C533" t="str">
            <v>ITODP</v>
          </cell>
          <cell r="E533">
            <v>61</v>
          </cell>
          <cell r="AV533">
            <v>8316154.7999999998</v>
          </cell>
        </row>
        <row r="534">
          <cell r="C534" t="str">
            <v>ITODP</v>
          </cell>
        </row>
        <row r="535">
          <cell r="C535" t="str">
            <v>LE</v>
          </cell>
          <cell r="E535">
            <v>165</v>
          </cell>
          <cell r="AV535">
            <v>15642.53</v>
          </cell>
        </row>
        <row r="536">
          <cell r="C536" t="str">
            <v>LE</v>
          </cell>
        </row>
        <row r="537">
          <cell r="C537" t="str">
            <v>LE</v>
          </cell>
        </row>
        <row r="538">
          <cell r="C538" t="str">
            <v>TE</v>
          </cell>
          <cell r="E538">
            <v>905</v>
          </cell>
          <cell r="AV538">
            <v>24925.35</v>
          </cell>
        </row>
        <row r="539">
          <cell r="C539" t="str">
            <v>TE</v>
          </cell>
        </row>
        <row r="540">
          <cell r="C540" t="str">
            <v>RS</v>
          </cell>
        </row>
        <row r="541">
          <cell r="C541" t="str">
            <v>RS</v>
          </cell>
          <cell r="E541">
            <v>363793.80714901612</v>
          </cell>
          <cell r="AV541">
            <v>50123400.619999997</v>
          </cell>
        </row>
        <row r="542">
          <cell r="C542" t="str">
            <v>RS</v>
          </cell>
        </row>
        <row r="543">
          <cell r="C543" t="str">
            <v>VFD</v>
          </cell>
        </row>
        <row r="544">
          <cell r="C544" t="str">
            <v>LEV</v>
          </cell>
        </row>
        <row r="545">
          <cell r="C545" t="str">
            <v>LEV</v>
          </cell>
        </row>
        <row r="546">
          <cell r="C546" t="str">
            <v>GSS</v>
          </cell>
        </row>
        <row r="547">
          <cell r="C547" t="str">
            <v>GS3</v>
          </cell>
        </row>
        <row r="548">
          <cell r="C548" t="str">
            <v>PSS</v>
          </cell>
        </row>
        <row r="549">
          <cell r="C549" t="str">
            <v>PSS</v>
          </cell>
        </row>
        <row r="550">
          <cell r="C550" t="str">
            <v>PSP</v>
          </cell>
        </row>
        <row r="551">
          <cell r="C551" t="str">
            <v>PSS</v>
          </cell>
        </row>
        <row r="552">
          <cell r="C552" t="str">
            <v>PSP</v>
          </cell>
        </row>
        <row r="553">
          <cell r="C553" t="str">
            <v>PSS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PSS</v>
          </cell>
        </row>
        <row r="557">
          <cell r="C557" t="str">
            <v>PSP</v>
          </cell>
        </row>
        <row r="558">
          <cell r="C558" t="str">
            <v>PSP</v>
          </cell>
        </row>
        <row r="559">
          <cell r="C559" t="str">
            <v>PSP</v>
          </cell>
        </row>
        <row r="560">
          <cell r="C560" t="str">
            <v>PSP</v>
          </cell>
        </row>
        <row r="561">
          <cell r="C561" t="str">
            <v>ITODS</v>
          </cell>
        </row>
        <row r="562">
          <cell r="C562" t="str">
            <v>ITODP</v>
          </cell>
        </row>
        <row r="563">
          <cell r="C563" t="str">
            <v>RTS</v>
          </cell>
        </row>
        <row r="564">
          <cell r="C564" t="str">
            <v>RTODE</v>
          </cell>
          <cell r="E564">
            <v>45</v>
          </cell>
          <cell r="AV564">
            <v>5908.97</v>
          </cell>
        </row>
        <row r="565">
          <cell r="C565" t="str">
            <v>RTODE</v>
          </cell>
        </row>
        <row r="566">
          <cell r="C566" t="str">
            <v>RTODD</v>
          </cell>
        </row>
        <row r="567">
          <cell r="C567" t="str">
            <v>RTODD</v>
          </cell>
        </row>
        <row r="568">
          <cell r="C568" t="str">
            <v>RTODE</v>
          </cell>
        </row>
        <row r="569">
          <cell r="C569" t="str">
            <v>RTODD</v>
          </cell>
        </row>
        <row r="570">
          <cell r="C570" t="str">
            <v>RTODE</v>
          </cell>
        </row>
        <row r="571">
          <cell r="C571" t="str">
            <v>RTODD</v>
          </cell>
        </row>
        <row r="572">
          <cell r="C572" t="str">
            <v>PSP</v>
          </cell>
        </row>
        <row r="573">
          <cell r="C573" t="str">
            <v>PSP</v>
          </cell>
        </row>
        <row r="574">
          <cell r="C574" t="str">
            <v>CSR</v>
          </cell>
          <cell r="E574">
            <v>2</v>
          </cell>
          <cell r="AV574">
            <v>-329600</v>
          </cell>
        </row>
        <row r="575">
          <cell r="C575" t="str">
            <v>CSR</v>
          </cell>
        </row>
        <row r="576">
          <cell r="C576" t="str">
            <v>CSR</v>
          </cell>
        </row>
        <row r="577">
          <cell r="C577" t="str">
            <v>CSR</v>
          </cell>
        </row>
        <row r="578">
          <cell r="C578" t="str">
            <v>GSS</v>
          </cell>
        </row>
        <row r="579">
          <cell r="C579" t="str">
            <v>GSS</v>
          </cell>
        </row>
        <row r="580">
          <cell r="C580" t="str">
            <v>GS3</v>
          </cell>
        </row>
        <row r="581">
          <cell r="C581" t="str">
            <v>GS3</v>
          </cell>
        </row>
        <row r="582">
          <cell r="C582" t="str">
            <v>LRI</v>
          </cell>
        </row>
        <row r="583">
          <cell r="C583" t="str">
            <v>TODS</v>
          </cell>
        </row>
        <row r="584">
          <cell r="C584" t="str">
            <v>RTS</v>
          </cell>
        </row>
        <row r="585">
          <cell r="C585" t="str">
            <v>SQF</v>
          </cell>
        </row>
        <row r="586">
          <cell r="C586" t="str">
            <v>SQF</v>
          </cell>
        </row>
        <row r="587">
          <cell r="C587" t="str">
            <v>LQF</v>
          </cell>
        </row>
        <row r="588">
          <cell r="C588" t="str">
            <v>LRI</v>
          </cell>
        </row>
        <row r="589">
          <cell r="C589" t="str">
            <v>EVC</v>
          </cell>
        </row>
        <row r="590">
          <cell r="C590" t="str">
            <v>EVSE</v>
          </cell>
        </row>
        <row r="591">
          <cell r="C591" t="str">
            <v>EVSE</v>
          </cell>
        </row>
        <row r="592">
          <cell r="C592" t="str">
            <v>FLSP</v>
          </cell>
        </row>
        <row r="593">
          <cell r="C593" t="str">
            <v>FLST</v>
          </cell>
        </row>
        <row r="594">
          <cell r="C594" t="str">
            <v>GSS</v>
          </cell>
        </row>
        <row r="595">
          <cell r="C595" t="str">
            <v>GSS</v>
          </cell>
        </row>
        <row r="596">
          <cell r="C596" t="str">
            <v>GSS</v>
          </cell>
          <cell r="E596">
            <v>28622.697155345129</v>
          </cell>
          <cell r="AV596">
            <v>5145773.8499999996</v>
          </cell>
        </row>
        <row r="597">
          <cell r="C597" t="str">
            <v>GSS</v>
          </cell>
        </row>
        <row r="598">
          <cell r="C598" t="str">
            <v>GSS</v>
          </cell>
        </row>
        <row r="599">
          <cell r="C599" t="str">
            <v>GSS</v>
          </cell>
        </row>
        <row r="600">
          <cell r="C600" t="str">
            <v>PSS</v>
          </cell>
          <cell r="E600">
            <v>2600</v>
          </cell>
          <cell r="AV600">
            <v>14520751.619999999</v>
          </cell>
        </row>
        <row r="601">
          <cell r="C601" t="str">
            <v>PSP</v>
          </cell>
          <cell r="E601">
            <v>55</v>
          </cell>
          <cell r="AV601">
            <v>1076753.1000000001</v>
          </cell>
        </row>
        <row r="602">
          <cell r="C602" t="str">
            <v>PSS</v>
          </cell>
        </row>
        <row r="603">
          <cell r="C603" t="str">
            <v>TODS</v>
          </cell>
          <cell r="E603">
            <v>276</v>
          </cell>
          <cell r="AV603">
            <v>5518387.0899999999</v>
          </cell>
        </row>
        <row r="604">
          <cell r="C604" t="str">
            <v>CTODP</v>
          </cell>
          <cell r="E604">
            <v>44</v>
          </cell>
          <cell r="AV604">
            <v>3221938.41</v>
          </cell>
        </row>
        <row r="605">
          <cell r="C605" t="str">
            <v>GS3</v>
          </cell>
          <cell r="E605">
            <v>16545.914351945812</v>
          </cell>
          <cell r="AV605">
            <v>11487209.32</v>
          </cell>
        </row>
        <row r="606">
          <cell r="C606" t="str">
            <v>GS3</v>
          </cell>
        </row>
        <row r="607">
          <cell r="C607" t="str">
            <v>GS3</v>
          </cell>
        </row>
        <row r="608">
          <cell r="C608" t="str">
            <v>GS3</v>
          </cell>
        </row>
        <row r="609">
          <cell r="C609" t="str">
            <v>LWC</v>
          </cell>
          <cell r="E609">
            <v>1</v>
          </cell>
          <cell r="AV609">
            <v>301900.02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FK</v>
          </cell>
          <cell r="E612">
            <v>1</v>
          </cell>
          <cell r="AV612">
            <v>697443.58</v>
          </cell>
        </row>
        <row r="613">
          <cell r="C613" t="str">
            <v>RTS</v>
          </cell>
          <cell r="E613">
            <v>13</v>
          </cell>
          <cell r="AV613">
            <v>6099176.4800000004</v>
          </cell>
        </row>
        <row r="614">
          <cell r="C614" t="str">
            <v>PSS</v>
          </cell>
          <cell r="E614">
            <v>230</v>
          </cell>
          <cell r="AV614">
            <v>2249982.21</v>
          </cell>
        </row>
        <row r="615">
          <cell r="C615" t="str">
            <v>PSP</v>
          </cell>
          <cell r="E615">
            <v>19</v>
          </cell>
          <cell r="AV615">
            <v>136251.06</v>
          </cell>
        </row>
        <row r="616">
          <cell r="C616" t="str">
            <v>ITODS</v>
          </cell>
          <cell r="E616">
            <v>94</v>
          </cell>
          <cell r="AV616">
            <v>2027215.24</v>
          </cell>
        </row>
        <row r="617">
          <cell r="C617" t="str">
            <v>ITODP</v>
          </cell>
          <cell r="E617">
            <v>61</v>
          </cell>
          <cell r="AV617">
            <v>8368737.21</v>
          </cell>
        </row>
        <row r="618">
          <cell r="C618" t="str">
            <v>ITODP</v>
          </cell>
        </row>
        <row r="619">
          <cell r="C619" t="str">
            <v>LE</v>
          </cell>
          <cell r="E619">
            <v>165</v>
          </cell>
          <cell r="AV619">
            <v>17445.330000000002</v>
          </cell>
        </row>
        <row r="620">
          <cell r="C620" t="str">
            <v>LE</v>
          </cell>
        </row>
        <row r="621">
          <cell r="C621" t="str">
            <v>LE</v>
          </cell>
        </row>
        <row r="622">
          <cell r="C622" t="str">
            <v>TE</v>
          </cell>
          <cell r="E622">
            <v>905</v>
          </cell>
          <cell r="AV622">
            <v>24943.46</v>
          </cell>
        </row>
        <row r="623">
          <cell r="C623" t="str">
            <v>TE</v>
          </cell>
        </row>
        <row r="624">
          <cell r="C624" t="str">
            <v>RS</v>
          </cell>
        </row>
        <row r="625">
          <cell r="C625" t="str">
            <v>RS</v>
          </cell>
          <cell r="E625">
            <v>364036.57918466342</v>
          </cell>
          <cell r="AV625">
            <v>49873459.990000002</v>
          </cell>
        </row>
        <row r="626">
          <cell r="C626" t="str">
            <v>RS</v>
          </cell>
        </row>
        <row r="627">
          <cell r="C627" t="str">
            <v>VFD</v>
          </cell>
        </row>
        <row r="628">
          <cell r="C628" t="str">
            <v>LEV</v>
          </cell>
        </row>
        <row r="629">
          <cell r="C629" t="str">
            <v>LEV</v>
          </cell>
        </row>
        <row r="630">
          <cell r="C630" t="str">
            <v>GSS</v>
          </cell>
        </row>
        <row r="631">
          <cell r="C631" t="str">
            <v>GS3</v>
          </cell>
        </row>
        <row r="632">
          <cell r="C632" t="str">
            <v>PSS</v>
          </cell>
        </row>
        <row r="633">
          <cell r="C633" t="str">
            <v>PSS</v>
          </cell>
        </row>
        <row r="634">
          <cell r="C634" t="str">
            <v>PSP</v>
          </cell>
        </row>
        <row r="635">
          <cell r="C635" t="str">
            <v>PSS</v>
          </cell>
        </row>
        <row r="636">
          <cell r="C636" t="str">
            <v>PSP</v>
          </cell>
        </row>
        <row r="637">
          <cell r="C637" t="str">
            <v>PSS</v>
          </cell>
        </row>
        <row r="638">
          <cell r="C638" t="str">
            <v>PSS</v>
          </cell>
        </row>
        <row r="639">
          <cell r="C639" t="str">
            <v>PSS</v>
          </cell>
        </row>
        <row r="640">
          <cell r="C640" t="str">
            <v>PSS</v>
          </cell>
        </row>
        <row r="641">
          <cell r="C641" t="str">
            <v>PSP</v>
          </cell>
        </row>
        <row r="642">
          <cell r="C642" t="str">
            <v>PSP</v>
          </cell>
        </row>
        <row r="643">
          <cell r="C643" t="str">
            <v>PSP</v>
          </cell>
        </row>
        <row r="644">
          <cell r="C644" t="str">
            <v>PSP</v>
          </cell>
        </row>
        <row r="645">
          <cell r="C645" t="str">
            <v>ITODS</v>
          </cell>
        </row>
        <row r="646">
          <cell r="C646" t="str">
            <v>ITODP</v>
          </cell>
        </row>
        <row r="647">
          <cell r="C647" t="str">
            <v>RTS</v>
          </cell>
        </row>
        <row r="648">
          <cell r="C648" t="str">
            <v>RTODE</v>
          </cell>
          <cell r="E648">
            <v>46</v>
          </cell>
          <cell r="AV648">
            <v>5973.95</v>
          </cell>
        </row>
        <row r="649">
          <cell r="C649" t="str">
            <v>RTODE</v>
          </cell>
        </row>
        <row r="650">
          <cell r="C650" t="str">
            <v>RTODD</v>
          </cell>
        </row>
        <row r="651">
          <cell r="C651" t="str">
            <v>RTODD</v>
          </cell>
        </row>
        <row r="652">
          <cell r="C652" t="str">
            <v>RTODE</v>
          </cell>
        </row>
        <row r="653">
          <cell r="C653" t="str">
            <v>RTODD</v>
          </cell>
        </row>
        <row r="654">
          <cell r="C654" t="str">
            <v>RTODE</v>
          </cell>
        </row>
        <row r="655">
          <cell r="C655" t="str">
            <v>RTODD</v>
          </cell>
        </row>
        <row r="656">
          <cell r="C656" t="str">
            <v>PSP</v>
          </cell>
        </row>
        <row r="657">
          <cell r="C657" t="str">
            <v>PSP</v>
          </cell>
        </row>
        <row r="658">
          <cell r="C658" t="str">
            <v>CSR</v>
          </cell>
          <cell r="E658">
            <v>2</v>
          </cell>
          <cell r="AV658">
            <v>-329600</v>
          </cell>
        </row>
        <row r="659">
          <cell r="C659" t="str">
            <v>CSR</v>
          </cell>
        </row>
        <row r="660">
          <cell r="C660" t="str">
            <v>CSR</v>
          </cell>
        </row>
        <row r="661">
          <cell r="C661" t="str">
            <v>CSR</v>
          </cell>
        </row>
        <row r="662">
          <cell r="C662" t="str">
            <v>GSS</v>
          </cell>
        </row>
        <row r="663">
          <cell r="C663" t="str">
            <v>GSS</v>
          </cell>
        </row>
        <row r="664">
          <cell r="C664" t="str">
            <v>GS3</v>
          </cell>
        </row>
        <row r="665">
          <cell r="C665" t="str">
            <v>GS3</v>
          </cell>
        </row>
        <row r="666">
          <cell r="C666" t="str">
            <v>LRI</v>
          </cell>
        </row>
        <row r="667">
          <cell r="C667" t="str">
            <v>TODS</v>
          </cell>
        </row>
        <row r="668">
          <cell r="C668" t="str">
            <v>RTS</v>
          </cell>
        </row>
        <row r="669">
          <cell r="C669" t="str">
            <v>SQF</v>
          </cell>
        </row>
        <row r="670">
          <cell r="C670" t="str">
            <v>SQF</v>
          </cell>
        </row>
        <row r="671">
          <cell r="C671" t="str">
            <v>LQF</v>
          </cell>
        </row>
        <row r="672">
          <cell r="C672" t="str">
            <v>LRI</v>
          </cell>
        </row>
        <row r="673">
          <cell r="C673" t="str">
            <v>EVC</v>
          </cell>
        </row>
        <row r="674">
          <cell r="C674" t="str">
            <v>EVSE</v>
          </cell>
        </row>
        <row r="675">
          <cell r="C675" t="str">
            <v>EVSE</v>
          </cell>
        </row>
        <row r="676">
          <cell r="C676" t="str">
            <v>FLSP</v>
          </cell>
        </row>
        <row r="677">
          <cell r="C677" t="str">
            <v>FLST</v>
          </cell>
        </row>
        <row r="678">
          <cell r="C678" t="str">
            <v>GSS</v>
          </cell>
        </row>
        <row r="679">
          <cell r="C679" t="str">
            <v>GSS</v>
          </cell>
        </row>
        <row r="680">
          <cell r="C680" t="str">
            <v>GSS</v>
          </cell>
          <cell r="E680">
            <v>28618.995090112297</v>
          </cell>
          <cell r="AV680">
            <v>4422014.82</v>
          </cell>
        </row>
        <row r="681">
          <cell r="C681" t="str">
            <v>GSS</v>
          </cell>
        </row>
        <row r="682">
          <cell r="C682" t="str">
            <v>GSS</v>
          </cell>
        </row>
        <row r="683">
          <cell r="C683" t="str">
            <v>GSS</v>
          </cell>
        </row>
        <row r="684">
          <cell r="C684" t="str">
            <v>PSS</v>
          </cell>
          <cell r="E684">
            <v>2599</v>
          </cell>
          <cell r="AV684">
            <v>13002999.77</v>
          </cell>
        </row>
        <row r="685">
          <cell r="C685" t="str">
            <v>PSP</v>
          </cell>
          <cell r="E685">
            <v>55</v>
          </cell>
          <cell r="AV685">
            <v>944304.36</v>
          </cell>
        </row>
        <row r="686">
          <cell r="C686" t="str">
            <v>PSS</v>
          </cell>
        </row>
        <row r="687">
          <cell r="C687" t="str">
            <v>TODS</v>
          </cell>
          <cell r="E687">
            <v>276</v>
          </cell>
          <cell r="AV687">
            <v>4927941.72</v>
          </cell>
        </row>
        <row r="688">
          <cell r="C688" t="str">
            <v>CTODP</v>
          </cell>
          <cell r="E688">
            <v>44</v>
          </cell>
          <cell r="AV688">
            <v>2982186.65</v>
          </cell>
        </row>
        <row r="689">
          <cell r="C689" t="str">
            <v>GS3</v>
          </cell>
          <cell r="E689">
            <v>16561.816934458097</v>
          </cell>
          <cell r="AV689">
            <v>9853013.7200000007</v>
          </cell>
        </row>
        <row r="690">
          <cell r="C690" t="str">
            <v>GS3</v>
          </cell>
        </row>
        <row r="691">
          <cell r="C691" t="str">
            <v>GS3</v>
          </cell>
        </row>
        <row r="692">
          <cell r="C692" t="str">
            <v>GS3</v>
          </cell>
        </row>
        <row r="693">
          <cell r="C693" t="str">
            <v>LWC</v>
          </cell>
          <cell r="E693">
            <v>1</v>
          </cell>
          <cell r="AV693">
            <v>311730.65999999997</v>
          </cell>
        </row>
        <row r="694">
          <cell r="C694" t="str">
            <v>CSR</v>
          </cell>
        </row>
        <row r="695">
          <cell r="C695" t="str">
            <v>CSR</v>
          </cell>
        </row>
        <row r="696">
          <cell r="C696" t="str">
            <v>FK</v>
          </cell>
          <cell r="E696">
            <v>1</v>
          </cell>
          <cell r="AV696">
            <v>549917.17000000004</v>
          </cell>
        </row>
        <row r="697">
          <cell r="C697" t="str">
            <v>RTS</v>
          </cell>
          <cell r="E697">
            <v>13</v>
          </cell>
          <cell r="AV697">
            <v>5420574.9699999997</v>
          </cell>
        </row>
        <row r="698">
          <cell r="C698" t="str">
            <v>PSS</v>
          </cell>
          <cell r="E698">
            <v>230</v>
          </cell>
          <cell r="AV698">
            <v>2013655.87</v>
          </cell>
        </row>
        <row r="699">
          <cell r="C699" t="str">
            <v>PSP</v>
          </cell>
          <cell r="E699">
            <v>19</v>
          </cell>
          <cell r="AV699">
            <v>119873.93</v>
          </cell>
        </row>
        <row r="700">
          <cell r="C700" t="str">
            <v>ITODS</v>
          </cell>
          <cell r="E700">
            <v>94</v>
          </cell>
          <cell r="AV700">
            <v>1859856.99</v>
          </cell>
        </row>
        <row r="701">
          <cell r="C701" t="str">
            <v>ITODP</v>
          </cell>
          <cell r="E701">
            <v>61</v>
          </cell>
          <cell r="AV701">
            <v>7540440.5800000001</v>
          </cell>
        </row>
        <row r="702">
          <cell r="C702" t="str">
            <v>ITODP</v>
          </cell>
        </row>
        <row r="703">
          <cell r="C703" t="str">
            <v>LE</v>
          </cell>
          <cell r="E703">
            <v>165</v>
          </cell>
          <cell r="AV703">
            <v>17364.05</v>
          </cell>
        </row>
        <row r="704">
          <cell r="C704" t="str">
            <v>LE</v>
          </cell>
        </row>
        <row r="705">
          <cell r="C705" t="str">
            <v>LE</v>
          </cell>
        </row>
        <row r="706">
          <cell r="C706" t="str">
            <v>TE</v>
          </cell>
          <cell r="E706">
            <v>905</v>
          </cell>
          <cell r="AV706">
            <v>22772.65</v>
          </cell>
        </row>
        <row r="707">
          <cell r="C707" t="str">
            <v>TE</v>
          </cell>
        </row>
        <row r="708">
          <cell r="C708" t="str">
            <v>RS</v>
          </cell>
        </row>
        <row r="709">
          <cell r="C709" t="str">
            <v>RS</v>
          </cell>
          <cell r="E709">
            <v>363325.63943675248</v>
          </cell>
          <cell r="AV709">
            <v>37061106.93</v>
          </cell>
        </row>
        <row r="710">
          <cell r="C710" t="str">
            <v>RS</v>
          </cell>
        </row>
        <row r="711">
          <cell r="C711" t="str">
            <v>VFD</v>
          </cell>
        </row>
        <row r="712">
          <cell r="C712" t="str">
            <v>LEV</v>
          </cell>
        </row>
        <row r="713">
          <cell r="C713" t="str">
            <v>LEV</v>
          </cell>
        </row>
        <row r="714">
          <cell r="C714" t="str">
            <v>GSS</v>
          </cell>
        </row>
        <row r="715">
          <cell r="C715" t="str">
            <v>GS3</v>
          </cell>
        </row>
        <row r="716">
          <cell r="C716" t="str">
            <v>PSS</v>
          </cell>
        </row>
        <row r="717">
          <cell r="C717" t="str">
            <v>PSS</v>
          </cell>
        </row>
        <row r="718">
          <cell r="C718" t="str">
            <v>PSP</v>
          </cell>
        </row>
        <row r="719">
          <cell r="C719" t="str">
            <v>PSS</v>
          </cell>
        </row>
        <row r="720">
          <cell r="C720" t="str">
            <v>PSP</v>
          </cell>
        </row>
        <row r="721">
          <cell r="C721" t="str">
            <v>PSS</v>
          </cell>
        </row>
        <row r="722">
          <cell r="C722" t="str">
            <v>PSS</v>
          </cell>
        </row>
        <row r="723">
          <cell r="C723" t="str">
            <v>PSS</v>
          </cell>
        </row>
        <row r="724">
          <cell r="C724" t="str">
            <v>PSS</v>
          </cell>
        </row>
        <row r="725">
          <cell r="C725" t="str">
            <v>PSP</v>
          </cell>
        </row>
        <row r="726">
          <cell r="C726" t="str">
            <v>PSP</v>
          </cell>
        </row>
        <row r="727">
          <cell r="C727" t="str">
            <v>PSP</v>
          </cell>
        </row>
        <row r="728">
          <cell r="C728" t="str">
            <v>PSP</v>
          </cell>
        </row>
        <row r="729">
          <cell r="C729" t="str">
            <v>ITODS</v>
          </cell>
        </row>
        <row r="730">
          <cell r="C730" t="str">
            <v>ITODP</v>
          </cell>
        </row>
        <row r="731">
          <cell r="C731" t="str">
            <v>RTS</v>
          </cell>
        </row>
        <row r="732">
          <cell r="C732" t="str">
            <v>RTODE</v>
          </cell>
          <cell r="E732">
            <v>46</v>
          </cell>
          <cell r="AV732">
            <v>4552.6499999999996</v>
          </cell>
        </row>
        <row r="733">
          <cell r="C733" t="str">
            <v>RTODE</v>
          </cell>
        </row>
        <row r="734">
          <cell r="C734" t="str">
            <v>RTODD</v>
          </cell>
        </row>
        <row r="735">
          <cell r="C735" t="str">
            <v>RTODD</v>
          </cell>
        </row>
        <row r="736">
          <cell r="C736" t="str">
            <v>RTODE</v>
          </cell>
        </row>
        <row r="737">
          <cell r="C737" t="str">
            <v>RTODD</v>
          </cell>
        </row>
        <row r="738">
          <cell r="C738" t="str">
            <v>RTODE</v>
          </cell>
        </row>
        <row r="739">
          <cell r="C739" t="str">
            <v>RTODD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CSR</v>
          </cell>
          <cell r="E742">
            <v>2</v>
          </cell>
          <cell r="AV742">
            <v>-329600</v>
          </cell>
        </row>
        <row r="743">
          <cell r="C743" t="str">
            <v>CSR</v>
          </cell>
        </row>
        <row r="744">
          <cell r="C744" t="str">
            <v>CSR</v>
          </cell>
        </row>
        <row r="745">
          <cell r="C745" t="str">
            <v>CSR</v>
          </cell>
        </row>
        <row r="746">
          <cell r="C746" t="str">
            <v>GSS</v>
          </cell>
        </row>
        <row r="747">
          <cell r="C747" t="str">
            <v>GSS</v>
          </cell>
        </row>
        <row r="748">
          <cell r="C748" t="str">
            <v>GS3</v>
          </cell>
        </row>
        <row r="749">
          <cell r="C749" t="str">
            <v>GS3</v>
          </cell>
        </row>
        <row r="750">
          <cell r="C750" t="str">
            <v>LRI</v>
          </cell>
        </row>
        <row r="751">
          <cell r="C751" t="str">
            <v>TODS</v>
          </cell>
        </row>
        <row r="752">
          <cell r="C752" t="str">
            <v>RTS</v>
          </cell>
        </row>
        <row r="753">
          <cell r="C753" t="str">
            <v>SQF</v>
          </cell>
        </row>
        <row r="754">
          <cell r="C754" t="str">
            <v>SQF</v>
          </cell>
        </row>
        <row r="755">
          <cell r="C755" t="str">
            <v>LQF</v>
          </cell>
        </row>
        <row r="756">
          <cell r="C756" t="str">
            <v>LRI</v>
          </cell>
        </row>
        <row r="757">
          <cell r="C757" t="str">
            <v>EVC</v>
          </cell>
        </row>
        <row r="758">
          <cell r="C758" t="str">
            <v>EVSE</v>
          </cell>
        </row>
        <row r="759">
          <cell r="C759" t="str">
            <v>EVSE</v>
          </cell>
        </row>
        <row r="760">
          <cell r="C760" t="str">
            <v>FLSP</v>
          </cell>
        </row>
        <row r="761">
          <cell r="C761" t="str">
            <v>FLST</v>
          </cell>
        </row>
        <row r="762">
          <cell r="C762" t="str">
            <v>GSS</v>
          </cell>
        </row>
        <row r="763">
          <cell r="C763" t="str">
            <v>GSS</v>
          </cell>
        </row>
        <row r="764">
          <cell r="C764" t="str">
            <v>GSS</v>
          </cell>
          <cell r="E764">
            <v>28613.202498302449</v>
          </cell>
          <cell r="AV764">
            <v>4243861.82</v>
          </cell>
        </row>
        <row r="765">
          <cell r="C765" t="str">
            <v>GSS</v>
          </cell>
        </row>
        <row r="766">
          <cell r="C766" t="str">
            <v>GSS</v>
          </cell>
        </row>
        <row r="767">
          <cell r="C767" t="str">
            <v>GSS</v>
          </cell>
        </row>
        <row r="768">
          <cell r="C768" t="str">
            <v>PSS</v>
          </cell>
          <cell r="E768">
            <v>2597</v>
          </cell>
          <cell r="AV768">
            <v>11516838.27</v>
          </cell>
        </row>
        <row r="769">
          <cell r="C769" t="str">
            <v>PSP</v>
          </cell>
          <cell r="E769">
            <v>55</v>
          </cell>
          <cell r="AV769">
            <v>847704.83</v>
          </cell>
        </row>
        <row r="770">
          <cell r="C770" t="str">
            <v>PSS</v>
          </cell>
        </row>
        <row r="771">
          <cell r="C771" t="str">
            <v>TODS</v>
          </cell>
          <cell r="E771">
            <v>276</v>
          </cell>
          <cell r="AV771">
            <v>5088927.1500000004</v>
          </cell>
        </row>
        <row r="772">
          <cell r="C772" t="str">
            <v>CTODP</v>
          </cell>
          <cell r="E772">
            <v>44</v>
          </cell>
          <cell r="AV772">
            <v>2827103.34</v>
          </cell>
        </row>
        <row r="773">
          <cell r="C773" t="str">
            <v>GS3</v>
          </cell>
          <cell r="E773">
            <v>16585.226349920566</v>
          </cell>
          <cell r="AV773">
            <v>9296212.3599999994</v>
          </cell>
        </row>
        <row r="774">
          <cell r="C774" t="str">
            <v>GS3</v>
          </cell>
        </row>
        <row r="775">
          <cell r="C775" t="str">
            <v>GS3</v>
          </cell>
        </row>
        <row r="776">
          <cell r="C776" t="str">
            <v>GS3</v>
          </cell>
        </row>
        <row r="777">
          <cell r="C777" t="str">
            <v>LWC</v>
          </cell>
          <cell r="E777">
            <v>1</v>
          </cell>
          <cell r="AV777">
            <v>289109.25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FK</v>
          </cell>
          <cell r="E780">
            <v>1</v>
          </cell>
          <cell r="AV780">
            <v>446739.21</v>
          </cell>
        </row>
        <row r="781">
          <cell r="C781" t="str">
            <v>RTS</v>
          </cell>
          <cell r="E781">
            <v>13</v>
          </cell>
          <cell r="AV781">
            <v>5746475.7000000002</v>
          </cell>
        </row>
        <row r="782">
          <cell r="C782" t="str">
            <v>PSS</v>
          </cell>
          <cell r="E782">
            <v>230</v>
          </cell>
          <cell r="AV782">
            <v>1811299.19</v>
          </cell>
        </row>
        <row r="783">
          <cell r="C783" t="str">
            <v>PSP</v>
          </cell>
          <cell r="E783">
            <v>19</v>
          </cell>
          <cell r="AV783">
            <v>112686.93</v>
          </cell>
        </row>
        <row r="784">
          <cell r="C784" t="str">
            <v>ITODS</v>
          </cell>
          <cell r="E784">
            <v>94</v>
          </cell>
          <cell r="AV784">
            <v>1892591.84</v>
          </cell>
        </row>
        <row r="785">
          <cell r="C785" t="str">
            <v>ITODP</v>
          </cell>
          <cell r="E785">
            <v>61</v>
          </cell>
          <cell r="AV785">
            <v>7365562.0499999998</v>
          </cell>
        </row>
        <row r="786">
          <cell r="C786" t="str">
            <v>ITODP</v>
          </cell>
        </row>
        <row r="787">
          <cell r="C787" t="str">
            <v>LE</v>
          </cell>
          <cell r="E787">
            <v>165</v>
          </cell>
          <cell r="AV787">
            <v>20268.900000000001</v>
          </cell>
        </row>
        <row r="788">
          <cell r="C788" t="str">
            <v>LE</v>
          </cell>
        </row>
        <row r="789">
          <cell r="C789" t="str">
            <v>LE</v>
          </cell>
        </row>
        <row r="790">
          <cell r="C790" t="str">
            <v>TE</v>
          </cell>
          <cell r="E790">
            <v>905</v>
          </cell>
          <cell r="AV790">
            <v>24736.86</v>
          </cell>
        </row>
        <row r="791">
          <cell r="C791" t="str">
            <v>TE</v>
          </cell>
        </row>
        <row r="792">
          <cell r="C792" t="str">
            <v>RS</v>
          </cell>
        </row>
        <row r="793">
          <cell r="C793" t="str">
            <v>RS</v>
          </cell>
          <cell r="E793">
            <v>363285.28745179228</v>
          </cell>
          <cell r="AV793">
            <v>28451705.420000002</v>
          </cell>
        </row>
        <row r="794">
          <cell r="C794" t="str">
            <v>RS</v>
          </cell>
        </row>
        <row r="795">
          <cell r="C795" t="str">
            <v>VFD</v>
          </cell>
        </row>
        <row r="796">
          <cell r="C796" t="str">
            <v>LEV</v>
          </cell>
        </row>
        <row r="797">
          <cell r="C797" t="str">
            <v>LEV</v>
          </cell>
        </row>
        <row r="798">
          <cell r="C798" t="str">
            <v>GSS</v>
          </cell>
        </row>
        <row r="799">
          <cell r="C799" t="str">
            <v>GS3</v>
          </cell>
        </row>
        <row r="800">
          <cell r="C800" t="str">
            <v>PSS</v>
          </cell>
        </row>
        <row r="801">
          <cell r="C801" t="str">
            <v>PSS</v>
          </cell>
        </row>
        <row r="802">
          <cell r="C802" t="str">
            <v>PSP</v>
          </cell>
        </row>
        <row r="803">
          <cell r="C803" t="str">
            <v>PSS</v>
          </cell>
        </row>
        <row r="804">
          <cell r="C804" t="str">
            <v>PSP</v>
          </cell>
        </row>
        <row r="805">
          <cell r="C805" t="str">
            <v>PSS</v>
          </cell>
        </row>
        <row r="806">
          <cell r="C806" t="str">
            <v>PSS</v>
          </cell>
        </row>
        <row r="807">
          <cell r="C807" t="str">
            <v>PSS</v>
          </cell>
        </row>
        <row r="808">
          <cell r="C808" t="str">
            <v>PSS</v>
          </cell>
        </row>
        <row r="809">
          <cell r="C809" t="str">
            <v>PSP</v>
          </cell>
        </row>
        <row r="810">
          <cell r="C810" t="str">
            <v>PSP</v>
          </cell>
        </row>
        <row r="811">
          <cell r="C811" t="str">
            <v>PSP</v>
          </cell>
        </row>
        <row r="812">
          <cell r="C812" t="str">
            <v>PSP</v>
          </cell>
        </row>
        <row r="813">
          <cell r="C813" t="str">
            <v>ITODS</v>
          </cell>
        </row>
        <row r="814">
          <cell r="C814" t="str">
            <v>ITODP</v>
          </cell>
        </row>
        <row r="815">
          <cell r="C815" t="str">
            <v>RTS</v>
          </cell>
        </row>
        <row r="816">
          <cell r="C816" t="str">
            <v>RTODE</v>
          </cell>
          <cell r="E816">
            <v>47</v>
          </cell>
          <cell r="AV816">
            <v>3588.22</v>
          </cell>
        </row>
        <row r="817">
          <cell r="C817" t="str">
            <v>RTODE</v>
          </cell>
        </row>
        <row r="818">
          <cell r="C818" t="str">
            <v>RTODD</v>
          </cell>
        </row>
        <row r="819">
          <cell r="C819" t="str">
            <v>RTODD</v>
          </cell>
        </row>
        <row r="820">
          <cell r="C820" t="str">
            <v>RTODE</v>
          </cell>
        </row>
        <row r="821">
          <cell r="C821" t="str">
            <v>RTODD</v>
          </cell>
        </row>
        <row r="822">
          <cell r="C822" t="str">
            <v>RTODE</v>
          </cell>
        </row>
        <row r="823">
          <cell r="C823" t="str">
            <v>RTODD</v>
          </cell>
        </row>
        <row r="824">
          <cell r="C824" t="str">
            <v>PSP</v>
          </cell>
        </row>
        <row r="825">
          <cell r="C825" t="str">
            <v>PSP</v>
          </cell>
        </row>
        <row r="826">
          <cell r="C826" t="str">
            <v>CSR</v>
          </cell>
          <cell r="E826">
            <v>2</v>
          </cell>
          <cell r="AV826">
            <v>-329600</v>
          </cell>
        </row>
        <row r="827">
          <cell r="C827" t="str">
            <v>CSR</v>
          </cell>
        </row>
        <row r="828">
          <cell r="C828" t="str">
            <v>CSR</v>
          </cell>
        </row>
        <row r="829">
          <cell r="C829" t="str">
            <v>CSR</v>
          </cell>
        </row>
        <row r="830">
          <cell r="C830" t="str">
            <v>GSS</v>
          </cell>
        </row>
        <row r="831">
          <cell r="C831" t="str">
            <v>GSS</v>
          </cell>
        </row>
        <row r="832">
          <cell r="C832" t="str">
            <v>GS3</v>
          </cell>
        </row>
        <row r="833">
          <cell r="C833" t="str">
            <v>GS3</v>
          </cell>
        </row>
        <row r="834">
          <cell r="C834" t="str">
            <v>LRI</v>
          </cell>
        </row>
        <row r="835">
          <cell r="C835" t="str">
            <v>TODS</v>
          </cell>
        </row>
        <row r="836">
          <cell r="C836" t="str">
            <v>RTS</v>
          </cell>
        </row>
        <row r="837">
          <cell r="C837" t="str">
            <v>SQF</v>
          </cell>
        </row>
        <row r="838">
          <cell r="C838" t="str">
            <v>SQF</v>
          </cell>
        </row>
        <row r="839">
          <cell r="C839" t="str">
            <v>LQF</v>
          </cell>
        </row>
        <row r="840">
          <cell r="C840" t="str">
            <v>LRI</v>
          </cell>
        </row>
        <row r="841">
          <cell r="C841" t="str">
            <v>EVC</v>
          </cell>
        </row>
        <row r="842">
          <cell r="C842" t="str">
            <v>EVSE</v>
          </cell>
        </row>
        <row r="843">
          <cell r="C843" t="str">
            <v>EVSE</v>
          </cell>
        </row>
        <row r="844">
          <cell r="C844" t="str">
            <v>FLSP</v>
          </cell>
        </row>
        <row r="845">
          <cell r="C845" t="str">
            <v>FLST</v>
          </cell>
        </row>
        <row r="846">
          <cell r="C846" t="str">
            <v>GSS</v>
          </cell>
        </row>
        <row r="847">
          <cell r="C847" t="str">
            <v>GSS</v>
          </cell>
        </row>
        <row r="848">
          <cell r="C848" t="str">
            <v>GSS</v>
          </cell>
          <cell r="E848">
            <v>28612.748332331208</v>
          </cell>
          <cell r="AV848">
            <v>4122768.96</v>
          </cell>
        </row>
        <row r="849">
          <cell r="C849" t="str">
            <v>GSS</v>
          </cell>
        </row>
        <row r="850">
          <cell r="C850" t="str">
            <v>GSS</v>
          </cell>
        </row>
        <row r="851">
          <cell r="C851" t="str">
            <v>GSS</v>
          </cell>
        </row>
        <row r="852">
          <cell r="C852" t="str">
            <v>PSS</v>
          </cell>
          <cell r="E852">
            <v>2596</v>
          </cell>
          <cell r="AV852">
            <v>10747741.960000001</v>
          </cell>
        </row>
        <row r="853">
          <cell r="C853" t="str">
            <v>PSP</v>
          </cell>
          <cell r="E853">
            <v>55</v>
          </cell>
          <cell r="AV853">
            <v>885328.63</v>
          </cell>
        </row>
        <row r="854">
          <cell r="C854" t="str">
            <v>PSS</v>
          </cell>
        </row>
        <row r="855">
          <cell r="C855" t="str">
            <v>TODS</v>
          </cell>
          <cell r="E855">
            <v>276</v>
          </cell>
          <cell r="AV855">
            <v>5030960.33</v>
          </cell>
        </row>
        <row r="856">
          <cell r="C856" t="str">
            <v>CTODP</v>
          </cell>
          <cell r="E856">
            <v>44</v>
          </cell>
          <cell r="AV856">
            <v>2846519.21</v>
          </cell>
        </row>
        <row r="857">
          <cell r="C857" t="str">
            <v>GS3</v>
          </cell>
          <cell r="E857">
            <v>16600.861079942551</v>
          </cell>
          <cell r="AV857">
            <v>8562989.0800000001</v>
          </cell>
        </row>
        <row r="858">
          <cell r="C858" t="str">
            <v>GS3</v>
          </cell>
        </row>
        <row r="859">
          <cell r="C859" t="str">
            <v>GS3</v>
          </cell>
        </row>
        <row r="860">
          <cell r="C860" t="str">
            <v>GS3</v>
          </cell>
        </row>
        <row r="861">
          <cell r="C861" t="str">
            <v>LWC</v>
          </cell>
          <cell r="E861">
            <v>1</v>
          </cell>
          <cell r="AV861">
            <v>282313.07</v>
          </cell>
        </row>
        <row r="862">
          <cell r="C862" t="str">
            <v>CSR</v>
          </cell>
        </row>
        <row r="863">
          <cell r="C863" t="str">
            <v>CSR</v>
          </cell>
        </row>
        <row r="864">
          <cell r="C864" t="str">
            <v>FK</v>
          </cell>
          <cell r="E864">
            <v>1</v>
          </cell>
          <cell r="AV864">
            <v>455069.88</v>
          </cell>
        </row>
        <row r="865">
          <cell r="C865" t="str">
            <v>RTS</v>
          </cell>
          <cell r="E865">
            <v>13</v>
          </cell>
          <cell r="AV865">
            <v>5900098.3099999996</v>
          </cell>
        </row>
        <row r="866">
          <cell r="C866" t="str">
            <v>PSS</v>
          </cell>
          <cell r="E866">
            <v>230</v>
          </cell>
          <cell r="AV866">
            <v>1664462.42</v>
          </cell>
        </row>
        <row r="867">
          <cell r="C867" t="str">
            <v>PSP</v>
          </cell>
          <cell r="E867">
            <v>19</v>
          </cell>
          <cell r="AV867">
            <v>114379.96</v>
          </cell>
        </row>
        <row r="868">
          <cell r="C868" t="str">
            <v>ITODS</v>
          </cell>
          <cell r="E868">
            <v>94</v>
          </cell>
          <cell r="AV868">
            <v>1846246.29</v>
          </cell>
        </row>
        <row r="869">
          <cell r="C869" t="str">
            <v>ITODP</v>
          </cell>
          <cell r="E869">
            <v>61</v>
          </cell>
          <cell r="AV869">
            <v>7250758.3300000001</v>
          </cell>
        </row>
        <row r="870">
          <cell r="C870" t="str">
            <v>ITODP</v>
          </cell>
        </row>
        <row r="871">
          <cell r="C871" t="str">
            <v>LE</v>
          </cell>
          <cell r="E871">
            <v>165</v>
          </cell>
          <cell r="AV871">
            <v>23668.6</v>
          </cell>
        </row>
        <row r="872">
          <cell r="C872" t="str">
            <v>LE</v>
          </cell>
        </row>
        <row r="873">
          <cell r="C873" t="str">
            <v>LE</v>
          </cell>
        </row>
        <row r="874">
          <cell r="C874" t="str">
            <v>TE</v>
          </cell>
          <cell r="E874">
            <v>905</v>
          </cell>
          <cell r="AV874">
            <v>25699.75</v>
          </cell>
        </row>
        <row r="875">
          <cell r="C875" t="str">
            <v>TE</v>
          </cell>
        </row>
        <row r="876">
          <cell r="C876" t="str">
            <v>RS</v>
          </cell>
        </row>
        <row r="877">
          <cell r="C877" t="str">
            <v>RS</v>
          </cell>
          <cell r="E877">
            <v>363011.65608673613</v>
          </cell>
          <cell r="AV877">
            <v>29315350.329999998</v>
          </cell>
        </row>
        <row r="878">
          <cell r="C878" t="str">
            <v>RS</v>
          </cell>
        </row>
        <row r="879">
          <cell r="C879" t="str">
            <v>VFD</v>
          </cell>
        </row>
        <row r="880">
          <cell r="C880" t="str">
            <v>LEV</v>
          </cell>
        </row>
        <row r="881">
          <cell r="C881" t="str">
            <v>LEV</v>
          </cell>
        </row>
        <row r="882">
          <cell r="C882" t="str">
            <v>GSS</v>
          </cell>
        </row>
        <row r="883">
          <cell r="C883" t="str">
            <v>GS3</v>
          </cell>
        </row>
        <row r="884">
          <cell r="C884" t="str">
            <v>PSS</v>
          </cell>
        </row>
        <row r="885">
          <cell r="C885" t="str">
            <v>PSS</v>
          </cell>
        </row>
        <row r="886">
          <cell r="C886" t="str">
            <v>PSP</v>
          </cell>
        </row>
        <row r="887">
          <cell r="C887" t="str">
            <v>PSS</v>
          </cell>
        </row>
        <row r="888">
          <cell r="C888" t="str">
            <v>PSP</v>
          </cell>
        </row>
        <row r="889">
          <cell r="C889" t="str">
            <v>PSS</v>
          </cell>
        </row>
        <row r="890">
          <cell r="C890" t="str">
            <v>PSS</v>
          </cell>
        </row>
        <row r="891">
          <cell r="C891" t="str">
            <v>PSS</v>
          </cell>
        </row>
        <row r="892">
          <cell r="C892" t="str">
            <v>PSS</v>
          </cell>
        </row>
        <row r="893">
          <cell r="C893" t="str">
            <v>PSP</v>
          </cell>
        </row>
        <row r="894">
          <cell r="C894" t="str">
            <v>PSP</v>
          </cell>
        </row>
        <row r="895">
          <cell r="C895" t="str">
            <v>PSP</v>
          </cell>
        </row>
        <row r="896">
          <cell r="C896" t="str">
            <v>PSP</v>
          </cell>
        </row>
        <row r="897">
          <cell r="C897" t="str">
            <v>ITODS</v>
          </cell>
        </row>
        <row r="898">
          <cell r="C898" t="str">
            <v>ITODP</v>
          </cell>
        </row>
        <row r="899">
          <cell r="C899" t="str">
            <v>RTS</v>
          </cell>
        </row>
        <row r="900">
          <cell r="C900" t="str">
            <v>RTODE</v>
          </cell>
          <cell r="E900">
            <v>48</v>
          </cell>
          <cell r="AV900">
            <v>3585.6</v>
          </cell>
        </row>
        <row r="901">
          <cell r="C901" t="str">
            <v>RTODE</v>
          </cell>
        </row>
        <row r="902">
          <cell r="C902" t="str">
            <v>RTODD</v>
          </cell>
        </row>
        <row r="903">
          <cell r="C903" t="str">
            <v>RTODD</v>
          </cell>
        </row>
        <row r="904">
          <cell r="C904" t="str">
            <v>RTODE</v>
          </cell>
        </row>
        <row r="905">
          <cell r="C905" t="str">
            <v>RTODD</v>
          </cell>
        </row>
        <row r="906">
          <cell r="C906" t="str">
            <v>RTODE</v>
          </cell>
        </row>
        <row r="907">
          <cell r="C907" t="str">
            <v>RTODD</v>
          </cell>
        </row>
        <row r="908">
          <cell r="C908" t="str">
            <v>PSP</v>
          </cell>
        </row>
        <row r="909">
          <cell r="C909" t="str">
            <v>PSP</v>
          </cell>
        </row>
        <row r="910">
          <cell r="C910" t="str">
            <v>CSR</v>
          </cell>
          <cell r="E910">
            <v>2</v>
          </cell>
          <cell r="AV910">
            <v>-329600</v>
          </cell>
        </row>
        <row r="911">
          <cell r="C911" t="str">
            <v>CSR</v>
          </cell>
        </row>
        <row r="912">
          <cell r="C912" t="str">
            <v>CSR</v>
          </cell>
        </row>
        <row r="913">
          <cell r="C913" t="str">
            <v>CSR</v>
          </cell>
        </row>
        <row r="914">
          <cell r="C914" t="str">
            <v>GSS</v>
          </cell>
        </row>
        <row r="915">
          <cell r="C915" t="str">
            <v>GSS</v>
          </cell>
        </row>
        <row r="916">
          <cell r="C916" t="str">
            <v>GS3</v>
          </cell>
        </row>
        <row r="917">
          <cell r="C917" t="str">
            <v>GS3</v>
          </cell>
        </row>
        <row r="918">
          <cell r="C918" t="str">
            <v>LRI</v>
          </cell>
        </row>
        <row r="919">
          <cell r="C919" t="str">
            <v>TODS</v>
          </cell>
        </row>
        <row r="920">
          <cell r="C920" t="str">
            <v>RTS</v>
          </cell>
        </row>
        <row r="921">
          <cell r="C921" t="str">
            <v>SQF</v>
          </cell>
        </row>
        <row r="922">
          <cell r="C922" t="str">
            <v>SQF</v>
          </cell>
        </row>
        <row r="923">
          <cell r="C923" t="str">
            <v>LQF</v>
          </cell>
        </row>
        <row r="924">
          <cell r="C924" t="str">
            <v>LRI</v>
          </cell>
        </row>
        <row r="925">
          <cell r="C925" t="str">
            <v>EVC</v>
          </cell>
        </row>
        <row r="926">
          <cell r="C926" t="str">
            <v>EVSE</v>
          </cell>
        </row>
        <row r="927">
          <cell r="C927" t="str">
            <v>EVSE</v>
          </cell>
        </row>
        <row r="928">
          <cell r="C928" t="str">
            <v>FLSP</v>
          </cell>
        </row>
        <row r="929">
          <cell r="C929" t="str">
            <v>FLST</v>
          </cell>
        </row>
        <row r="930">
          <cell r="C930" t="str">
            <v>GSS</v>
          </cell>
        </row>
        <row r="931">
          <cell r="C931" t="str">
            <v>GSS</v>
          </cell>
        </row>
        <row r="932">
          <cell r="C932" t="str">
            <v>GSS</v>
          </cell>
          <cell r="E932">
            <v>28622.25096199982</v>
          </cell>
          <cell r="AV932">
            <v>4492881.82</v>
          </cell>
        </row>
        <row r="933">
          <cell r="C933" t="str">
            <v>GSS</v>
          </cell>
        </row>
        <row r="934">
          <cell r="C934" t="str">
            <v>GSS</v>
          </cell>
        </row>
        <row r="935">
          <cell r="C935" t="str">
            <v>GSS</v>
          </cell>
        </row>
        <row r="936">
          <cell r="C936" t="str">
            <v>PSS</v>
          </cell>
          <cell r="E936">
            <v>2595</v>
          </cell>
          <cell r="AV936">
            <v>11205360.970000001</v>
          </cell>
        </row>
        <row r="937">
          <cell r="C937" t="str">
            <v>PSP</v>
          </cell>
          <cell r="E937">
            <v>55</v>
          </cell>
          <cell r="AV937">
            <v>822755.96</v>
          </cell>
        </row>
        <row r="938">
          <cell r="C938" t="str">
            <v>PSS</v>
          </cell>
        </row>
        <row r="939">
          <cell r="C939" t="str">
            <v>TODS</v>
          </cell>
          <cell r="E939">
            <v>276</v>
          </cell>
          <cell r="AV939">
            <v>4983793.7</v>
          </cell>
        </row>
        <row r="940">
          <cell r="C940" t="str">
            <v>CTODP</v>
          </cell>
          <cell r="E940">
            <v>44</v>
          </cell>
          <cell r="AV940">
            <v>2717568.76</v>
          </cell>
        </row>
        <row r="941">
          <cell r="C941" t="str">
            <v>GS3</v>
          </cell>
          <cell r="E941">
            <v>16604.43966908177</v>
          </cell>
          <cell r="AV941">
            <v>8926047.9399999995</v>
          </cell>
        </row>
        <row r="942">
          <cell r="C942" t="str">
            <v>GS3</v>
          </cell>
        </row>
        <row r="943">
          <cell r="C943" t="str">
            <v>GS3</v>
          </cell>
        </row>
        <row r="944">
          <cell r="C944" t="str">
            <v>GS3</v>
          </cell>
        </row>
        <row r="945">
          <cell r="C945" t="str">
            <v>LWC</v>
          </cell>
          <cell r="E945">
            <v>1</v>
          </cell>
          <cell r="AV945">
            <v>291861.52</v>
          </cell>
        </row>
        <row r="946">
          <cell r="C946" t="str">
            <v>CSR</v>
          </cell>
        </row>
        <row r="947">
          <cell r="C947" t="str">
            <v>CSR</v>
          </cell>
        </row>
        <row r="948">
          <cell r="C948" t="str">
            <v>FK</v>
          </cell>
          <cell r="E948">
            <v>1</v>
          </cell>
          <cell r="AV948">
            <v>570173.88</v>
          </cell>
        </row>
        <row r="949">
          <cell r="C949" t="str">
            <v>RTS</v>
          </cell>
          <cell r="E949">
            <v>13</v>
          </cell>
          <cell r="AV949">
            <v>5717430.8799999999</v>
          </cell>
        </row>
        <row r="950">
          <cell r="C950" t="str">
            <v>PSS</v>
          </cell>
          <cell r="E950">
            <v>229</v>
          </cell>
          <cell r="AV950">
            <v>1744845.53</v>
          </cell>
        </row>
        <row r="951">
          <cell r="C951" t="str">
            <v>PSP</v>
          </cell>
          <cell r="E951">
            <v>19</v>
          </cell>
          <cell r="AV951">
            <v>105456.44</v>
          </cell>
        </row>
        <row r="952">
          <cell r="C952" t="str">
            <v>ITODS</v>
          </cell>
          <cell r="E952">
            <v>94</v>
          </cell>
          <cell r="AV952">
            <v>1916699.25</v>
          </cell>
        </row>
        <row r="953">
          <cell r="C953" t="str">
            <v>ITODP</v>
          </cell>
          <cell r="E953">
            <v>61</v>
          </cell>
          <cell r="AV953">
            <v>7383834.3899999997</v>
          </cell>
        </row>
        <row r="954">
          <cell r="C954" t="str">
            <v>ITODP</v>
          </cell>
        </row>
        <row r="955">
          <cell r="C955" t="str">
            <v>LE</v>
          </cell>
          <cell r="E955">
            <v>165</v>
          </cell>
          <cell r="AV955">
            <v>26210.22</v>
          </cell>
        </row>
        <row r="956">
          <cell r="C956" t="str">
            <v>LE</v>
          </cell>
        </row>
        <row r="957">
          <cell r="C957" t="str">
            <v>LE</v>
          </cell>
        </row>
        <row r="958">
          <cell r="C958" t="str">
            <v>TE</v>
          </cell>
          <cell r="E958">
            <v>905</v>
          </cell>
          <cell r="AV958">
            <v>26965.59</v>
          </cell>
        </row>
        <row r="959">
          <cell r="C959" t="str">
            <v>TE</v>
          </cell>
        </row>
        <row r="960">
          <cell r="C960" t="str">
            <v>RS</v>
          </cell>
        </row>
        <row r="961">
          <cell r="C961" t="str">
            <v>RS</v>
          </cell>
          <cell r="E961">
            <v>363543.8223276108</v>
          </cell>
          <cell r="AV961">
            <v>37999961.219999999</v>
          </cell>
        </row>
        <row r="962">
          <cell r="C962" t="str">
            <v>RS</v>
          </cell>
        </row>
        <row r="963">
          <cell r="C963" t="str">
            <v>VFD</v>
          </cell>
        </row>
        <row r="964">
          <cell r="C964" t="str">
            <v>LEV</v>
          </cell>
        </row>
        <row r="965">
          <cell r="C965" t="str">
            <v>LEV</v>
          </cell>
        </row>
        <row r="966">
          <cell r="C966" t="str">
            <v>GSS</v>
          </cell>
        </row>
        <row r="967">
          <cell r="C967" t="str">
            <v>GS3</v>
          </cell>
        </row>
        <row r="968">
          <cell r="C968" t="str">
            <v>PSS</v>
          </cell>
        </row>
        <row r="969">
          <cell r="C969" t="str">
            <v>PSS</v>
          </cell>
        </row>
        <row r="970">
          <cell r="C970" t="str">
            <v>PSP</v>
          </cell>
        </row>
        <row r="971">
          <cell r="C971" t="str">
            <v>PSS</v>
          </cell>
        </row>
        <row r="972">
          <cell r="C972" t="str">
            <v>PSP</v>
          </cell>
        </row>
        <row r="973">
          <cell r="C973" t="str">
            <v>PSS</v>
          </cell>
        </row>
        <row r="974">
          <cell r="C974" t="str">
            <v>PSS</v>
          </cell>
        </row>
        <row r="975">
          <cell r="C975" t="str">
            <v>PSS</v>
          </cell>
        </row>
        <row r="976">
          <cell r="C976" t="str">
            <v>PSS</v>
          </cell>
        </row>
        <row r="977">
          <cell r="C977" t="str">
            <v>PSP</v>
          </cell>
        </row>
        <row r="978">
          <cell r="C978" t="str">
            <v>PSP</v>
          </cell>
        </row>
        <row r="979">
          <cell r="C979" t="str">
            <v>PSP</v>
          </cell>
        </row>
        <row r="980">
          <cell r="C980" t="str">
            <v>PSP</v>
          </cell>
        </row>
        <row r="981">
          <cell r="C981" t="str">
            <v>ITODS</v>
          </cell>
        </row>
        <row r="982">
          <cell r="C982" t="str">
            <v>ITODP</v>
          </cell>
        </row>
        <row r="983">
          <cell r="C983" t="str">
            <v>RTS</v>
          </cell>
        </row>
        <row r="984">
          <cell r="C984" t="str">
            <v>RTODE</v>
          </cell>
          <cell r="E984">
            <v>49</v>
          </cell>
          <cell r="AV984">
            <v>4619.59</v>
          </cell>
        </row>
        <row r="985">
          <cell r="C985" t="str">
            <v>RTODE</v>
          </cell>
        </row>
        <row r="986">
          <cell r="C986" t="str">
            <v>RTODD</v>
          </cell>
        </row>
        <row r="987">
          <cell r="C987" t="str">
            <v>RTODD</v>
          </cell>
        </row>
        <row r="988">
          <cell r="C988" t="str">
            <v>RTODE</v>
          </cell>
        </row>
        <row r="989">
          <cell r="C989" t="str">
            <v>RTODD</v>
          </cell>
        </row>
        <row r="990">
          <cell r="C990" t="str">
            <v>RTODE</v>
          </cell>
        </row>
        <row r="991">
          <cell r="C991" t="str">
            <v>RTODD</v>
          </cell>
        </row>
        <row r="992">
          <cell r="C992" t="str">
            <v>PSP</v>
          </cell>
        </row>
        <row r="993">
          <cell r="C993" t="str">
            <v>PSP</v>
          </cell>
        </row>
        <row r="994">
          <cell r="C994" t="str">
            <v>CSR</v>
          </cell>
          <cell r="E994">
            <v>2</v>
          </cell>
          <cell r="AV994">
            <v>-329600</v>
          </cell>
        </row>
        <row r="995">
          <cell r="C995" t="str">
            <v>CSR</v>
          </cell>
        </row>
        <row r="996">
          <cell r="C996" t="str">
            <v>CSR</v>
          </cell>
        </row>
        <row r="997">
          <cell r="C997" t="str">
            <v>CSR</v>
          </cell>
        </row>
        <row r="998">
          <cell r="C998" t="str">
            <v>GSS</v>
          </cell>
        </row>
        <row r="999">
          <cell r="C999" t="str">
            <v>GSS</v>
          </cell>
        </row>
        <row r="1000">
          <cell r="C1000" t="str">
            <v>GS3</v>
          </cell>
        </row>
        <row r="1001">
          <cell r="C1001" t="str">
            <v>GS3</v>
          </cell>
        </row>
        <row r="1002">
          <cell r="C1002" t="str">
            <v>LRI</v>
          </cell>
        </row>
        <row r="1003">
          <cell r="C1003" t="str">
            <v>TODS</v>
          </cell>
        </row>
        <row r="1004">
          <cell r="C1004" t="str">
            <v>RTS</v>
          </cell>
        </row>
        <row r="1005">
          <cell r="C1005" t="str">
            <v>SQF</v>
          </cell>
        </row>
        <row r="1006">
          <cell r="C1006" t="str">
            <v>SQF</v>
          </cell>
        </row>
        <row r="1007">
          <cell r="C1007" t="str">
            <v>LQF</v>
          </cell>
        </row>
        <row r="1008">
          <cell r="C1008" t="str">
            <v>LRI</v>
          </cell>
        </row>
        <row r="1009">
          <cell r="C1009" t="str">
            <v>EVC</v>
          </cell>
        </row>
        <row r="1010">
          <cell r="C1010" t="str">
            <v>EVSE</v>
          </cell>
        </row>
        <row r="1011">
          <cell r="C1011" t="str">
            <v>EVSE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L23"/>
  <sheetViews>
    <sheetView tabSelected="1" zoomScaleNormal="100" zoomScaleSheetLayoutView="100" workbookViewId="0">
      <selection sqref="A1:L1"/>
    </sheetView>
  </sheetViews>
  <sheetFormatPr defaultColWidth="9.33203125" defaultRowHeight="15.5"/>
  <cols>
    <col min="1" max="1" width="12.77734375" style="243" customWidth="1"/>
    <col min="2" max="2" width="14.33203125" style="243" bestFit="1" customWidth="1"/>
    <col min="3" max="7" width="9.33203125" style="243"/>
    <col min="8" max="8" width="17.6640625" style="243" customWidth="1"/>
    <col min="9" max="16384" width="9.33203125" style="243"/>
  </cols>
  <sheetData>
    <row r="1" spans="1:12">
      <c r="A1" s="336" t="s">
        <v>197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2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2">
      <c r="A3" s="336" t="s">
        <v>198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</row>
    <row r="4" spans="1:12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</row>
    <row r="5" spans="1:12">
      <c r="A5" s="336" t="s">
        <v>142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</row>
    <row r="6" spans="1:12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2">
      <c r="A7" s="336" t="s">
        <v>485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</row>
    <row r="8" spans="1:12">
      <c r="A8" s="245"/>
      <c r="B8" s="245"/>
      <c r="C8" s="245"/>
      <c r="D8" s="245"/>
      <c r="E8" s="245"/>
      <c r="F8" s="245"/>
      <c r="G8" s="245"/>
      <c r="H8" s="245"/>
      <c r="I8" s="244"/>
      <c r="J8" s="244"/>
      <c r="K8" s="244"/>
      <c r="L8" s="244"/>
    </row>
    <row r="9" spans="1:12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</row>
    <row r="10" spans="1:12">
      <c r="A10" s="245"/>
      <c r="B10" s="245"/>
      <c r="C10" s="245"/>
      <c r="D10" s="245"/>
      <c r="E10" s="245"/>
      <c r="F10" s="245"/>
      <c r="G10" s="245"/>
      <c r="H10" s="245"/>
      <c r="I10" s="244"/>
      <c r="J10" s="244"/>
      <c r="K10" s="244"/>
      <c r="L10" s="244"/>
    </row>
    <row r="11" spans="1:12" s="249" customFormat="1">
      <c r="A11" s="247" t="s">
        <v>327</v>
      </c>
      <c r="B11" s="248"/>
      <c r="C11" s="248"/>
      <c r="D11" s="247" t="s">
        <v>507</v>
      </c>
      <c r="E11" s="248"/>
      <c r="F11" s="248"/>
      <c r="G11" s="248"/>
      <c r="H11" s="248"/>
    </row>
    <row r="12" spans="1:12">
      <c r="A12" s="245"/>
      <c r="B12" s="245"/>
      <c r="C12" s="245"/>
      <c r="D12" s="252"/>
      <c r="E12" s="245"/>
      <c r="F12" s="245"/>
      <c r="G12" s="245"/>
      <c r="H12" s="245"/>
      <c r="I12" s="244"/>
      <c r="J12" s="244"/>
      <c r="K12" s="244"/>
      <c r="L12" s="244"/>
    </row>
    <row r="13" spans="1:12">
      <c r="A13" s="244" t="s">
        <v>199</v>
      </c>
      <c r="B13" s="244"/>
      <c r="C13" s="244"/>
      <c r="D13" s="244" t="s">
        <v>344</v>
      </c>
      <c r="E13" s="244"/>
      <c r="F13" s="244"/>
      <c r="G13" s="244"/>
      <c r="H13" s="244"/>
      <c r="I13" s="244"/>
      <c r="J13" s="244"/>
      <c r="K13" s="244"/>
      <c r="L13" s="244"/>
    </row>
    <row r="14" spans="1:12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</row>
    <row r="15" spans="1:12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</row>
    <row r="16" spans="1:12">
      <c r="A16" s="250" t="s">
        <v>200</v>
      </c>
      <c r="B16" s="244"/>
      <c r="C16" s="250" t="s">
        <v>201</v>
      </c>
      <c r="D16" s="244"/>
      <c r="E16" s="244"/>
      <c r="F16" s="244"/>
      <c r="G16" s="244"/>
      <c r="H16" s="244"/>
      <c r="I16" s="244"/>
      <c r="J16" s="244"/>
      <c r="K16" s="244"/>
      <c r="L16" s="244"/>
    </row>
    <row r="17" spans="1:12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</row>
    <row r="18" spans="1:12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</row>
    <row r="19" spans="1:12">
      <c r="A19" s="244" t="s">
        <v>143</v>
      </c>
      <c r="B19" s="244"/>
      <c r="C19" s="302" t="s">
        <v>575</v>
      </c>
      <c r="D19" s="244"/>
      <c r="E19" s="244"/>
      <c r="F19" s="244"/>
      <c r="G19" s="244"/>
      <c r="H19" s="244"/>
      <c r="I19" s="244"/>
      <c r="J19" s="244"/>
      <c r="K19" s="244"/>
      <c r="L19" s="244"/>
    </row>
    <row r="20" spans="1:12">
      <c r="A20" s="244" t="s">
        <v>202</v>
      </c>
      <c r="B20" s="244"/>
      <c r="C20" s="302" t="s">
        <v>576</v>
      </c>
      <c r="D20" s="244"/>
      <c r="E20" s="244"/>
      <c r="F20" s="244"/>
      <c r="G20" s="244"/>
      <c r="H20" s="244"/>
      <c r="I20" s="244"/>
      <c r="J20" s="244"/>
      <c r="K20" s="244"/>
      <c r="L20" s="244"/>
    </row>
    <row r="21" spans="1:12">
      <c r="A21" s="244" t="s">
        <v>203</v>
      </c>
      <c r="B21" s="244" t="s">
        <v>335</v>
      </c>
      <c r="C21" s="302" t="s">
        <v>577</v>
      </c>
      <c r="D21" s="244"/>
      <c r="E21" s="244"/>
      <c r="F21" s="244"/>
      <c r="G21" s="244"/>
      <c r="H21" s="244"/>
      <c r="I21" s="244"/>
      <c r="J21" s="244"/>
      <c r="K21" s="244"/>
      <c r="L21" s="244"/>
    </row>
    <row r="22" spans="1:12">
      <c r="A22" s="244" t="s">
        <v>203</v>
      </c>
      <c r="B22" s="244" t="s">
        <v>562</v>
      </c>
      <c r="C22" s="302" t="s">
        <v>578</v>
      </c>
      <c r="D22" s="244"/>
      <c r="E22" s="244"/>
      <c r="F22" s="244"/>
      <c r="G22" s="244"/>
      <c r="H22" s="244"/>
      <c r="I22" s="244"/>
      <c r="J22" s="244"/>
      <c r="K22" s="244"/>
      <c r="L22" s="244"/>
    </row>
    <row r="23" spans="1:12">
      <c r="A23" s="244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</row>
  </sheetData>
  <mergeCells count="4">
    <mergeCell ref="A1:L1"/>
    <mergeCell ref="A3:L3"/>
    <mergeCell ref="A5:L5"/>
    <mergeCell ref="A7:L7"/>
  </mergeCells>
  <printOptions horizontalCentered="1"/>
  <pageMargins left="0.75" right="0.75" top="1.75" bottom="0.5" header="0.75" footer="0.25"/>
  <pageSetup orientation="landscape" r:id="rId1"/>
  <headerFooter>
    <oddHeader>&amp;C&amp;"-,Bold"&amp;10KENTUCKY UTILITIES COMPANY
Case No. 2020-00349
Average Bill Comparison at Current and Proposed Rates
 for the Twelve Months Ended June 30,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  <pageSetUpPr fitToPage="1"/>
  </sheetPr>
  <dimension ref="A1:N64"/>
  <sheetViews>
    <sheetView zoomScaleNormal="100" zoomScaleSheetLayoutView="115" workbookViewId="0"/>
  </sheetViews>
  <sheetFormatPr defaultColWidth="9.33203125" defaultRowHeight="13"/>
  <cols>
    <col min="1" max="1" width="69.109375" style="172" customWidth="1"/>
    <col min="2" max="4" width="20.109375" style="172" customWidth="1"/>
    <col min="5" max="5" width="14.109375" style="172" customWidth="1"/>
    <col min="6" max="6" width="2.109375" style="172" bestFit="1" customWidth="1"/>
    <col min="7" max="7" width="15.77734375" style="172" hidden="1" customWidth="1"/>
    <col min="8" max="8" width="17.44140625" style="172" hidden="1" customWidth="1"/>
    <col min="9" max="10" width="9.33203125" style="172" hidden="1" customWidth="1"/>
    <col min="11" max="11" width="9.33203125" style="172"/>
    <col min="12" max="12" width="16.44140625" style="172" bestFit="1" customWidth="1"/>
    <col min="13" max="13" width="13.109375" style="172" bestFit="1" customWidth="1"/>
    <col min="14" max="14" width="28.33203125" style="172" customWidth="1"/>
    <col min="15" max="16384" width="9.33203125" style="172"/>
  </cols>
  <sheetData>
    <row r="1" spans="1:14">
      <c r="A1" s="129" t="s">
        <v>145</v>
      </c>
      <c r="E1" s="48" t="s">
        <v>171</v>
      </c>
      <c r="F1" s="48"/>
      <c r="H1" s="1"/>
      <c r="I1" s="1"/>
      <c r="J1" s="1"/>
      <c r="K1" s="1"/>
      <c r="L1" s="1"/>
      <c r="M1" s="1"/>
      <c r="N1" s="1"/>
    </row>
    <row r="2" spans="1:14">
      <c r="A2" s="129" t="s">
        <v>146</v>
      </c>
      <c r="E2" s="48" t="s">
        <v>151</v>
      </c>
      <c r="F2" s="48"/>
      <c r="H2" s="1"/>
      <c r="I2" s="1"/>
      <c r="J2" s="1"/>
      <c r="K2" s="1"/>
      <c r="L2" s="1"/>
      <c r="M2" s="1"/>
      <c r="N2" s="1"/>
    </row>
    <row r="3" spans="1:14">
      <c r="A3" s="129" t="s">
        <v>144</v>
      </c>
      <c r="E3" s="48" t="s">
        <v>162</v>
      </c>
      <c r="F3" s="48"/>
      <c r="H3" s="1"/>
      <c r="I3" s="1"/>
      <c r="J3" s="1"/>
      <c r="K3" s="1"/>
      <c r="L3" s="1"/>
      <c r="M3" s="1"/>
      <c r="N3" s="1"/>
    </row>
    <row r="4" spans="1:14" ht="21.5" customHeight="1">
      <c r="H4" s="1"/>
      <c r="I4" s="1"/>
      <c r="J4" s="1"/>
      <c r="K4" s="1"/>
      <c r="L4" s="1"/>
      <c r="M4" s="1"/>
      <c r="N4" s="1"/>
    </row>
    <row r="5" spans="1:14" s="197" customFormat="1" ht="43.5" customHeight="1">
      <c r="A5" s="192" t="s">
        <v>139</v>
      </c>
      <c r="B5" s="192" t="s">
        <v>532</v>
      </c>
      <c r="C5" s="192" t="s">
        <v>579</v>
      </c>
      <c r="D5" s="193" t="s">
        <v>172</v>
      </c>
      <c r="E5" s="194" t="s">
        <v>173</v>
      </c>
      <c r="F5" s="195"/>
      <c r="G5" s="196"/>
      <c r="H5" s="1"/>
      <c r="I5" s="1"/>
      <c r="J5" s="1"/>
      <c r="K5" s="1"/>
      <c r="L5" s="337" t="s">
        <v>569</v>
      </c>
      <c r="M5" s="337"/>
      <c r="N5" s="337"/>
    </row>
    <row r="6" spans="1:14" s="197" customFormat="1" ht="14.5">
      <c r="A6" s="198"/>
      <c r="B6" s="198"/>
      <c r="C6" s="198"/>
      <c r="D6" s="198"/>
      <c r="E6" s="198"/>
      <c r="F6" s="198"/>
      <c r="G6" s="198"/>
      <c r="H6" s="1"/>
      <c r="I6" s="1"/>
      <c r="J6" s="1"/>
      <c r="K6" s="1"/>
      <c r="L6" s="218" t="s">
        <v>513</v>
      </c>
      <c r="M6" s="1"/>
      <c r="N6" s="1"/>
    </row>
    <row r="7" spans="1:14" ht="13.9" customHeight="1">
      <c r="A7" s="199" t="s">
        <v>9</v>
      </c>
      <c r="B7" s="21">
        <f>'Sch M-2.2'!E8</f>
        <v>638642072.35000002</v>
      </c>
      <c r="C7" s="21">
        <f>'Sch M-2.2'!H8</f>
        <v>684459109.42999995</v>
      </c>
      <c r="D7" s="21">
        <f>C7-B7</f>
        <v>45817037.079999924</v>
      </c>
      <c r="E7" s="200">
        <f t="shared" ref="E7:E21" si="0">IF(B7=0,0,D7/B7)</f>
        <v>7.1741338479952899E-2</v>
      </c>
      <c r="F7" s="200"/>
      <c r="G7" s="201">
        <f>B7*(1+8.11%)-B7</f>
        <v>51793872.067584991</v>
      </c>
      <c r="H7" s="202">
        <f>B7*8.11%</f>
        <v>51793872.067584999</v>
      </c>
      <c r="I7" s="1"/>
      <c r="J7" s="1"/>
      <c r="K7" s="1"/>
      <c r="L7" s="2">
        <v>68176839</v>
      </c>
      <c r="M7" s="278">
        <f>D7-L7</f>
        <v>-22359801.920000076</v>
      </c>
      <c r="N7" s="330">
        <v>0.10680000000000001</v>
      </c>
    </row>
    <row r="8" spans="1:14" ht="13.9" customHeight="1">
      <c r="A8" s="199" t="s">
        <v>187</v>
      </c>
      <c r="B8" s="21">
        <f>'Sch M-2.2'!E9</f>
        <v>181871.55</v>
      </c>
      <c r="C8" s="21">
        <f>'Sch M-2.2'!H9</f>
        <v>195296.65</v>
      </c>
      <c r="D8" s="21">
        <f>C8-B8</f>
        <v>13425.100000000006</v>
      </c>
      <c r="E8" s="200">
        <f t="shared" si="0"/>
        <v>7.3816383046166417E-2</v>
      </c>
      <c r="F8" s="200"/>
      <c r="G8" s="201">
        <f>B8*(1+8.11%)-B8</f>
        <v>14749.782704999991</v>
      </c>
      <c r="H8" s="202">
        <f>B8*8.11%</f>
        <v>14749.782704999998</v>
      </c>
      <c r="I8" s="1"/>
      <c r="J8" s="1"/>
      <c r="K8" s="1"/>
      <c r="L8" s="2">
        <v>19427</v>
      </c>
      <c r="M8" s="278">
        <f t="shared" ref="M8:M25" si="1">D8-L8</f>
        <v>-6001.8999999999942</v>
      </c>
      <c r="N8" s="330">
        <v>0.10680000000000001</v>
      </c>
    </row>
    <row r="9" spans="1:14" ht="13.9" customHeight="1">
      <c r="A9" s="199" t="s">
        <v>11</v>
      </c>
      <c r="B9" s="21">
        <f>'Sch M-2.2'!E12</f>
        <v>250361614.99000001</v>
      </c>
      <c r="C9" s="21">
        <f>'Sch M-2.2'!H12</f>
        <v>268823279.09000003</v>
      </c>
      <c r="D9" s="21">
        <f t="shared" ref="D9:D20" si="2">C9-B9</f>
        <v>18461664.100000024</v>
      </c>
      <c r="E9" s="200">
        <f t="shared" si="0"/>
        <v>7.3739994450576718E-2</v>
      </c>
      <c r="F9" s="200"/>
      <c r="G9" s="201">
        <f>B9*(1+6.61%)-B9</f>
        <v>16548902.750839025</v>
      </c>
      <c r="H9" s="1"/>
      <c r="I9" s="1"/>
      <c r="J9" s="1"/>
      <c r="K9" s="1"/>
      <c r="L9" s="2">
        <v>26734943</v>
      </c>
      <c r="M9" s="278">
        <f t="shared" si="1"/>
        <v>-8273278.8999999762</v>
      </c>
      <c r="N9" s="330">
        <v>0.10680000000000001</v>
      </c>
    </row>
    <row r="10" spans="1:14" ht="13.9" customHeight="1">
      <c r="A10" s="199" t="s">
        <v>499</v>
      </c>
      <c r="B10" s="21">
        <f>'Sch M-2.2'!E13</f>
        <v>0</v>
      </c>
      <c r="C10" s="21">
        <f>'Sch M-2.2'!H13</f>
        <v>0</v>
      </c>
      <c r="D10" s="21">
        <f>C10-B10</f>
        <v>0</v>
      </c>
      <c r="E10" s="200">
        <f>IF(B10=0,0,D10/B10)</f>
        <v>0</v>
      </c>
      <c r="F10" s="200"/>
      <c r="G10" s="201"/>
      <c r="H10" s="1"/>
      <c r="I10" s="1"/>
      <c r="J10" s="1"/>
      <c r="K10" s="1"/>
      <c r="L10" s="2">
        <v>0</v>
      </c>
      <c r="M10" s="278">
        <f t="shared" si="1"/>
        <v>0</v>
      </c>
      <c r="N10" s="330">
        <v>0</v>
      </c>
    </row>
    <row r="11" spans="1:14" ht="13.9" customHeight="1">
      <c r="A11" s="199" t="s">
        <v>152</v>
      </c>
      <c r="B11" s="21">
        <f>'Sch M-2.2'!E16</f>
        <v>13614525.860000001</v>
      </c>
      <c r="C11" s="21">
        <f>'Sch M-2.2'!H16</f>
        <v>14618434.23</v>
      </c>
      <c r="D11" s="21">
        <f t="shared" si="2"/>
        <v>1003908.3699999992</v>
      </c>
      <c r="E11" s="200">
        <f t="shared" si="0"/>
        <v>7.3738033944283035E-2</v>
      </c>
      <c r="F11" s="200"/>
      <c r="G11" s="201">
        <f>B11*(1+6.61%)-B11</f>
        <v>899920.15934600122</v>
      </c>
      <c r="H11" s="1"/>
      <c r="I11" s="1"/>
      <c r="J11" s="1"/>
      <c r="K11" s="1"/>
      <c r="L11" s="2">
        <v>1453830</v>
      </c>
      <c r="M11" s="278">
        <f t="shared" si="1"/>
        <v>-449921.63000000082</v>
      </c>
      <c r="N11" s="330">
        <v>0.10680000000000001</v>
      </c>
    </row>
    <row r="12" spans="1:14" ht="13.9" customHeight="1">
      <c r="A12" s="199" t="s">
        <v>17</v>
      </c>
      <c r="B12" s="21">
        <f>'Sch M-2.2'!E18</f>
        <v>173816598.22</v>
      </c>
      <c r="C12" s="21">
        <f>'Sch M-2.2'!H18</f>
        <v>186641884.01999998</v>
      </c>
      <c r="D12" s="21">
        <f t="shared" si="2"/>
        <v>12825285.799999982</v>
      </c>
      <c r="E12" s="200">
        <f t="shared" si="0"/>
        <v>7.3786312304691376E-2</v>
      </c>
      <c r="F12" s="200"/>
      <c r="G12" s="201">
        <f>B12*(1+6.61%)-B12</f>
        <v>11489277.142342001</v>
      </c>
      <c r="H12" s="1"/>
      <c r="I12" s="1"/>
      <c r="J12" s="1"/>
      <c r="K12" s="1"/>
      <c r="L12" s="2">
        <v>18553034</v>
      </c>
      <c r="M12" s="278">
        <f t="shared" si="1"/>
        <v>-5727748.2000000179</v>
      </c>
      <c r="N12" s="330">
        <v>0.1067</v>
      </c>
    </row>
    <row r="13" spans="1:14" ht="13.9" customHeight="1">
      <c r="A13" s="199" t="s">
        <v>16</v>
      </c>
      <c r="B13" s="21">
        <f>'Sch M-2.2'!E19</f>
        <v>9735575.5899999999</v>
      </c>
      <c r="C13" s="21">
        <f>'Sch M-2.2'!H19</f>
        <v>10451863.060000001</v>
      </c>
      <c r="D13" s="21">
        <f t="shared" si="2"/>
        <v>716287.47000000067</v>
      </c>
      <c r="E13" s="200">
        <f t="shared" si="0"/>
        <v>7.3574229215141937E-2</v>
      </c>
      <c r="F13" s="200"/>
      <c r="G13" s="201">
        <f>B13*(1+6.61%)-B13</f>
        <v>643521.54649900086</v>
      </c>
      <c r="H13" s="1"/>
      <c r="I13" s="1"/>
      <c r="J13" s="1"/>
      <c r="K13" s="1"/>
      <c r="L13" s="2">
        <v>1039687</v>
      </c>
      <c r="M13" s="278">
        <f t="shared" si="1"/>
        <v>-323399.52999999933</v>
      </c>
      <c r="N13" s="330">
        <v>0.10680000000000001</v>
      </c>
    </row>
    <row r="14" spans="1:14" ht="13.9" customHeight="1">
      <c r="A14" s="199" t="s">
        <v>19</v>
      </c>
      <c r="B14" s="21">
        <f>'Sch M-2.2'!E22</f>
        <v>135932010.85000002</v>
      </c>
      <c r="C14" s="21">
        <f>'Sch M-2.2'!H22</f>
        <v>145959044.44999999</v>
      </c>
      <c r="D14" s="21">
        <f t="shared" si="2"/>
        <v>10027033.599999964</v>
      </c>
      <c r="E14" s="200">
        <f t="shared" si="0"/>
        <v>7.3765064882801754E-2</v>
      </c>
      <c r="F14" s="200"/>
      <c r="G14" s="201">
        <f>B14*(1+6.11%)-B14</f>
        <v>8305445.8629350066</v>
      </c>
      <c r="H14" s="202">
        <f>B14*6.11%</f>
        <v>8305445.862935002</v>
      </c>
      <c r="I14" s="1"/>
      <c r="J14" s="1"/>
      <c r="K14" s="1"/>
      <c r="L14" s="2">
        <v>14530948</v>
      </c>
      <c r="M14" s="278">
        <f t="shared" si="1"/>
        <v>-4503914.4000000358</v>
      </c>
      <c r="N14" s="330">
        <v>0.1069</v>
      </c>
    </row>
    <row r="15" spans="1:14" ht="13.9" customHeight="1">
      <c r="A15" s="199" t="s">
        <v>18</v>
      </c>
      <c r="B15" s="21">
        <f>'Sch M-2.2'!E23</f>
        <v>252229557.29000002</v>
      </c>
      <c r="C15" s="21">
        <f>'Sch M-2.2'!H23</f>
        <v>270836106.27000004</v>
      </c>
      <c r="D15" s="21">
        <f t="shared" si="2"/>
        <v>18606548.980000019</v>
      </c>
      <c r="E15" s="200">
        <f t="shared" si="0"/>
        <v>7.3768313198152302E-2</v>
      </c>
      <c r="F15" s="200"/>
      <c r="G15" s="201">
        <f>B15*(1+6.11%)-B15</f>
        <v>15411225.950418979</v>
      </c>
      <c r="H15" s="202">
        <f>B15*6.11%</f>
        <v>15411225.950419001</v>
      </c>
      <c r="I15" s="1"/>
      <c r="J15" s="1"/>
      <c r="K15" s="1"/>
      <c r="L15" s="2">
        <v>26942083</v>
      </c>
      <c r="M15" s="278">
        <f t="shared" si="1"/>
        <v>-8335534.0199999809</v>
      </c>
      <c r="N15" s="330">
        <v>0.10680000000000001</v>
      </c>
    </row>
    <row r="16" spans="1:14" ht="13.9" customHeight="1">
      <c r="A16" s="199" t="s">
        <v>2</v>
      </c>
      <c r="B16" s="21">
        <f>'Sch M-2.2'!E26</f>
        <v>82241311.599999994</v>
      </c>
      <c r="C16" s="21">
        <f>'Sch M-2.2'!H26</f>
        <v>88299963.029999986</v>
      </c>
      <c r="D16" s="21">
        <f t="shared" si="2"/>
        <v>6058651.4299999923</v>
      </c>
      <c r="E16" s="200">
        <f t="shared" si="0"/>
        <v>7.3669197537457473E-2</v>
      </c>
      <c r="F16" s="200"/>
      <c r="G16" s="201">
        <f>B16*(1+6.11%)-B16</f>
        <v>5024944.1387600005</v>
      </c>
      <c r="H16" s="202">
        <f>B16*6.11%</f>
        <v>5024944.1387599995</v>
      </c>
      <c r="I16" s="1"/>
      <c r="J16" s="1"/>
      <c r="K16" s="1"/>
      <c r="L16" s="2">
        <v>8787141</v>
      </c>
      <c r="M16" s="278">
        <f t="shared" si="1"/>
        <v>-2728489.5700000077</v>
      </c>
      <c r="N16" s="330">
        <v>0.10680000000000001</v>
      </c>
    </row>
    <row r="17" spans="1:14" ht="13.9" customHeight="1">
      <c r="A17" s="199" t="s">
        <v>12</v>
      </c>
      <c r="B17" s="21">
        <f>'Sch M-2.2'!E28</f>
        <v>32878230.250000004</v>
      </c>
      <c r="C17" s="21">
        <f>'Sch M-2.2'!H28</f>
        <v>34525533.939999998</v>
      </c>
      <c r="D17" s="21">
        <f t="shared" si="2"/>
        <v>1647303.6899999939</v>
      </c>
      <c r="E17" s="200">
        <f t="shared" si="0"/>
        <v>5.010317396873859E-2</v>
      </c>
      <c r="F17" s="200"/>
      <c r="G17" s="201">
        <f>B17*(1+6.11%)-B17</f>
        <v>2008859.8682749979</v>
      </c>
      <c r="H17" s="202">
        <f>B17*6.11%</f>
        <v>2008859.8682750002</v>
      </c>
      <c r="I17" s="1"/>
      <c r="J17" s="1"/>
      <c r="K17" s="1"/>
      <c r="L17" s="2">
        <v>3514118</v>
      </c>
      <c r="M17" s="278">
        <f t="shared" si="1"/>
        <v>-1866814.3100000061</v>
      </c>
      <c r="N17" s="330">
        <v>0.1069</v>
      </c>
    </row>
    <row r="18" spans="1:14" ht="13.9" customHeight="1">
      <c r="A18" s="199" t="s">
        <v>141</v>
      </c>
      <c r="B18" s="21">
        <f>'Sch M-2.2'!E30</f>
        <v>-18634070.16</v>
      </c>
      <c r="C18" s="21">
        <f>'Sch M-2.2'!H30</f>
        <v>-18634070.16</v>
      </c>
      <c r="D18" s="21">
        <f>C18-B18</f>
        <v>0</v>
      </c>
      <c r="E18" s="200">
        <f t="shared" si="0"/>
        <v>0</v>
      </c>
      <c r="F18" s="200"/>
      <c r="G18" s="201">
        <f>B18*(1+0%)-B18</f>
        <v>0</v>
      </c>
      <c r="H18" s="1"/>
      <c r="I18" s="1"/>
      <c r="J18" s="1"/>
      <c r="K18" s="1"/>
      <c r="L18" s="2">
        <v>0</v>
      </c>
      <c r="M18" s="278">
        <f t="shared" si="1"/>
        <v>0</v>
      </c>
      <c r="N18" s="330">
        <v>0</v>
      </c>
    </row>
    <row r="19" spans="1:14" ht="13.9" customHeight="1">
      <c r="A19" s="199" t="s">
        <v>88</v>
      </c>
      <c r="B19" s="21">
        <f>'Sch M-2.2'!E32</f>
        <v>335885.41000000003</v>
      </c>
      <c r="C19" s="21">
        <f>'Sch M-2.2'!H32</f>
        <v>335903.52000000008</v>
      </c>
      <c r="D19" s="21">
        <f t="shared" si="2"/>
        <v>18.110000000044238</v>
      </c>
      <c r="E19" s="200">
        <f t="shared" si="0"/>
        <v>5.3917197534850462E-5</v>
      </c>
      <c r="F19" s="200"/>
      <c r="G19" s="201">
        <f>B19*(1+0%)-B19</f>
        <v>0</v>
      </c>
      <c r="H19" s="1"/>
      <c r="I19" s="1"/>
      <c r="J19" s="1"/>
      <c r="K19" s="1"/>
      <c r="L19" s="2">
        <v>18</v>
      </c>
      <c r="M19" s="278">
        <f t="shared" si="1"/>
        <v>0.11000000004423782</v>
      </c>
      <c r="N19" s="330">
        <v>1E-4</v>
      </c>
    </row>
    <row r="20" spans="1:14" ht="13.9" customHeight="1">
      <c r="A20" s="199" t="s">
        <v>3</v>
      </c>
      <c r="B20" s="21">
        <f>'Sch M-2.2'!E34</f>
        <v>288025.63</v>
      </c>
      <c r="C20" s="21">
        <f>'Sch M-2.2'!H34</f>
        <v>288027.64</v>
      </c>
      <c r="D20" s="21">
        <f t="shared" si="2"/>
        <v>2.0100000000093132</v>
      </c>
      <c r="E20" s="200">
        <f t="shared" si="0"/>
        <v>6.9785456246005367E-6</v>
      </c>
      <c r="F20" s="200"/>
      <c r="G20" s="201">
        <f>B20*(1+0%)-B20</f>
        <v>0</v>
      </c>
      <c r="H20" s="1"/>
      <c r="I20" s="1"/>
      <c r="J20" s="1"/>
      <c r="K20" s="1"/>
      <c r="L20" s="2">
        <v>2</v>
      </c>
      <c r="M20" s="278">
        <f t="shared" si="1"/>
        <v>1.0000000009313226E-2</v>
      </c>
      <c r="N20" s="330">
        <v>0</v>
      </c>
    </row>
    <row r="21" spans="1:14" ht="13.9" customHeight="1">
      <c r="A21" s="199" t="s">
        <v>226</v>
      </c>
      <c r="B21" s="21">
        <f>'Sch M-2.2'!E36</f>
        <v>95850.87000000001</v>
      </c>
      <c r="C21" s="21">
        <f>'Sch M-2.2'!H36</f>
        <v>90181.61</v>
      </c>
      <c r="D21" s="21">
        <f t="shared" ref="D21:D26" si="3">C21-B21</f>
        <v>-5669.2600000000093</v>
      </c>
      <c r="E21" s="200">
        <f t="shared" si="0"/>
        <v>-5.9146672325457332E-2</v>
      </c>
      <c r="F21" s="200"/>
      <c r="G21" s="201">
        <f>B21*(1+6.61%)-B21</f>
        <v>6335.7425070000027</v>
      </c>
      <c r="H21" s="1"/>
      <c r="I21" s="1"/>
      <c r="J21" s="1"/>
      <c r="K21" s="1"/>
      <c r="L21" s="2">
        <v>-4762</v>
      </c>
      <c r="M21" s="278">
        <f t="shared" si="1"/>
        <v>-907.26000000000931</v>
      </c>
      <c r="N21" s="330">
        <v>-4.9700000000000001E-2</v>
      </c>
    </row>
    <row r="22" spans="1:14" ht="13.9" customHeight="1">
      <c r="A22" s="199" t="s">
        <v>227</v>
      </c>
      <c r="B22" s="21">
        <f>'Sch M-2.2'!E37</f>
        <v>0</v>
      </c>
      <c r="C22" s="21">
        <f>'Sch M-2.2'!H37</f>
        <v>0</v>
      </c>
      <c r="D22" s="21">
        <f t="shared" si="3"/>
        <v>0</v>
      </c>
      <c r="E22" s="200">
        <f>IF(B22=0,0,D22/B22)</f>
        <v>0</v>
      </c>
      <c r="F22" s="200"/>
      <c r="G22" s="201">
        <f>B22*(1+6.61%)-B22</f>
        <v>0</v>
      </c>
      <c r="H22" s="1"/>
      <c r="I22" s="1"/>
      <c r="J22" s="1"/>
      <c r="K22" s="1"/>
      <c r="L22" s="2">
        <v>0</v>
      </c>
      <c r="M22" s="278">
        <f t="shared" si="1"/>
        <v>0</v>
      </c>
      <c r="N22" s="330">
        <v>0</v>
      </c>
    </row>
    <row r="23" spans="1:14" ht="13.9" customHeight="1">
      <c r="A23" s="199" t="s">
        <v>229</v>
      </c>
      <c r="B23" s="21">
        <f>'Sch M-2.2'!E40</f>
        <v>1672.37</v>
      </c>
      <c r="C23" s="21">
        <f>'Sch M-2.2'!H40</f>
        <v>1672.37</v>
      </c>
      <c r="D23" s="21">
        <f t="shared" si="3"/>
        <v>0</v>
      </c>
      <c r="E23" s="200">
        <f>IF(B23=0,0,D23/B23)</f>
        <v>0</v>
      </c>
      <c r="F23" s="203" t="s">
        <v>325</v>
      </c>
      <c r="G23" s="201">
        <f>B23*(1+0%)-B23</f>
        <v>0</v>
      </c>
      <c r="H23" s="1"/>
      <c r="I23" s="1"/>
      <c r="J23" s="1"/>
      <c r="K23" s="1"/>
      <c r="L23" s="2">
        <v>0</v>
      </c>
      <c r="M23" s="278">
        <f t="shared" si="1"/>
        <v>0</v>
      </c>
      <c r="N23" s="330">
        <v>0</v>
      </c>
    </row>
    <row r="24" spans="1:14" ht="13.9" customHeight="1">
      <c r="A24" s="199" t="s">
        <v>290</v>
      </c>
      <c r="B24" s="21">
        <f>'Sch M-2.3 (2)'!J683</f>
        <v>200859.1200000002</v>
      </c>
      <c r="C24" s="21">
        <f>'Sch M-2.3 (2)'!M683</f>
        <v>200859.1200000002</v>
      </c>
      <c r="D24" s="21">
        <f t="shared" si="3"/>
        <v>0</v>
      </c>
      <c r="E24" s="200">
        <f>IF(B24=0,0,D24/B24)</f>
        <v>0</v>
      </c>
      <c r="F24" s="203" t="s">
        <v>325</v>
      </c>
      <c r="G24" s="201">
        <f>B24*(1+0%)-B24</f>
        <v>0</v>
      </c>
      <c r="H24" s="1"/>
      <c r="I24" s="1"/>
      <c r="J24" s="1"/>
      <c r="K24" s="1"/>
      <c r="L24" s="2">
        <v>0</v>
      </c>
      <c r="M24" s="278">
        <f t="shared" si="1"/>
        <v>0</v>
      </c>
      <c r="N24" s="330">
        <v>0</v>
      </c>
    </row>
    <row r="25" spans="1:14" ht="13.9" customHeight="1">
      <c r="A25" s="199" t="s">
        <v>174</v>
      </c>
      <c r="B25" s="23">
        <f>'Sch M-2.2'!E44</f>
        <v>33374194.720324121</v>
      </c>
      <c r="C25" s="23">
        <f>'Sch M-2.2'!H44</f>
        <v>33374382.600000001</v>
      </c>
      <c r="D25" s="23">
        <f t="shared" si="3"/>
        <v>187.8796758800745</v>
      </c>
      <c r="E25" s="204">
        <f>IF(B25=0,0,D25/B25)</f>
        <v>5.6294894140370094E-6</v>
      </c>
      <c r="F25" s="204"/>
      <c r="G25" s="201">
        <f>B25*(1+6.61%)-B25</f>
        <v>2206034.2710134238</v>
      </c>
      <c r="H25" s="1"/>
      <c r="I25" s="1"/>
      <c r="J25" s="1"/>
      <c r="K25" s="1"/>
      <c r="L25" s="2">
        <v>-129</v>
      </c>
      <c r="M25" s="278">
        <f t="shared" si="1"/>
        <v>316.8796758800745</v>
      </c>
      <c r="N25" s="330">
        <v>0</v>
      </c>
    </row>
    <row r="26" spans="1:14" ht="13.9" customHeight="1">
      <c r="A26" s="63" t="s">
        <v>130</v>
      </c>
      <c r="B26" s="21">
        <f>SUM(B7:B25)</f>
        <v>1605295786.5103235</v>
      </c>
      <c r="C26" s="21">
        <f>SUM(C7:C25)</f>
        <v>1720467470.8699996</v>
      </c>
      <c r="D26" s="251">
        <f t="shared" si="3"/>
        <v>115171684.35967612</v>
      </c>
      <c r="E26" s="200">
        <f>IF(B26=0,0,D26/B26)</f>
        <v>7.1744836887688096E-2</v>
      </c>
      <c r="F26" s="200"/>
      <c r="G26" s="205"/>
      <c r="H26" s="1"/>
      <c r="I26" s="1"/>
      <c r="J26" s="1"/>
      <c r="K26" s="1"/>
      <c r="L26" s="288">
        <f>SUM(L7:L25)</f>
        <v>169747179</v>
      </c>
      <c r="M26" s="1"/>
      <c r="N26" s="330">
        <v>0.1057419960895067</v>
      </c>
    </row>
    <row r="27" spans="1:14" ht="13.9" customHeight="1">
      <c r="A27" s="199" t="s">
        <v>283</v>
      </c>
      <c r="B27" s="35"/>
      <c r="C27" s="35"/>
      <c r="D27" s="35"/>
      <c r="E27" s="206"/>
      <c r="F27" s="206"/>
      <c r="G27" s="205"/>
      <c r="H27" s="1"/>
      <c r="I27" s="1"/>
      <c r="J27" s="1"/>
      <c r="K27" s="1"/>
      <c r="L27" s="278">
        <f>B26+D41</f>
        <v>1775045803.7580388</v>
      </c>
      <c r="M27" s="1"/>
      <c r="N27" s="329"/>
    </row>
    <row r="28" spans="1:14" ht="13.9" customHeight="1">
      <c r="A28" s="63" t="s">
        <v>134</v>
      </c>
      <c r="B28" s="21">
        <f>'Sch M-2.3 (1)'!H55</f>
        <v>3870525.1949641462</v>
      </c>
      <c r="C28" s="21">
        <f>B28+E62</f>
        <v>3870525.1949641462</v>
      </c>
      <c r="D28" s="21">
        <f>C28-B28</f>
        <v>0</v>
      </c>
      <c r="E28" s="200">
        <f t="shared" ref="E28:E34" si="4">IF(B28=0,0,D28/B28)</f>
        <v>0</v>
      </c>
      <c r="F28" s="200"/>
      <c r="G28" s="205"/>
      <c r="H28" s="1"/>
      <c r="I28" s="1"/>
      <c r="J28" s="1"/>
      <c r="K28" s="1"/>
      <c r="L28" s="1"/>
      <c r="M28" s="1"/>
      <c r="N28" s="329"/>
    </row>
    <row r="29" spans="1:14" ht="13.9" customHeight="1">
      <c r="A29" s="63" t="s">
        <v>175</v>
      </c>
      <c r="B29" s="21">
        <f>'Sch M-2.3 (1)'!H56</f>
        <v>2198182.9766666628</v>
      </c>
      <c r="C29" s="21">
        <f>B29+E58+E60+E61</f>
        <v>2564710.9766666628</v>
      </c>
      <c r="D29" s="21">
        <f>C29-B29</f>
        <v>366528</v>
      </c>
      <c r="E29" s="200">
        <f t="shared" si="4"/>
        <v>0.16674135132999945</v>
      </c>
      <c r="F29" s="200"/>
      <c r="G29" s="205"/>
      <c r="H29" s="1"/>
      <c r="I29" s="1"/>
      <c r="J29" s="1"/>
      <c r="K29" s="1"/>
      <c r="L29" s="1"/>
      <c r="M29" s="1"/>
      <c r="N29" s="1"/>
    </row>
    <row r="30" spans="1:14" ht="13.9" customHeight="1">
      <c r="A30" s="63" t="s">
        <v>102</v>
      </c>
      <c r="B30" s="21">
        <f>'Sch M-2.3 (1)'!H57</f>
        <v>2725117.2950000027</v>
      </c>
      <c r="C30" s="21">
        <f>B30+E63+E56</f>
        <v>2726107.2950000027</v>
      </c>
      <c r="D30" s="21">
        <f>C30-B30</f>
        <v>990</v>
      </c>
      <c r="E30" s="200">
        <f t="shared" si="4"/>
        <v>3.6328711494967007E-4</v>
      </c>
      <c r="F30" s="200"/>
      <c r="G30" s="207"/>
      <c r="H30" s="1"/>
      <c r="I30" s="1"/>
      <c r="J30" s="1"/>
      <c r="K30" s="1"/>
      <c r="L30" s="1"/>
      <c r="M30" s="1"/>
      <c r="N30" s="1"/>
    </row>
    <row r="31" spans="1:14" ht="13.9" customHeight="1">
      <c r="A31" s="63" t="s">
        <v>176</v>
      </c>
      <c r="B31" s="23">
        <f>'Sch M-2.3 (1)'!H58</f>
        <v>28332045.28342317</v>
      </c>
      <c r="C31" s="23">
        <f>B31+E57+E59</f>
        <v>28337944.28342317</v>
      </c>
      <c r="D31" s="23">
        <f>C31-B31</f>
        <v>5899</v>
      </c>
      <c r="E31" s="208">
        <f t="shared" si="4"/>
        <v>2.0820946532410962E-4</v>
      </c>
      <c r="F31" s="208"/>
      <c r="G31" s="209"/>
      <c r="H31" s="1"/>
      <c r="I31" s="1"/>
      <c r="J31" s="1"/>
      <c r="K31" s="1"/>
      <c r="L31" s="1"/>
      <c r="M31" s="1"/>
      <c r="N31" s="1"/>
    </row>
    <row r="32" spans="1:14" ht="13.9" customHeight="1">
      <c r="A32" s="210" t="s">
        <v>282</v>
      </c>
      <c r="B32" s="138">
        <f>SUM(B26:B31)</f>
        <v>1642421657.2603776</v>
      </c>
      <c r="C32" s="138">
        <f>SUM(C26:C31)</f>
        <v>1757966758.6200538</v>
      </c>
      <c r="D32" s="138">
        <f>SUM(D26:D31)</f>
        <v>115545101.35967612</v>
      </c>
      <c r="E32" s="174">
        <f t="shared" si="4"/>
        <v>7.0350449197321099E-2</v>
      </c>
      <c r="F32" s="174"/>
      <c r="H32" s="1"/>
      <c r="I32" s="1"/>
      <c r="J32" s="1"/>
      <c r="K32" s="1"/>
      <c r="L32" s="1"/>
      <c r="M32" s="1"/>
      <c r="N32" s="1"/>
    </row>
    <row r="33" spans="1:14" ht="13.9" customHeight="1">
      <c r="A33" s="63" t="s">
        <v>292</v>
      </c>
      <c r="B33" s="23">
        <v>0</v>
      </c>
      <c r="C33" s="23">
        <f>E52</f>
        <v>353856</v>
      </c>
      <c r="D33" s="23">
        <f>C33-B33</f>
        <v>353856</v>
      </c>
      <c r="E33" s="204">
        <f t="shared" si="4"/>
        <v>0</v>
      </c>
      <c r="F33" s="200" t="s">
        <v>325</v>
      </c>
      <c r="H33" s="1"/>
      <c r="I33" s="1"/>
      <c r="J33" s="1"/>
      <c r="K33" s="1"/>
      <c r="L33" s="1"/>
      <c r="M33" s="1"/>
      <c r="N33" s="1"/>
    </row>
    <row r="34" spans="1:14" ht="13.9" customHeight="1">
      <c r="A34" s="210" t="s">
        <v>4</v>
      </c>
      <c r="B34" s="172">
        <f>B32+B33</f>
        <v>1642421657.2603776</v>
      </c>
      <c r="C34" s="172">
        <f>C32+C33</f>
        <v>1758320614.6200538</v>
      </c>
      <c r="D34" s="201">
        <f>D32+D33</f>
        <v>115898957.35967612</v>
      </c>
      <c r="E34" s="200">
        <f t="shared" si="4"/>
        <v>7.0565896916508053E-2</v>
      </c>
      <c r="F34" s="200"/>
      <c r="H34" s="1"/>
      <c r="I34" s="1"/>
      <c r="J34" s="1"/>
      <c r="K34" s="1"/>
      <c r="L34" s="1"/>
      <c r="M34" s="1"/>
      <c r="N34" s="1"/>
    </row>
    <row r="35" spans="1:14" ht="13.9" customHeight="1">
      <c r="B35" s="21"/>
      <c r="C35" s="21"/>
      <c r="D35" s="21"/>
      <c r="H35" s="1"/>
      <c r="I35" s="1"/>
      <c r="J35" s="1"/>
      <c r="K35" s="1"/>
      <c r="L35" s="1"/>
      <c r="M35" s="1"/>
      <c r="N35" s="1"/>
    </row>
    <row r="36" spans="1:14" ht="13.9" customHeight="1">
      <c r="A36" s="172" t="s">
        <v>529</v>
      </c>
      <c r="B36" s="21"/>
      <c r="C36" s="21"/>
      <c r="D36" s="21"/>
      <c r="H36" s="1"/>
      <c r="I36" s="1"/>
      <c r="J36" s="1"/>
      <c r="K36" s="1"/>
      <c r="L36" s="1"/>
      <c r="M36" s="1"/>
      <c r="N36" s="1"/>
    </row>
    <row r="37" spans="1:14" ht="13.9" customHeight="1">
      <c r="A37" s="172" t="s">
        <v>530</v>
      </c>
      <c r="B37" s="21"/>
      <c r="C37" s="21"/>
      <c r="D37" s="21"/>
      <c r="H37" s="1"/>
      <c r="I37" s="1"/>
      <c r="J37" s="1"/>
      <c r="K37" s="1"/>
      <c r="L37" s="1"/>
      <c r="M37" s="1"/>
      <c r="N37" s="1"/>
    </row>
    <row r="38" spans="1:14">
      <c r="B38" s="21"/>
      <c r="C38" s="21"/>
      <c r="D38" s="21"/>
      <c r="H38" s="1"/>
      <c r="I38" s="1"/>
      <c r="J38" s="1"/>
      <c r="K38" s="1"/>
      <c r="L38" s="1"/>
      <c r="M38" s="1"/>
      <c r="N38" s="1"/>
    </row>
    <row r="39" spans="1:14">
      <c r="B39" s="21"/>
      <c r="C39" s="211" t="s">
        <v>109</v>
      </c>
      <c r="D39" s="212">
        <v>170477290.2477152</v>
      </c>
      <c r="E39" s="213">
        <f>(D40-SUM(H7:H8,H14:H17))/SUM(B9:B13,B21:B22,B25)</f>
        <v>-0.17315312806333602</v>
      </c>
      <c r="F39" s="213"/>
      <c r="M39" s="1"/>
      <c r="N39" s="1"/>
    </row>
    <row r="40" spans="1:14">
      <c r="B40" s="21"/>
      <c r="C40" s="211" t="s">
        <v>291</v>
      </c>
      <c r="D40" s="212">
        <f>-SUM(D28:D31,D33)</f>
        <v>-727273</v>
      </c>
      <c r="E40" s="213">
        <f>D40/B26</f>
        <v>-4.5304610284998273E-4</v>
      </c>
      <c r="F40" s="213"/>
      <c r="N40" s="1"/>
    </row>
    <row r="41" spans="1:14">
      <c r="B41" s="21"/>
      <c r="C41" s="211" t="s">
        <v>518</v>
      </c>
      <c r="D41" s="212">
        <f>SUM(D39:D40)</f>
        <v>169750017.2477152</v>
      </c>
      <c r="E41" s="213">
        <f>D41/B26</f>
        <v>0.10574376303368162</v>
      </c>
      <c r="F41" s="213"/>
      <c r="N41" s="1"/>
    </row>
    <row r="42" spans="1:14">
      <c r="B42" s="21"/>
      <c r="C42" s="211" t="s">
        <v>350</v>
      </c>
      <c r="D42" s="212">
        <f>L26-D41</f>
        <v>-2838.2477152049541</v>
      </c>
      <c r="E42" s="213"/>
      <c r="F42" s="213"/>
    </row>
    <row r="43" spans="1:14">
      <c r="A43" s="214"/>
      <c r="B43" s="21"/>
      <c r="C43" s="21"/>
      <c r="D43" s="21"/>
    </row>
    <row r="44" spans="1:14">
      <c r="A44" s="214"/>
      <c r="B44" s="21"/>
      <c r="C44" s="325" t="s">
        <v>567</v>
      </c>
      <c r="D44" s="326">
        <v>115900000</v>
      </c>
      <c r="E44" s="327"/>
    </row>
    <row r="45" spans="1:14">
      <c r="A45" s="214"/>
      <c r="B45" s="21"/>
      <c r="C45" s="325" t="s">
        <v>568</v>
      </c>
      <c r="D45" s="326">
        <f>D44+D40</f>
        <v>115172727</v>
      </c>
      <c r="E45" s="328">
        <f>D45/B26</f>
        <v>7.1745486388130705E-2</v>
      </c>
    </row>
    <row r="46" spans="1:14">
      <c r="A46" s="214"/>
      <c r="B46" s="21"/>
      <c r="C46" s="325" t="s">
        <v>350</v>
      </c>
      <c r="D46" s="326">
        <f>D26-D45</f>
        <v>-1042.6403238773346</v>
      </c>
      <c r="E46" s="327"/>
    </row>
    <row r="47" spans="1:14">
      <c r="A47" s="214"/>
      <c r="B47" s="21"/>
      <c r="C47" s="21"/>
      <c r="D47" s="21"/>
    </row>
    <row r="48" spans="1:14" ht="29">
      <c r="B48" s="215"/>
      <c r="C48" s="216" t="s">
        <v>313</v>
      </c>
      <c r="D48" s="217" t="s">
        <v>318</v>
      </c>
      <c r="E48" s="216" t="s">
        <v>4</v>
      </c>
      <c r="F48" s="216"/>
    </row>
    <row r="49" spans="2:6">
      <c r="B49" s="215" t="s">
        <v>324</v>
      </c>
      <c r="C49" s="287">
        <f>E49-D49</f>
        <v>48431</v>
      </c>
      <c r="D49" s="287">
        <v>0</v>
      </c>
      <c r="E49" s="320">
        <v>48431</v>
      </c>
      <c r="F49" s="218"/>
    </row>
    <row r="50" spans="2:6">
      <c r="B50" s="215" t="s">
        <v>314</v>
      </c>
      <c r="C50" s="287">
        <f>E50-D50</f>
        <v>295846</v>
      </c>
      <c r="D50" s="35">
        <v>0</v>
      </c>
      <c r="E50" s="320">
        <v>295846</v>
      </c>
      <c r="F50" s="218"/>
    </row>
    <row r="51" spans="2:6" ht="14.5">
      <c r="B51" s="215" t="s">
        <v>315</v>
      </c>
      <c r="C51" s="34">
        <f>E51-D51</f>
        <v>9579</v>
      </c>
      <c r="D51" s="219">
        <v>0</v>
      </c>
      <c r="E51" s="321">
        <v>9579</v>
      </c>
      <c r="F51" s="219"/>
    </row>
    <row r="52" spans="2:6" ht="14.5">
      <c r="B52" s="215" t="s">
        <v>4</v>
      </c>
      <c r="C52" s="220">
        <f>SUM(C49:C51)</f>
        <v>353856</v>
      </c>
      <c r="D52" s="220">
        <f>SUM(D49:D51)</f>
        <v>0</v>
      </c>
      <c r="E52" s="220">
        <f>SUM(E49:E51)</f>
        <v>353856</v>
      </c>
      <c r="F52" s="220"/>
    </row>
    <row r="55" spans="2:6" ht="14.5">
      <c r="B55" s="215" t="s">
        <v>319</v>
      </c>
      <c r="C55" s="218"/>
      <c r="D55" s="218"/>
      <c r="E55" s="216" t="s">
        <v>4</v>
      </c>
      <c r="F55" s="216"/>
    </row>
    <row r="56" spans="2:6">
      <c r="B56" s="221" t="s">
        <v>514</v>
      </c>
      <c r="C56" s="218"/>
      <c r="D56" s="218"/>
      <c r="E56" s="320">
        <v>990</v>
      </c>
      <c r="F56" s="218"/>
    </row>
    <row r="57" spans="2:6">
      <c r="B57" s="221" t="s">
        <v>320</v>
      </c>
      <c r="C57" s="218"/>
      <c r="D57" s="218"/>
      <c r="E57" s="319">
        <v>-4122</v>
      </c>
      <c r="F57" s="218"/>
    </row>
    <row r="58" spans="2:6">
      <c r="B58" s="221" t="s">
        <v>515</v>
      </c>
      <c r="C58" s="218"/>
      <c r="D58" s="218"/>
      <c r="E58" s="319">
        <v>168</v>
      </c>
      <c r="F58" s="218"/>
    </row>
    <row r="59" spans="2:6">
      <c r="B59" s="221" t="s">
        <v>343</v>
      </c>
      <c r="C59" s="218"/>
      <c r="D59" s="218"/>
      <c r="E59" s="319">
        <v>10021</v>
      </c>
      <c r="F59" s="218"/>
    </row>
    <row r="60" spans="2:6" ht="14.5">
      <c r="B60" s="221" t="s">
        <v>516</v>
      </c>
      <c r="C60" s="218"/>
      <c r="D60" s="218"/>
      <c r="E60" s="319">
        <v>384759</v>
      </c>
      <c r="F60" s="222"/>
    </row>
    <row r="61" spans="2:6" ht="14.5">
      <c r="B61" s="221" t="s">
        <v>517</v>
      </c>
      <c r="C61" s="218"/>
      <c r="D61" s="218"/>
      <c r="E61" s="319">
        <v>-18399</v>
      </c>
      <c r="F61" s="223"/>
    </row>
    <row r="62" spans="2:6">
      <c r="B62" s="221" t="s">
        <v>321</v>
      </c>
      <c r="C62" s="218"/>
      <c r="D62" s="218"/>
      <c r="E62" s="319">
        <v>0</v>
      </c>
      <c r="F62" s="218"/>
    </row>
    <row r="63" spans="2:6" ht="14.5">
      <c r="B63" s="221" t="s">
        <v>322</v>
      </c>
      <c r="E63" s="322">
        <v>0</v>
      </c>
    </row>
    <row r="64" spans="2:6">
      <c r="E64" s="218">
        <f>SUM(E56:E63)</f>
        <v>373417</v>
      </c>
    </row>
  </sheetData>
  <mergeCells count="1">
    <mergeCell ref="L5:N5"/>
  </mergeCells>
  <printOptions horizontalCentered="1"/>
  <pageMargins left="0.75" right="0.75" top="1.75" bottom="0.5" header="0.75" footer="0.25"/>
  <pageSetup scale="81" orientation="landscape" r:id="rId1"/>
  <headerFooter scaleWithDoc="0">
    <oddHeader>&amp;C&amp;"-,Bold"&amp;13KENTUCKY UTILITIES COMPANY
Case No. 2020-00349
Forecasted Period Revenues at Current and Stipulated Rates
 for the Twelve Months Ended June 30, 2022</oddHeader>
    <oddFooter>&amp;R&amp;"Times New Roman,Bold"&amp;12Stipulation Exhibit 2
Page 1 of 26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P50"/>
  <sheetViews>
    <sheetView zoomScaleNormal="100" zoomScaleSheetLayoutView="70" workbookViewId="0"/>
  </sheetViews>
  <sheetFormatPr defaultColWidth="9.33203125" defaultRowHeight="13"/>
  <cols>
    <col min="1" max="1" width="50.77734375" style="31" customWidth="1"/>
    <col min="2" max="2" width="18.44140625" style="31" customWidth="1"/>
    <col min="3" max="3" width="19.6640625" style="31" customWidth="1"/>
    <col min="4" max="5" width="18.44140625" style="31" customWidth="1"/>
    <col min="6" max="6" width="18.44140625" style="38" customWidth="1"/>
    <col min="7" max="7" width="20" style="38" customWidth="1"/>
    <col min="8" max="8" width="18.44140625" style="31" customWidth="1"/>
    <col min="9" max="9" width="18.44140625" style="38" customWidth="1"/>
    <col min="10" max="10" width="18.44140625" style="31" customWidth="1"/>
    <col min="11" max="11" width="11.44140625" style="31" customWidth="1"/>
    <col min="12" max="12" width="9.33203125" style="31" customWidth="1"/>
    <col min="13" max="13" width="16.109375" style="31" hidden="1" customWidth="1"/>
    <col min="14" max="14" width="9.33203125" style="31" customWidth="1"/>
    <col min="15" max="15" width="9.33203125" style="31"/>
    <col min="16" max="16" width="9.33203125" style="31" customWidth="1"/>
    <col min="17" max="16384" width="9.33203125" style="31"/>
  </cols>
  <sheetData>
    <row r="1" spans="1:14">
      <c r="A1" s="129" t="s">
        <v>145</v>
      </c>
      <c r="K1" s="19" t="s">
        <v>166</v>
      </c>
    </row>
    <row r="2" spans="1:14">
      <c r="A2" s="129" t="s">
        <v>146</v>
      </c>
      <c r="D2" s="255"/>
      <c r="E2" s="255"/>
      <c r="K2" s="19" t="s">
        <v>151</v>
      </c>
    </row>
    <row r="3" spans="1:14">
      <c r="A3" s="129" t="s">
        <v>144</v>
      </c>
      <c r="D3" s="255"/>
      <c r="E3" s="255"/>
      <c r="K3" s="19" t="s">
        <v>162</v>
      </c>
    </row>
    <row r="4" spans="1:14">
      <c r="A4" s="100"/>
      <c r="D4" s="255"/>
      <c r="E4" s="255"/>
    </row>
    <row r="5" spans="1:14">
      <c r="A5" s="39"/>
      <c r="B5" s="32"/>
      <c r="C5" s="32"/>
      <c r="D5" s="32"/>
      <c r="E5" s="32"/>
      <c r="F5" s="40"/>
      <c r="G5" s="40"/>
      <c r="H5" s="32"/>
      <c r="I5" s="40"/>
      <c r="J5" s="32"/>
    </row>
    <row r="6" spans="1:14" ht="52">
      <c r="A6" s="57" t="s">
        <v>139</v>
      </c>
      <c r="B6" s="58" t="s">
        <v>148</v>
      </c>
      <c r="C6" s="58" t="s">
        <v>188</v>
      </c>
      <c r="D6" s="58" t="s">
        <v>349</v>
      </c>
      <c r="E6" s="58" t="s">
        <v>167</v>
      </c>
      <c r="F6" s="59" t="s">
        <v>168</v>
      </c>
      <c r="G6" s="59" t="s">
        <v>580</v>
      </c>
      <c r="H6" s="58" t="s">
        <v>581</v>
      </c>
      <c r="I6" s="59" t="s">
        <v>582</v>
      </c>
      <c r="J6" s="58" t="s">
        <v>169</v>
      </c>
      <c r="K6" s="60" t="s">
        <v>170</v>
      </c>
      <c r="M6" s="33" t="s">
        <v>326</v>
      </c>
    </row>
    <row r="7" spans="1:14">
      <c r="B7" s="33"/>
      <c r="C7" s="33"/>
      <c r="D7" s="33"/>
      <c r="E7" s="41"/>
      <c r="H7" s="41"/>
      <c r="I7" s="42"/>
      <c r="J7" s="41"/>
    </row>
    <row r="8" spans="1:14">
      <c r="A8" s="44" t="s">
        <v>230</v>
      </c>
      <c r="B8" s="35">
        <f>'Sch M-2.3 (2)'!D10/365*12</f>
        <v>5306496.6179156937</v>
      </c>
      <c r="C8" s="35">
        <f>'Sch M-2.3 (2)'!F11+'Sch M-2.3 (2)'!F15</f>
        <v>5941714960.3296461</v>
      </c>
      <c r="D8" s="35">
        <f>ROUND(C8/(B8),0)</f>
        <v>1120</v>
      </c>
      <c r="E8" s="21">
        <f>'Sch M-2.3 (2)'!H33</f>
        <v>638642072.35000002</v>
      </c>
      <c r="F8" s="38">
        <f>ROUND(E8/C8*D8,2)</f>
        <v>120.38</v>
      </c>
      <c r="G8" s="21">
        <f>'Sch M-2.3 (2)'!M35</f>
        <v>45817037.079999924</v>
      </c>
      <c r="H8" s="21">
        <f>'Sch M-2.3 (2)'!M33</f>
        <v>684459109.42999995</v>
      </c>
      <c r="I8" s="38">
        <f>ROUND(H8/C8*D8,2)</f>
        <v>129.02000000000001</v>
      </c>
      <c r="J8" s="38">
        <f>I8-F8</f>
        <v>8.6400000000000148</v>
      </c>
      <c r="K8" s="43">
        <f>J8/F8</f>
        <v>7.177271972088399E-2</v>
      </c>
      <c r="L8" s="36"/>
      <c r="M8" s="38">
        <f>J8*12/365.25</f>
        <v>0.28386036960985672</v>
      </c>
      <c r="N8" s="36"/>
    </row>
    <row r="9" spans="1:14" ht="14.5">
      <c r="A9" s="44" t="s">
        <v>245</v>
      </c>
      <c r="B9" s="34">
        <f>'Sch M-2.3 (2)'!D47/365*12</f>
        <v>1608.4097321611107</v>
      </c>
      <c r="C9" s="34">
        <f>'Sch M-2.3 (2)'!F48+'Sch M-2.3 (2)'!F52+'Sch M-2.3 (2)'!F58+'Sch M-2.3 (2)'!F67</f>
        <v>1904870.4999767551</v>
      </c>
      <c r="D9" s="34">
        <f>ROUND(C9/B9,0)</f>
        <v>1184</v>
      </c>
      <c r="E9" s="23">
        <f>+'Sch M-2.3 (2)'!H85</f>
        <v>181871.55</v>
      </c>
      <c r="F9" s="45">
        <f>ROUND(E9/C9*D9,2)</f>
        <v>113.04</v>
      </c>
      <c r="G9" s="23">
        <f>+'Sch M-2.3 (2)'!M87</f>
        <v>13425.099999999977</v>
      </c>
      <c r="H9" s="23">
        <f>+'Sch M-2.3 (2)'!M85</f>
        <v>195296.65</v>
      </c>
      <c r="I9" s="45">
        <f>ROUND(H9/C9*D9,2)</f>
        <v>121.39</v>
      </c>
      <c r="J9" s="45">
        <f>I9-F9</f>
        <v>8.3499999999999943</v>
      </c>
      <c r="K9" s="46">
        <f>J9/F9</f>
        <v>7.3867657466383532E-2</v>
      </c>
      <c r="L9" s="36"/>
      <c r="M9" s="38">
        <f>J9*12/365.25</f>
        <v>0.27433264887063635</v>
      </c>
      <c r="N9" s="36"/>
    </row>
    <row r="10" spans="1:14">
      <c r="A10" s="31" t="s">
        <v>207</v>
      </c>
      <c r="B10" s="35">
        <f>SUM(B8:B9)</f>
        <v>5308105.0276478548</v>
      </c>
      <c r="C10" s="35">
        <f>SUM(C8:C9)</f>
        <v>5943619830.8296232</v>
      </c>
      <c r="D10" s="35">
        <f>ROUND(C10/B10,0)</f>
        <v>1120</v>
      </c>
      <c r="E10" s="21">
        <f>SUM(E8:E9)</f>
        <v>638823943.89999998</v>
      </c>
      <c r="F10" s="38">
        <f>ROUND(E10/C10*D10,2)</f>
        <v>120.38</v>
      </c>
      <c r="G10" s="21">
        <f>SUM(G8:G9)</f>
        <v>45830462.179999925</v>
      </c>
      <c r="H10" s="21">
        <f>SUM(H8:H9)</f>
        <v>684654406.07999992</v>
      </c>
      <c r="I10" s="38">
        <f>ROUND(H10/C10*D10,2)</f>
        <v>129.01</v>
      </c>
      <c r="J10" s="38">
        <f>I10-F10</f>
        <v>8.6299999999999955</v>
      </c>
      <c r="K10" s="43">
        <f>J10/F10</f>
        <v>7.1689649443429107E-2</v>
      </c>
      <c r="L10" s="36"/>
      <c r="M10" s="38">
        <f>J10*12/365.25</f>
        <v>0.28353182751540024</v>
      </c>
      <c r="N10" s="36"/>
    </row>
    <row r="11" spans="1:14">
      <c r="A11" s="172"/>
      <c r="B11" s="35"/>
      <c r="C11" s="35"/>
      <c r="D11" s="35"/>
      <c r="E11" s="21"/>
      <c r="G11" s="21"/>
      <c r="H11" s="21"/>
      <c r="J11" s="38"/>
      <c r="K11" s="43"/>
      <c r="L11" s="36"/>
      <c r="M11" s="36"/>
      <c r="N11" s="36"/>
    </row>
    <row r="12" spans="1:14">
      <c r="A12" s="44" t="s">
        <v>10</v>
      </c>
      <c r="B12" s="35">
        <f>('Sch M-2.3 (2)'!D99+'Sch M-2.3 (2)'!D104)/365*12</f>
        <v>993412.75643835636</v>
      </c>
      <c r="C12" s="35">
        <f>'Sch M-2.3 (2)'!F100+'Sch M-2.3 (2)'!F105+'Sch M-2.3 (2)'!F109</f>
        <v>1678149895.4968188</v>
      </c>
      <c r="D12" s="35">
        <f>ROUND(C12/B12,0)</f>
        <v>1689</v>
      </c>
      <c r="E12" s="21">
        <f>'Sch M-2.3 (2)'!H127</f>
        <v>250361614.99000001</v>
      </c>
      <c r="F12" s="38">
        <f>ROUND(E12/C12*D12,2)</f>
        <v>251.98</v>
      </c>
      <c r="G12" s="21">
        <f>'Sch M-2.3 (2)'!M129</f>
        <v>18461664.100000054</v>
      </c>
      <c r="H12" s="21">
        <f>'Sch M-2.3 (2)'!M127</f>
        <v>268823279.09000003</v>
      </c>
      <c r="I12" s="38">
        <f>ROUND(H12/C12*D12,2)</f>
        <v>270.56</v>
      </c>
      <c r="J12" s="38">
        <f>I12-F12</f>
        <v>18.580000000000013</v>
      </c>
      <c r="K12" s="43">
        <f>J12/F12</f>
        <v>7.3736010794507548E-2</v>
      </c>
      <c r="L12" s="36"/>
      <c r="M12" s="38">
        <f>J12*12/365.25</f>
        <v>0.61043121149897372</v>
      </c>
    </row>
    <row r="13" spans="1:14" ht="14.5">
      <c r="A13" s="44" t="s">
        <v>533</v>
      </c>
      <c r="B13" s="34">
        <f>'Sch M-2.3 (2)'!D141+'Sch M-2.3 (2)'!D155/365*12</f>
        <v>0</v>
      </c>
      <c r="C13" s="34">
        <v>0</v>
      </c>
      <c r="D13" s="34">
        <f>IF(B13=0,0,ROUND(C13/B13,0))</f>
        <v>0</v>
      </c>
      <c r="E13" s="23">
        <f>'Sch M-2.3 (2)'!H190</f>
        <v>0</v>
      </c>
      <c r="F13" s="45">
        <f>IF(B13=0,0,ROUND(E13/C13*D13,2))</f>
        <v>0</v>
      </c>
      <c r="G13" s="23">
        <f>'Sch M-2.3 (2)'!M192</f>
        <v>0</v>
      </c>
      <c r="H13" s="23">
        <f>'Sch M-2.3 (2)'!M190</f>
        <v>0</v>
      </c>
      <c r="I13" s="45">
        <f>IF(B13=0,0,ROUND(H13/C13*D13,2))</f>
        <v>0</v>
      </c>
      <c r="J13" s="45">
        <f>I13-F13</f>
        <v>0</v>
      </c>
      <c r="K13" s="272">
        <f>IF(B13=0,0,J13/F13)</f>
        <v>0</v>
      </c>
      <c r="L13" s="36"/>
      <c r="M13" s="38">
        <f>J13*12/365.25</f>
        <v>0</v>
      </c>
    </row>
    <row r="14" spans="1:14">
      <c r="A14" s="31" t="s">
        <v>498</v>
      </c>
      <c r="B14" s="35">
        <f>B12+B13</f>
        <v>993412.75643835636</v>
      </c>
      <c r="C14" s="35">
        <f t="shared" ref="C14:J14" si="0">C12+C13</f>
        <v>1678149895.4968188</v>
      </c>
      <c r="D14" s="35">
        <f t="shared" si="0"/>
        <v>1689</v>
      </c>
      <c r="E14" s="35">
        <f t="shared" si="0"/>
        <v>250361614.99000001</v>
      </c>
      <c r="F14" s="301">
        <f t="shared" si="0"/>
        <v>251.98</v>
      </c>
      <c r="G14" s="35">
        <f t="shared" si="0"/>
        <v>18461664.100000054</v>
      </c>
      <c r="H14" s="35">
        <f t="shared" si="0"/>
        <v>268823279.09000003</v>
      </c>
      <c r="I14" s="301">
        <f t="shared" si="0"/>
        <v>270.56</v>
      </c>
      <c r="J14" s="301">
        <f t="shared" si="0"/>
        <v>18.580000000000013</v>
      </c>
      <c r="K14" s="43">
        <f>K12+K13</f>
        <v>7.3736010794507548E-2</v>
      </c>
      <c r="L14" s="36"/>
      <c r="M14" s="38"/>
    </row>
    <row r="15" spans="1:14">
      <c r="B15" s="35"/>
      <c r="C15" s="35"/>
      <c r="D15" s="35"/>
      <c r="E15" s="35"/>
      <c r="H15" s="35"/>
      <c r="J15" s="35"/>
    </row>
    <row r="16" spans="1:14">
      <c r="A16" s="31" t="s">
        <v>82</v>
      </c>
      <c r="B16" s="35">
        <f>('Sch M-2.3 (2)'!D204+'Sch M-2.3 (2)'!D209)/365*12</f>
        <v>5085.7388112328772</v>
      </c>
      <c r="C16" s="35">
        <f>'Sch M-2.3 (2)'!F205+'Sch M-2.3 (2)'!F210</f>
        <v>128548998.68734105</v>
      </c>
      <c r="D16" s="35">
        <f>ROUND(C16/B16,0)</f>
        <v>25276</v>
      </c>
      <c r="E16" s="21">
        <f>'Sch M-2.3 (2)'!H232</f>
        <v>13614525.860000001</v>
      </c>
      <c r="F16" s="38">
        <f>ROUND(E16/C16*D16,2)</f>
        <v>2676.96</v>
      </c>
      <c r="G16" s="21">
        <f>'Sch M-2.3 (2)'!M234</f>
        <v>1003908.379999999</v>
      </c>
      <c r="H16" s="21">
        <f>'Sch M-2.3 (2)'!M232</f>
        <v>14618434.23</v>
      </c>
      <c r="I16" s="38">
        <f>ROUND(H16/C16*D16,2)</f>
        <v>2874.36</v>
      </c>
      <c r="J16" s="38">
        <f>I16-F16</f>
        <v>197.40000000000009</v>
      </c>
      <c r="K16" s="43">
        <f>J16/F16</f>
        <v>7.3740362201900694E-2</v>
      </c>
      <c r="L16" s="36"/>
      <c r="M16" s="38">
        <f>J16*12/365.25</f>
        <v>6.4854209445585242</v>
      </c>
    </row>
    <row r="17" spans="1:13">
      <c r="B17" s="35"/>
      <c r="C17" s="35"/>
      <c r="D17" s="35"/>
      <c r="E17" s="35"/>
      <c r="H17" s="35"/>
      <c r="J17" s="35"/>
    </row>
    <row r="18" spans="1:13">
      <c r="A18" s="44" t="s">
        <v>231</v>
      </c>
      <c r="B18" s="35">
        <f>'Sch M-2.3 (2)'!D246/365*12</f>
        <v>53288.419235906986</v>
      </c>
      <c r="C18" s="35">
        <f>'Sch M-2.3 (2)'!F247+'Sch M-2.3 (2)'!F252</f>
        <v>1699193305.9239185</v>
      </c>
      <c r="D18" s="35">
        <f>ROUND(C18/B18,0)</f>
        <v>31887</v>
      </c>
      <c r="E18" s="21">
        <f>'Sch M-2.3 (2)'!H270</f>
        <v>173816598.22</v>
      </c>
      <c r="F18" s="38">
        <f>ROUND(E18/C18*D18,2)</f>
        <v>3261.84</v>
      </c>
      <c r="G18" s="21">
        <f>'Sch M-2.3 (2)'!M272</f>
        <v>12825285.810000002</v>
      </c>
      <c r="H18" s="21">
        <f>'Sch M-2.3 (2)'!M270</f>
        <v>186641884.01999998</v>
      </c>
      <c r="I18" s="38">
        <f>ROUND(H18/C18*D18,2)</f>
        <v>3502.51</v>
      </c>
      <c r="J18" s="38">
        <f>I18-F18</f>
        <v>240.67000000000007</v>
      </c>
      <c r="K18" s="43">
        <f>J18/F18</f>
        <v>7.3783508694479208E-2</v>
      </c>
      <c r="L18" s="36"/>
      <c r="M18" s="38">
        <f>J18*12/365.25</f>
        <v>7.9070225872689965</v>
      </c>
    </row>
    <row r="19" spans="1:13" ht="14.5">
      <c r="A19" s="44" t="s">
        <v>232</v>
      </c>
      <c r="B19" s="34">
        <f>'Sch M-2.3 (2)'!D284/365*12</f>
        <v>2445.3139726027366</v>
      </c>
      <c r="C19" s="34">
        <f>'Sch M-2.3 (2)'!F285</f>
        <v>78721459.472374186</v>
      </c>
      <c r="D19" s="34">
        <f>ROUND(C19/B19,0)</f>
        <v>32193</v>
      </c>
      <c r="E19" s="23">
        <f>'Sch M-2.3 (2)'!H308</f>
        <v>9735575.5899999999</v>
      </c>
      <c r="F19" s="45">
        <f>ROUND(E19/C19*D19,2)</f>
        <v>3981.35</v>
      </c>
      <c r="G19" s="23">
        <f>'Sch M-2.3 (2)'!M310</f>
        <v>716287.46000000089</v>
      </c>
      <c r="H19" s="23">
        <f>'Sch M-2.3 (2)'!M308</f>
        <v>10451863.060000001</v>
      </c>
      <c r="I19" s="45">
        <f>ROUND(H19/C19*D19,2)</f>
        <v>4274.2700000000004</v>
      </c>
      <c r="J19" s="45">
        <f>I19-F19</f>
        <v>292.92000000000053</v>
      </c>
      <c r="K19" s="46">
        <f>J19/F19</f>
        <v>7.357303427229471E-2</v>
      </c>
      <c r="L19" s="36"/>
      <c r="M19" s="38">
        <f>J19*12/365.25</f>
        <v>9.6236550308008386</v>
      </c>
    </row>
    <row r="20" spans="1:13">
      <c r="A20" s="37" t="s">
        <v>208</v>
      </c>
      <c r="B20" s="35">
        <f>SUM(B18:B19)</f>
        <v>55733.733208509722</v>
      </c>
      <c r="C20" s="35">
        <f>SUM(C18:C19)</f>
        <v>1777914765.3962927</v>
      </c>
      <c r="D20" s="35">
        <f>ROUND(C20/B20,0)</f>
        <v>31900</v>
      </c>
      <c r="E20" s="21">
        <f>SUM(E18:E19)</f>
        <v>183552173.81</v>
      </c>
      <c r="F20" s="38">
        <f>ROUND(E20/C20*D20,2)</f>
        <v>3293.36</v>
      </c>
      <c r="G20" s="21">
        <f>SUM(G18:G19)</f>
        <v>13541573.270000003</v>
      </c>
      <c r="H20" s="21">
        <f>SUM(H18:H19)</f>
        <v>197093747.07999998</v>
      </c>
      <c r="I20" s="38">
        <f>ROUND(H20/C20*D20,2)</f>
        <v>3536.33</v>
      </c>
      <c r="J20" s="38">
        <f>I20-F20</f>
        <v>242.9699999999998</v>
      </c>
      <c r="K20" s="43">
        <f>J20/F20</f>
        <v>7.3775718415235447E-2</v>
      </c>
      <c r="M20" s="38">
        <f>J20*12/365.25</f>
        <v>7.9825872689938331</v>
      </c>
    </row>
    <row r="21" spans="1:13">
      <c r="B21" s="35"/>
      <c r="C21" s="35"/>
      <c r="D21" s="35"/>
      <c r="E21" s="35"/>
      <c r="H21" s="35"/>
      <c r="J21" s="35"/>
    </row>
    <row r="22" spans="1:13">
      <c r="A22" s="44" t="s">
        <v>233</v>
      </c>
      <c r="B22" s="35">
        <f>'Sch M-2.3 (2)'!D322/365*12</f>
        <v>9195.4123748984784</v>
      </c>
      <c r="C22" s="35">
        <f>'Sch M-2.3 (2)'!F323+'Sch M-2.3 (2)'!F329</f>
        <v>1784202423.7330589</v>
      </c>
      <c r="D22" s="35">
        <f>ROUND(C22/B22,0)</f>
        <v>194032</v>
      </c>
      <c r="E22" s="21">
        <f>'Sch M-2.3 (2)'!H347</f>
        <v>135932010.85000002</v>
      </c>
      <c r="F22" s="38">
        <f>ROUND(E22/C22*D22,2)</f>
        <v>14782.61</v>
      </c>
      <c r="G22" s="21">
        <f>'Sch M-2.3 (2)'!M349</f>
        <v>10027033.599999964</v>
      </c>
      <c r="H22" s="21">
        <f>'Sch M-2.3 (2)'!M347</f>
        <v>145959044.44999999</v>
      </c>
      <c r="I22" s="38">
        <f>ROUND(H22/C22*D22,2)</f>
        <v>15873.04</v>
      </c>
      <c r="J22" s="38">
        <f>I22-F22</f>
        <v>1090.4300000000003</v>
      </c>
      <c r="K22" s="43">
        <f>J22/F22</f>
        <v>7.3764375844319802E-2</v>
      </c>
      <c r="L22" s="36"/>
      <c r="M22" s="38">
        <f>J22*12/365.25</f>
        <v>35.825215605749499</v>
      </c>
    </row>
    <row r="23" spans="1:13" ht="14.5">
      <c r="A23" s="44" t="s">
        <v>234</v>
      </c>
      <c r="B23" s="34">
        <f>'Sch M-2.3 (2)'!D361/365*12</f>
        <v>3066.4534718941909</v>
      </c>
      <c r="C23" s="34">
        <f>'Sch M-2.3 (2)'!F362+'Sch M-2.3 (2)'!F368</f>
        <v>3951918370.8715663</v>
      </c>
      <c r="D23" s="34">
        <f>ROUND(C23/B23,0)</f>
        <v>1288759</v>
      </c>
      <c r="E23" s="23">
        <f>'Sch M-2.3 (2)'!H389</f>
        <v>252229557.29000002</v>
      </c>
      <c r="F23" s="45">
        <f>ROUND(E23/C23*D23,2)</f>
        <v>82254.509999999995</v>
      </c>
      <c r="G23" s="23">
        <f>'Sch M-2.3 (2)'!M391</f>
        <v>18606548.990000039</v>
      </c>
      <c r="H23" s="23">
        <f>'Sch M-2.3 (2)'!M389</f>
        <v>270836106.27000004</v>
      </c>
      <c r="I23" s="45">
        <f>ROUND(H23/C23*D23,2)</f>
        <v>88322.29</v>
      </c>
      <c r="J23" s="45">
        <f>I23-F23</f>
        <v>6067.7799999999988</v>
      </c>
      <c r="K23" s="46">
        <f>J23/F23</f>
        <v>7.3768356288305637E-2</v>
      </c>
      <c r="L23" s="36"/>
      <c r="M23" s="38">
        <f>J23*12/365.25</f>
        <v>199.35211498973302</v>
      </c>
    </row>
    <row r="24" spans="1:13">
      <c r="A24" s="37" t="s">
        <v>235</v>
      </c>
      <c r="B24" s="35">
        <f>SUM(B22:B23)</f>
        <v>12261.865846792669</v>
      </c>
      <c r="C24" s="35">
        <f>SUM(C22:C23)</f>
        <v>5736120794.6046257</v>
      </c>
      <c r="D24" s="35">
        <f>ROUND(C24/B24,0)</f>
        <v>467802</v>
      </c>
      <c r="E24" s="21">
        <f>SUM(E22:E23)</f>
        <v>388161568.14000005</v>
      </c>
      <c r="F24" s="38">
        <f>ROUND(E24/C24*D24,2)</f>
        <v>31656.02</v>
      </c>
      <c r="G24" s="21">
        <f>SUM(G22:G23)</f>
        <v>28633582.590000004</v>
      </c>
      <c r="H24" s="21">
        <f>SUM(H22:H23)</f>
        <v>416795150.72000003</v>
      </c>
      <c r="I24" s="38">
        <f>ROUND(H24/C24*D24,2)</f>
        <v>33991.199999999997</v>
      </c>
      <c r="J24" s="38">
        <f>I24-F24</f>
        <v>2335.1799999999967</v>
      </c>
      <c r="K24" s="43">
        <f>J24/F24</f>
        <v>7.3767327667849478E-2</v>
      </c>
      <c r="M24" s="38">
        <f>J24*12/365.25</f>
        <v>76.720492813141576</v>
      </c>
    </row>
    <row r="25" spans="1:13">
      <c r="B25" s="35"/>
      <c r="C25" s="35"/>
      <c r="D25" s="35"/>
      <c r="E25" s="35"/>
      <c r="H25" s="35"/>
      <c r="J25" s="35"/>
    </row>
    <row r="26" spans="1:13">
      <c r="A26" s="31" t="s">
        <v>246</v>
      </c>
      <c r="B26" s="35">
        <f>'Sch M-2.3 (2)'!D403/365*12</f>
        <v>240</v>
      </c>
      <c r="C26" s="35">
        <f>'Sch M-2.3 (2)'!F404</f>
        <v>1404629846.8926115</v>
      </c>
      <c r="D26" s="35">
        <f>ROUND(C26/B26,0)</f>
        <v>5852624</v>
      </c>
      <c r="E26" s="21">
        <f>'Sch M-2.3 (2)'!H429</f>
        <v>82241311.599999994</v>
      </c>
      <c r="F26" s="38">
        <f>ROUND(E26/C26*D26,2)</f>
        <v>342672.11</v>
      </c>
      <c r="G26" s="21">
        <f>'Sch M-2.3 (2)'!M431</f>
        <v>6058651.4199999869</v>
      </c>
      <c r="H26" s="21">
        <f>'Sch M-2.3 (2)'!M429</f>
        <v>88299963.029999986</v>
      </c>
      <c r="I26" s="38">
        <f>ROUND(H26/C26*D26,2)</f>
        <v>367916.49</v>
      </c>
      <c r="J26" s="38">
        <f>I26-F26</f>
        <v>25244.380000000005</v>
      </c>
      <c r="K26" s="43">
        <f>J26/F26</f>
        <v>7.3669199398807228E-2</v>
      </c>
      <c r="L26" s="36"/>
      <c r="M26" s="38">
        <f>J26*12/365.25</f>
        <v>829.38414784394263</v>
      </c>
    </row>
    <row r="27" spans="1:13">
      <c r="B27" s="35"/>
      <c r="C27" s="35"/>
      <c r="D27" s="35"/>
      <c r="E27" s="35"/>
      <c r="H27" s="35"/>
      <c r="J27" s="35"/>
    </row>
    <row r="28" spans="1:13">
      <c r="A28" s="31" t="s">
        <v>237</v>
      </c>
      <c r="B28" s="35">
        <f>'Sch M-2.3 (2)'!D443/365*12</f>
        <v>12</v>
      </c>
      <c r="C28" s="35">
        <f>'Sch M-2.3 (2)'!F444</f>
        <v>605890404.67000008</v>
      </c>
      <c r="D28" s="35">
        <f>ROUND(C28/B28,0)</f>
        <v>50490867</v>
      </c>
      <c r="E28" s="21">
        <f>'Sch M-2.3 (2)'!H471</f>
        <v>32878230.250000004</v>
      </c>
      <c r="F28" s="49">
        <f>ROUND(E28/C28*D28,2)</f>
        <v>2739852.52</v>
      </c>
      <c r="G28" s="21">
        <f>'Sch M-2.3 (2)'!M473</f>
        <v>1647303.6899999976</v>
      </c>
      <c r="H28" s="21">
        <f>'Sch M-2.3 (2)'!M471</f>
        <v>34525533.939999998</v>
      </c>
      <c r="I28" s="49">
        <f>ROUND(H28/C28*D28,2)</f>
        <v>2877127.83</v>
      </c>
      <c r="J28" s="38">
        <f>I28-F28</f>
        <v>137275.31000000006</v>
      </c>
      <c r="K28" s="43">
        <f>J28/F28</f>
        <v>5.010317489643569E-2</v>
      </c>
      <c r="M28" s="38">
        <f>J28*12/365.25</f>
        <v>4510.0717864476401</v>
      </c>
    </row>
    <row r="29" spans="1:13">
      <c r="B29" s="35"/>
      <c r="C29" s="35"/>
      <c r="D29" s="35"/>
      <c r="E29" s="35"/>
      <c r="H29" s="35"/>
      <c r="J29" s="35"/>
    </row>
    <row r="30" spans="1:13">
      <c r="A30" s="31" t="s">
        <v>163</v>
      </c>
      <c r="B30" s="35">
        <v>0</v>
      </c>
      <c r="C30" s="35">
        <v>0</v>
      </c>
      <c r="D30" s="35">
        <v>0</v>
      </c>
      <c r="E30" s="21">
        <f>'Sch M-2.3 (1)'!C35</f>
        <v>-18634070.16</v>
      </c>
      <c r="F30" s="49">
        <f>IFERROR(ROUND(E30/C30*D30,2),0)</f>
        <v>0</v>
      </c>
      <c r="G30" s="21">
        <f>'Sch M-2.3 (2)'!M497</f>
        <v>0</v>
      </c>
      <c r="H30" s="21">
        <f>'Sch M-2.3 (2)'!M495</f>
        <v>-18634070.16</v>
      </c>
      <c r="I30" s="49">
        <v>0</v>
      </c>
      <c r="J30" s="38">
        <v>0</v>
      </c>
      <c r="K30" s="43">
        <v>0</v>
      </c>
      <c r="L30" s="36"/>
      <c r="M30" s="38">
        <f>J30*12/365.25</f>
        <v>0</v>
      </c>
    </row>
    <row r="31" spans="1:13">
      <c r="C31" s="35"/>
      <c r="D31" s="35"/>
      <c r="E31" s="35"/>
      <c r="H31" s="35"/>
      <c r="J31" s="35"/>
    </row>
    <row r="32" spans="1:13">
      <c r="A32" s="31" t="s">
        <v>238</v>
      </c>
      <c r="B32" s="35">
        <f>'Sch M-2.3 (2)'!D509/365*12</f>
        <v>1296</v>
      </c>
      <c r="C32" s="35">
        <f>'Sch M-2.3 (2)'!F510</f>
        <v>4371371.0279999999</v>
      </c>
      <c r="D32" s="35">
        <f>ROUND(C32/B32,0)</f>
        <v>3373</v>
      </c>
      <c r="E32" s="21">
        <f>'Sch M-2.3 (2)'!H527</f>
        <v>335885.41000000003</v>
      </c>
      <c r="F32" s="38">
        <f>ROUND(E32/C32*D32,2)</f>
        <v>259.17</v>
      </c>
      <c r="G32" s="21">
        <f>'Sch M-2.3 (2)'!M529</f>
        <v>18.110000000044238</v>
      </c>
      <c r="H32" s="21">
        <f>'Sch M-2.3 (2)'!M527</f>
        <v>335903.52000000008</v>
      </c>
      <c r="I32" s="38">
        <f>ROUND(H32/C32*D32,2)</f>
        <v>259.19</v>
      </c>
      <c r="J32" s="38">
        <f>I32-F32</f>
        <v>1.999999999998181E-2</v>
      </c>
      <c r="K32" s="43">
        <f>J32/F32</f>
        <v>7.7169425473557163E-5</v>
      </c>
      <c r="L32" s="36"/>
      <c r="M32" s="38">
        <f>J32*12/365.25</f>
        <v>6.5708418891110665E-4</v>
      </c>
    </row>
    <row r="33" spans="1:16">
      <c r="B33" s="35"/>
      <c r="C33" s="35"/>
      <c r="D33" s="35"/>
      <c r="E33" s="21"/>
      <c r="G33" s="21"/>
      <c r="H33" s="21"/>
      <c r="J33" s="38"/>
      <c r="K33" s="43"/>
      <c r="L33" s="36"/>
      <c r="M33" s="36"/>
    </row>
    <row r="34" spans="1:16">
      <c r="A34" s="31" t="s">
        <v>239</v>
      </c>
      <c r="B34" s="35">
        <f>'Sch M-2.3 (2)'!D541/365*12</f>
        <v>15972</v>
      </c>
      <c r="C34" s="35">
        <f>'Sch M-2.3 (2)'!F542</f>
        <v>2392654.4840000002</v>
      </c>
      <c r="D34" s="35">
        <f>ROUND(C34/B34,1)</f>
        <v>149.80000000000001</v>
      </c>
      <c r="E34" s="21">
        <f>'Sch M-2.3 (2)'!H559</f>
        <v>288025.63</v>
      </c>
      <c r="F34" s="38">
        <f>ROUND(E34/C34*D34,2)</f>
        <v>18.03</v>
      </c>
      <c r="G34" s="21">
        <f>'Sch M-2.3 (2)'!M561</f>
        <v>2.0100000000093132</v>
      </c>
      <c r="H34" s="21">
        <f>'Sch M-2.3 (2)'!M559</f>
        <v>288027.64</v>
      </c>
      <c r="I34" s="38">
        <f>ROUND(H34/C34*D34,2)</f>
        <v>18.03</v>
      </c>
      <c r="J34" s="38">
        <f>I34-F34</f>
        <v>0</v>
      </c>
      <c r="K34" s="43">
        <f>J34/F34</f>
        <v>0</v>
      </c>
      <c r="L34" s="36"/>
      <c r="M34" s="38">
        <f>J34*12/365.25</f>
        <v>0</v>
      </c>
    </row>
    <row r="35" spans="1:16">
      <c r="B35" s="35"/>
      <c r="C35" s="35"/>
      <c r="D35" s="35"/>
      <c r="E35" s="21"/>
      <c r="H35" s="21"/>
      <c r="J35" s="21"/>
      <c r="K35" s="43"/>
      <c r="M35" s="36"/>
    </row>
    <row r="36" spans="1:16">
      <c r="A36" s="44" t="s">
        <v>240</v>
      </c>
      <c r="B36" s="35">
        <f>'Sch M-2.3 (2)'!D573/365*12</f>
        <v>48</v>
      </c>
      <c r="C36" s="35">
        <f>'Sch M-2.3 (2)'!F574</f>
        <v>326404.50364979997</v>
      </c>
      <c r="D36" s="35">
        <f>ROUND(C36/B36,0)</f>
        <v>6800</v>
      </c>
      <c r="E36" s="21">
        <f>'Sch M-2.3 (2)'!H593</f>
        <v>95850.87000000001</v>
      </c>
      <c r="F36" s="38">
        <f>ROUND(E36/C36*D36,2)</f>
        <v>1996.87</v>
      </c>
      <c r="G36" s="21">
        <f>'Sch M-2.3 (2)'!M595</f>
        <v>-5669.25</v>
      </c>
      <c r="H36" s="21">
        <f>'Sch M-2.3 (2)'!M593</f>
        <v>90181.61</v>
      </c>
      <c r="I36" s="38">
        <f>ROUND(H36/C36*D36,2)</f>
        <v>1878.76</v>
      </c>
      <c r="J36" s="38">
        <f>I36-F36</f>
        <v>-118.1099999999999</v>
      </c>
      <c r="K36" s="43">
        <f>J36/F36</f>
        <v>-5.9147565940697144E-2</v>
      </c>
      <c r="M36" s="38">
        <f>J36*12/365.25</f>
        <v>-3.8804106776180665</v>
      </c>
    </row>
    <row r="37" spans="1:16" ht="14.5">
      <c r="A37" s="44" t="s">
        <v>241</v>
      </c>
      <c r="B37" s="34">
        <f>'Sch M-2.3 (2)'!D607/365*12</f>
        <v>0</v>
      </c>
      <c r="C37" s="34">
        <v>0</v>
      </c>
      <c r="D37" s="34">
        <f>IF(B37=0,0,ROUND(C37/B37,0))</f>
        <v>0</v>
      </c>
      <c r="E37" s="23">
        <f>'Sch M-2.3 (2)'!H628</f>
        <v>0</v>
      </c>
      <c r="F37" s="45">
        <f>IF(C37=0,0,ROUND(E37/C37*D37,2))</f>
        <v>0</v>
      </c>
      <c r="G37" s="45">
        <f>'Sch M-2.3 (2)'!M630</f>
        <v>0</v>
      </c>
      <c r="H37" s="23">
        <f>'Sch M-2.3 (2)'!M628</f>
        <v>0</v>
      </c>
      <c r="I37" s="45">
        <f>IF(C37=0,0,ROUND(H37/C37*D37,2))</f>
        <v>0</v>
      </c>
      <c r="J37" s="45">
        <f>I37-F37</f>
        <v>0</v>
      </c>
      <c r="K37" s="46">
        <f>IF(F37=0,0,J37/F37)</f>
        <v>0</v>
      </c>
      <c r="M37" s="38">
        <f>J37*12/365.25</f>
        <v>0</v>
      </c>
    </row>
    <row r="38" spans="1:16">
      <c r="A38" s="31" t="s">
        <v>242</v>
      </c>
      <c r="B38" s="35">
        <f>SUM(B36:B37)</f>
        <v>48</v>
      </c>
      <c r="C38" s="35">
        <f>SUM(C36:C37)</f>
        <v>326404.50364979997</v>
      </c>
      <c r="D38" s="35">
        <f>ROUND(C38/B38,0)</f>
        <v>6800</v>
      </c>
      <c r="E38" s="21">
        <f>SUM(E36:E37)</f>
        <v>95850.87000000001</v>
      </c>
      <c r="F38" s="38">
        <f>ROUND(E38/C38*D38,2)</f>
        <v>1996.87</v>
      </c>
      <c r="G38" s="21">
        <f>SUM(G36:G37)</f>
        <v>-5669.25</v>
      </c>
      <c r="H38" s="21">
        <f>SUM(H36:H37)</f>
        <v>90181.61</v>
      </c>
      <c r="I38" s="38">
        <f>ROUND(H38/C38*D38,2)</f>
        <v>1878.76</v>
      </c>
      <c r="J38" s="38">
        <f>I38-F38</f>
        <v>-118.1099999999999</v>
      </c>
      <c r="K38" s="43">
        <f>J38/F38</f>
        <v>-5.9147565940697144E-2</v>
      </c>
      <c r="M38" s="38">
        <f>J38*12/365.25</f>
        <v>-3.8804106776180665</v>
      </c>
    </row>
    <row r="39" spans="1:16">
      <c r="A39" s="224"/>
      <c r="B39" s="35"/>
      <c r="C39" s="35"/>
      <c r="D39" s="35"/>
      <c r="E39" s="21"/>
      <c r="H39" s="21"/>
      <c r="J39" s="21"/>
      <c r="K39" s="43"/>
      <c r="M39" s="36"/>
    </row>
    <row r="40" spans="1:16">
      <c r="A40" s="31" t="s">
        <v>243</v>
      </c>
      <c r="B40" s="35">
        <f>'Sch M-2.3 (2)'!D642+'Sch M-2.3 (2)'!D643</f>
        <v>1985.6000000000004</v>
      </c>
      <c r="C40" s="35">
        <f>'Sch M-2.3 (2)'!F666</f>
        <v>10950</v>
      </c>
      <c r="D40" s="35">
        <f>ROUND(C40/B40,0)</f>
        <v>6</v>
      </c>
      <c r="E40" s="21">
        <f>'Sch M-2.3 (2)'!H666</f>
        <v>1672.37</v>
      </c>
      <c r="F40" s="38">
        <f>ROUND(E40/C40*D40,2)</f>
        <v>0.92</v>
      </c>
      <c r="G40" s="21">
        <f>'Sch M-2.3 (2)'!M668</f>
        <v>0</v>
      </c>
      <c r="H40" s="21">
        <f>'Sch M-2.3 (2)'!M666</f>
        <v>1672.37</v>
      </c>
      <c r="I40" s="49">
        <f>ROUND(H40/C40*D40,2)</f>
        <v>0.92</v>
      </c>
      <c r="J40" s="38">
        <f>I40-F40</f>
        <v>0</v>
      </c>
      <c r="K40" s="43">
        <v>0</v>
      </c>
      <c r="M40" s="38">
        <f>J40*12/365.25</f>
        <v>0</v>
      </c>
    </row>
    <row r="41" spans="1:16">
      <c r="B41" s="35"/>
      <c r="C41" s="35"/>
      <c r="D41" s="35"/>
      <c r="E41" s="21"/>
      <c r="G41" s="21"/>
      <c r="H41" s="21"/>
      <c r="J41" s="21"/>
      <c r="K41" s="43"/>
      <c r="M41" s="36"/>
    </row>
    <row r="42" spans="1:16">
      <c r="A42" s="31" t="s">
        <v>290</v>
      </c>
      <c r="B42" s="35">
        <f>'Sch M-2.3 (2)'!D680+'Sch M-2.3 (2)'!D681</f>
        <v>29292.00000000004</v>
      </c>
      <c r="C42" s="35">
        <v>0</v>
      </c>
      <c r="D42" s="35">
        <v>0</v>
      </c>
      <c r="E42" s="21">
        <f>'Sch M-2.3 (2)'!H683</f>
        <v>200859.1200000002</v>
      </c>
      <c r="F42" s="38">
        <f>IF(C42=0,0,ROUND(E42/C42*D42,2))</f>
        <v>0</v>
      </c>
      <c r="G42" s="21">
        <f>'Sch M-2.3 (2)'!M689</f>
        <v>0</v>
      </c>
      <c r="H42" s="21">
        <f>'Sch M-2.3 (2)'!M683</f>
        <v>200859.1200000002</v>
      </c>
      <c r="I42" s="49">
        <f>IF(C42=0,0,ROUND(H42/C42*D42,2))</f>
        <v>0</v>
      </c>
      <c r="J42" s="38">
        <f>I42-F42</f>
        <v>0</v>
      </c>
      <c r="K42" s="43">
        <f>IF(F42=0,0,J42/F42)</f>
        <v>0</v>
      </c>
      <c r="M42" s="38">
        <f>J42*12/365.25</f>
        <v>0</v>
      </c>
    </row>
    <row r="43" spans="1:16">
      <c r="B43" s="35"/>
      <c r="C43" s="35"/>
      <c r="D43" s="35"/>
      <c r="E43" s="21"/>
      <c r="H43" s="21"/>
      <c r="J43" s="21"/>
      <c r="K43" s="43"/>
      <c r="M43" s="36"/>
    </row>
    <row r="44" spans="1:16">
      <c r="A44" s="31" t="s">
        <v>244</v>
      </c>
      <c r="B44" s="35">
        <v>2079072.0000000002</v>
      </c>
      <c r="C44" s="35">
        <v>120148466.08000028</v>
      </c>
      <c r="D44" s="35">
        <f>ROUND(C44/B44,0)</f>
        <v>58</v>
      </c>
      <c r="E44" s="21">
        <f>'Sch M-2.3 (3)'!H219</f>
        <v>33374194.720324121</v>
      </c>
      <c r="F44" s="38">
        <f>ROUND(E44/C44*D44,2)</f>
        <v>16.11</v>
      </c>
      <c r="G44" s="21">
        <f>'Sch M-2.3 (3)'!J221</f>
        <v>187.8796758800745</v>
      </c>
      <c r="H44" s="21">
        <f>'Sch M-2.3 (3)'!J219</f>
        <v>33374382.600000001</v>
      </c>
      <c r="I44" s="38">
        <f>ROUND(H44/C44*D44,2)</f>
        <v>16.11</v>
      </c>
      <c r="J44" s="38">
        <f>I44-F44</f>
        <v>0</v>
      </c>
      <c r="K44" s="43">
        <f>J44/F44</f>
        <v>0</v>
      </c>
      <c r="M44" s="38">
        <f>J44*12/365.25</f>
        <v>0</v>
      </c>
      <c r="P44" s="47"/>
    </row>
    <row r="45" spans="1:16">
      <c r="B45" s="35"/>
      <c r="C45" s="35"/>
      <c r="D45" s="35"/>
      <c r="P45" s="47"/>
    </row>
    <row r="46" spans="1:16">
      <c r="A46" s="31" t="s">
        <v>4</v>
      </c>
      <c r="B46" s="35">
        <f>SUM(B8,B9,B12,B16,B18,B19,B22,B23,B26,B28,B30,B32,B34,B36,B37,B40,B42,B44)</f>
        <v>8502516.7219527457</v>
      </c>
      <c r="C46" s="35">
        <f>SUM(C8,C9,C12,C16,C18,C19,C22,C23,C26,C28,C30,C32,C34,C36,C37,C40,C42,C44)</f>
        <v>17402124382.672962</v>
      </c>
      <c r="D46" s="35">
        <f>ROUND(C46/B46,0)</f>
        <v>2047</v>
      </c>
      <c r="E46" s="36">
        <f>SUM(E8,E9,E12,E16,E18,E19,E22,E23,E26,E28,E30,E32,E34,E36,E37,E40,E42,E44)</f>
        <v>1605295786.5103235</v>
      </c>
      <c r="F46" s="38">
        <f>ROUND(E46/C46*D46,2)</f>
        <v>188.83</v>
      </c>
      <c r="G46" s="36">
        <f>SUM(G8,G9,G12,G16,G18,G19,G22,G23,G26,G28,G30,G32,G34,G36,G37,G40,G42,G44)</f>
        <v>115171684.37967585</v>
      </c>
      <c r="H46" s="36">
        <f>SUM(H8,H9,H12,H16,H18,H19,H22,H23,H26,H28,H30,H32,H34,H36,H37,H40,H42,H44)</f>
        <v>1720467470.8699996</v>
      </c>
      <c r="I46" s="38">
        <f>ROUND(H46/C46*D46,2)</f>
        <v>202.38</v>
      </c>
      <c r="J46" s="38">
        <f>I46-F46</f>
        <v>13.549999999999983</v>
      </c>
      <c r="K46" s="43">
        <f>J46/F46</f>
        <v>7.1757665625165404E-2</v>
      </c>
    </row>
    <row r="49" spans="3:3">
      <c r="C49" s="35"/>
    </row>
    <row r="50" spans="3:3">
      <c r="C50" s="263"/>
    </row>
  </sheetData>
  <printOptions horizontalCentered="1"/>
  <pageMargins left="0.75" right="0.75" top="1.75" bottom="0.5" header="0.75" footer="0.25"/>
  <pageSetup scale="64" orientation="landscape" r:id="rId1"/>
  <headerFooter>
    <oddHeader>&amp;C&amp;"-,Bold"&amp;16KENTUCKY UTILITIES COMPANY
Case No. 2020-00349
Average Bill Comparison at Current and Proposed Rates
 for the Twelve Months Ended June 30, 2022</oddHeader>
  </headerFooter>
  <ignoredErrors>
    <ignoredError sqref="D10:K45 D47:K49 I46:K4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2">
    <tabColor theme="8" tint="0.59999389629810485"/>
  </sheetPr>
  <dimension ref="A1:BB69"/>
  <sheetViews>
    <sheetView zoomScaleNormal="100" zoomScaleSheetLayoutView="100" workbookViewId="0"/>
  </sheetViews>
  <sheetFormatPr defaultColWidth="9.33203125" defaultRowHeight="13"/>
  <cols>
    <col min="1" max="1" width="53.44140625" style="172" customWidth="1"/>
    <col min="2" max="2" width="15.44140625" style="172" hidden="1" customWidth="1"/>
    <col min="3" max="3" width="20.77734375" style="218" hidden="1" customWidth="1"/>
    <col min="4" max="4" width="19.6640625" style="218" hidden="1" customWidth="1"/>
    <col min="5" max="5" width="15.44140625" style="218" hidden="1" customWidth="1"/>
    <col min="6" max="7" width="17.77734375" style="218" hidden="1" customWidth="1"/>
    <col min="8" max="8" width="20.44140625" style="218" customWidth="1"/>
    <col min="9" max="11" width="17.77734375" style="218" customWidth="1"/>
    <col min="12" max="12" width="20.109375" style="218" customWidth="1"/>
    <col min="13" max="13" width="20.109375" style="218" hidden="1" customWidth="1"/>
    <col min="14" max="16" width="22.109375" style="218" customWidth="1"/>
    <col min="17" max="20" width="19.77734375" style="218" customWidth="1"/>
    <col min="21" max="21" width="1.44140625" style="218" customWidth="1"/>
    <col min="22" max="22" width="19.6640625" style="218" customWidth="1"/>
    <col min="23" max="23" width="13.77734375" style="218" customWidth="1"/>
    <col min="24" max="25" width="9.33203125" style="218" customWidth="1"/>
    <col min="26" max="26" width="25" style="218" customWidth="1"/>
    <col min="27" max="27" width="14.44140625" style="218" customWidth="1"/>
    <col min="28" max="28" width="14.109375" style="218" bestFit="1" customWidth="1"/>
    <col min="29" max="29" width="10.6640625" style="218" bestFit="1" customWidth="1"/>
    <col min="30" max="42" width="9.33203125" style="218" customWidth="1"/>
    <col min="43" max="43" width="10.6640625" style="218" bestFit="1" customWidth="1"/>
    <col min="44" max="44" width="9.33203125" style="218"/>
    <col min="45" max="54" width="9.33203125" style="218" customWidth="1"/>
    <col min="55" max="16384" width="9.33203125" style="218"/>
  </cols>
  <sheetData>
    <row r="1" spans="1:54">
      <c r="A1" s="225" t="s">
        <v>145</v>
      </c>
      <c r="B1" s="281"/>
      <c r="L1" s="19"/>
      <c r="M1" s="19"/>
      <c r="W1" s="19" t="s">
        <v>147</v>
      </c>
    </row>
    <row r="2" spans="1:54" ht="12.75" customHeight="1">
      <c r="A2" s="226" t="s">
        <v>146</v>
      </c>
      <c r="B2" s="282"/>
      <c r="L2" s="19"/>
      <c r="M2" s="19"/>
      <c r="O2" s="172"/>
      <c r="P2" s="227"/>
      <c r="W2" s="19" t="s">
        <v>561</v>
      </c>
    </row>
    <row r="3" spans="1:54">
      <c r="A3" s="226" t="s">
        <v>144</v>
      </c>
      <c r="B3" s="282"/>
      <c r="L3" s="20"/>
      <c r="M3" s="20"/>
      <c r="O3" s="172"/>
      <c r="P3" s="172"/>
      <c r="W3" s="20" t="s">
        <v>162</v>
      </c>
    </row>
    <row r="4" spans="1:54">
      <c r="A4" s="228"/>
      <c r="B4" s="236"/>
      <c r="N4" s="172"/>
      <c r="O4" s="172"/>
      <c r="P4" s="172"/>
    </row>
    <row r="5" spans="1:54"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s="172" customFormat="1">
      <c r="A6" s="229"/>
      <c r="B6" s="229"/>
      <c r="C6" s="230"/>
      <c r="D6" s="230"/>
      <c r="E6" s="230"/>
      <c r="F6" s="230"/>
      <c r="G6" s="230"/>
      <c r="H6" s="230"/>
      <c r="I6" s="230" t="s">
        <v>93</v>
      </c>
      <c r="J6" s="230" t="s">
        <v>257</v>
      </c>
      <c r="K6" s="230" t="s">
        <v>6</v>
      </c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s="172" customFormat="1">
      <c r="A7" s="79"/>
      <c r="B7" s="79"/>
      <c r="C7" s="83"/>
      <c r="D7" s="83" t="s">
        <v>93</v>
      </c>
      <c r="E7" s="83"/>
      <c r="F7" s="83"/>
      <c r="G7" s="83" t="s">
        <v>93</v>
      </c>
      <c r="H7" s="83"/>
      <c r="I7" s="83" t="s">
        <v>94</v>
      </c>
      <c r="J7" s="260" t="s">
        <v>93</v>
      </c>
      <c r="K7" s="260" t="s">
        <v>93</v>
      </c>
      <c r="L7" s="267" t="s">
        <v>93</v>
      </c>
      <c r="M7" s="83" t="s">
        <v>99</v>
      </c>
      <c r="N7" s="83" t="s">
        <v>99</v>
      </c>
      <c r="O7" s="83"/>
      <c r="P7" s="83"/>
      <c r="Q7" s="83"/>
      <c r="R7" s="83"/>
      <c r="S7" s="83"/>
      <c r="T7" s="83" t="s">
        <v>125</v>
      </c>
      <c r="U7" s="83"/>
      <c r="V7" s="83"/>
      <c r="W7" s="79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s="232" customFormat="1">
      <c r="A8" s="83"/>
      <c r="B8" s="279"/>
      <c r="C8" s="83" t="s">
        <v>95</v>
      </c>
      <c r="D8" s="83" t="s">
        <v>96</v>
      </c>
      <c r="E8" s="83" t="s">
        <v>93</v>
      </c>
      <c r="F8" s="83" t="s">
        <v>93</v>
      </c>
      <c r="G8" s="83" t="s">
        <v>96</v>
      </c>
      <c r="H8" s="83" t="s">
        <v>122</v>
      </c>
      <c r="I8" s="83" t="s">
        <v>115</v>
      </c>
      <c r="J8" s="260" t="s">
        <v>94</v>
      </c>
      <c r="K8" s="260" t="s">
        <v>94</v>
      </c>
      <c r="L8" s="267" t="s">
        <v>504</v>
      </c>
      <c r="M8" s="83" t="s">
        <v>123</v>
      </c>
      <c r="N8" s="83" t="s">
        <v>123</v>
      </c>
      <c r="O8" s="83" t="s">
        <v>178</v>
      </c>
      <c r="P8" s="83" t="s">
        <v>178</v>
      </c>
      <c r="Q8" s="83" t="s">
        <v>178</v>
      </c>
      <c r="R8" s="83" t="s">
        <v>178</v>
      </c>
      <c r="S8" s="83" t="s">
        <v>177</v>
      </c>
      <c r="T8" s="83" t="s">
        <v>126</v>
      </c>
      <c r="U8" s="83"/>
      <c r="V8" s="83" t="s">
        <v>572</v>
      </c>
      <c r="W8" s="83" t="s">
        <v>100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s="232" customFormat="1">
      <c r="A9" s="83"/>
      <c r="B9" s="279"/>
      <c r="C9" s="83" t="s">
        <v>97</v>
      </c>
      <c r="D9" s="83" t="s">
        <v>111</v>
      </c>
      <c r="E9" s="83" t="s">
        <v>96</v>
      </c>
      <c r="F9" s="83" t="s">
        <v>96</v>
      </c>
      <c r="G9" s="83" t="s">
        <v>164</v>
      </c>
      <c r="H9" s="83" t="s">
        <v>189</v>
      </c>
      <c r="I9" s="83" t="s">
        <v>98</v>
      </c>
      <c r="J9" s="260" t="s">
        <v>470</v>
      </c>
      <c r="K9" s="260" t="s">
        <v>470</v>
      </c>
      <c r="L9" s="134" t="s">
        <v>505</v>
      </c>
      <c r="M9" s="134" t="s">
        <v>124</v>
      </c>
      <c r="N9" s="134" t="s">
        <v>124</v>
      </c>
      <c r="O9" s="134" t="s">
        <v>111</v>
      </c>
      <c r="P9" s="134" t="s">
        <v>5</v>
      </c>
      <c r="Q9" s="83" t="s">
        <v>6</v>
      </c>
      <c r="R9" s="83" t="s">
        <v>257</v>
      </c>
      <c r="S9" s="83" t="s">
        <v>195</v>
      </c>
      <c r="T9" s="83" t="s">
        <v>127</v>
      </c>
      <c r="U9" s="83"/>
      <c r="V9" s="83" t="s">
        <v>513</v>
      </c>
      <c r="W9" s="83" t="s">
        <v>513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s="232" customFormat="1">
      <c r="A10" s="83"/>
      <c r="B10" s="279"/>
      <c r="C10" s="134" t="s">
        <v>121</v>
      </c>
      <c r="D10" s="83" t="s">
        <v>112</v>
      </c>
      <c r="E10" s="83" t="s">
        <v>5</v>
      </c>
      <c r="F10" s="83" t="s">
        <v>6</v>
      </c>
      <c r="G10" s="83" t="s">
        <v>256</v>
      </c>
      <c r="H10" s="83"/>
      <c r="I10" s="83" t="s">
        <v>6</v>
      </c>
      <c r="J10" s="260" t="s">
        <v>358</v>
      </c>
      <c r="K10" s="260" t="s">
        <v>358</v>
      </c>
      <c r="L10" s="267" t="s">
        <v>506</v>
      </c>
      <c r="M10" s="83" t="s">
        <v>87</v>
      </c>
      <c r="N10" s="83" t="s">
        <v>87</v>
      </c>
      <c r="O10" s="83" t="s">
        <v>112</v>
      </c>
      <c r="P10" s="83"/>
      <c r="Q10" s="83"/>
      <c r="R10" s="83" t="s">
        <v>116</v>
      </c>
      <c r="S10" s="83" t="s">
        <v>112</v>
      </c>
      <c r="T10" s="83" t="s">
        <v>128</v>
      </c>
      <c r="U10" s="83"/>
      <c r="V10" s="83"/>
      <c r="W10" s="83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s="232" customFormat="1">
      <c r="A11" s="88"/>
      <c r="B11" s="280"/>
      <c r="C11" s="88"/>
      <c r="D11" s="88"/>
      <c r="E11" s="88"/>
      <c r="F11" s="88"/>
      <c r="G11" s="88" t="s">
        <v>112</v>
      </c>
      <c r="H11" s="88"/>
      <c r="I11" s="88" t="s">
        <v>116</v>
      </c>
      <c r="J11" s="259"/>
      <c r="K11" s="259"/>
      <c r="L11" s="26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>
      <c r="A12" s="232"/>
      <c r="B12" s="232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>
      <c r="A13" s="233" t="s">
        <v>230</v>
      </c>
      <c r="B13" s="31" t="s">
        <v>0</v>
      </c>
      <c r="C13" s="21">
        <f>'Sch M-2.3 (2)'!H33</f>
        <v>638642072.35000002</v>
      </c>
      <c r="D13" s="10">
        <f>'Sch M-2.3 (2)'!H27</f>
        <v>-7557754.8700000001</v>
      </c>
      <c r="E13" s="10">
        <f>'Sch M-2.3 (2)'!H28</f>
        <v>4527948.8099999996</v>
      </c>
      <c r="F13" s="10">
        <f>'Sch M-2.3 (2)'!H29</f>
        <v>23634684.719999999</v>
      </c>
      <c r="G13" s="10">
        <f>'Sch M-2.3 (2)'!H30</f>
        <v>-60789.5</v>
      </c>
      <c r="H13" s="10">
        <f>C13-SUM(D13:G13)</f>
        <v>618097983.19000006</v>
      </c>
      <c r="I13" s="10">
        <f>'Sch M-2.3 (2)'!H22</f>
        <v>-57456384</v>
      </c>
      <c r="J13" s="10">
        <f>'Sch M-2.3 (2)'!H31-'Sch M-2.3 (2)'!J31</f>
        <v>47296051</v>
      </c>
      <c r="K13" s="10">
        <f>'Sch M-2.3 (2)'!J23</f>
        <v>3380362.7899999991</v>
      </c>
      <c r="L13" s="21">
        <v>0</v>
      </c>
      <c r="M13" s="21">
        <f>SUM(H13:K13)</f>
        <v>611318012.98000002</v>
      </c>
      <c r="N13" s="21">
        <f>'Sch M-2.3 (2)'!J25</f>
        <v>611318012.98000002</v>
      </c>
      <c r="O13" s="10">
        <f>D13</f>
        <v>-7557754.8700000001</v>
      </c>
      <c r="P13" s="10">
        <f>E13</f>
        <v>4527948.8099999996</v>
      </c>
      <c r="Q13" s="10">
        <f>'Sch M-2.3 (2)'!J29</f>
        <v>20254321.93</v>
      </c>
      <c r="R13" s="10">
        <f>'Sch M-2.3 (2)'!J31</f>
        <v>10160333</v>
      </c>
      <c r="S13" s="10">
        <f>G13</f>
        <v>-60789.5</v>
      </c>
      <c r="T13" s="10">
        <f>SUM(N13:S13)</f>
        <v>638642072.3499999</v>
      </c>
      <c r="U13" s="10"/>
      <c r="V13" s="10">
        <f>'Sch M-2.3 (2)'!M35</f>
        <v>45817037.079999924</v>
      </c>
      <c r="W13" s="11">
        <f>V13/T13</f>
        <v>7.1741338479952912E-2</v>
      </c>
      <c r="X13" s="1"/>
      <c r="Y13" s="1"/>
      <c r="Z13" s="1">
        <f>'Sch M-2.3 (2)'!J33</f>
        <v>638642072.35000002</v>
      </c>
      <c r="AA13" s="278">
        <f>Z13-T13</f>
        <v>0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4.5">
      <c r="A14" s="44" t="s">
        <v>245</v>
      </c>
      <c r="B14" s="31" t="s">
        <v>165</v>
      </c>
      <c r="C14" s="23">
        <f>'Sch M-2.3 (2)'!H85</f>
        <v>181871.55</v>
      </c>
      <c r="D14" s="22">
        <f>'Sch M-2.3 (2)'!H79</f>
        <v>-2453.44</v>
      </c>
      <c r="E14" s="22">
        <f>'Sch M-2.3 (2)'!H80</f>
        <v>1186.08</v>
      </c>
      <c r="F14" s="22">
        <f>'Sch M-2.3 (2)'!H81</f>
        <v>6257.21</v>
      </c>
      <c r="G14" s="22">
        <f>'Sch M-2.3 (2)'!H82</f>
        <v>-19.34</v>
      </c>
      <c r="H14" s="22">
        <f>C14-SUM(D14:G14)</f>
        <v>176901.03999999998</v>
      </c>
      <c r="I14" s="22">
        <f>'Sch M-2.3 (2)'!H74</f>
        <v>-18420.099999999999</v>
      </c>
      <c r="J14" s="22">
        <f>'Sch M-2.3 (2)'!H83-'Sch M-2.3 (2)'!J83</f>
        <v>15162.769999999999</v>
      </c>
      <c r="K14" s="22">
        <f>'Sch M-2.3 (2)'!J75</f>
        <v>1140.3199999999997</v>
      </c>
      <c r="L14" s="22">
        <v>0</v>
      </c>
      <c r="M14" s="22">
        <f>SUM(H14:K14)</f>
        <v>174784.02999999997</v>
      </c>
      <c r="N14" s="22">
        <f>'Sch M-2.3 (2)'!J77</f>
        <v>174784.03000000003</v>
      </c>
      <c r="O14" s="22">
        <f>D14</f>
        <v>-2453.44</v>
      </c>
      <c r="P14" s="22">
        <f>E14</f>
        <v>1186.08</v>
      </c>
      <c r="Q14" s="22">
        <f>'Sch M-2.3 (2)'!J81</f>
        <v>5116.8900000000003</v>
      </c>
      <c r="R14" s="22">
        <f>'Sch M-2.3 (2)'!J83</f>
        <v>3257.33</v>
      </c>
      <c r="S14" s="22">
        <f>G14</f>
        <v>-19.34</v>
      </c>
      <c r="T14" s="22">
        <f>SUM(N14:S14)</f>
        <v>181871.55000000002</v>
      </c>
      <c r="U14" s="10"/>
      <c r="V14" s="22">
        <f>+'Sch M-2.3 (2)'!M87</f>
        <v>13425.099999999977</v>
      </c>
      <c r="W14" s="51">
        <f>V14/T14</f>
        <v>7.3816383046166237E-2</v>
      </c>
      <c r="X14" s="1"/>
      <c r="Y14" s="1"/>
      <c r="Z14" s="1">
        <f>'Sch M-2.3 (2)'!J85</f>
        <v>181871.55000000002</v>
      </c>
      <c r="AA14" s="278">
        <f>Z14-T14</f>
        <v>0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>
      <c r="A15" s="172" t="s">
        <v>207</v>
      </c>
      <c r="B15" s="31"/>
      <c r="C15" s="21">
        <f t="shared" ref="C15:I15" si="0">SUM(C13:C14)</f>
        <v>638823943.89999998</v>
      </c>
      <c r="D15" s="10">
        <f t="shared" si="0"/>
        <v>-7560208.3100000005</v>
      </c>
      <c r="E15" s="10">
        <f t="shared" si="0"/>
        <v>4529134.8899999997</v>
      </c>
      <c r="F15" s="10">
        <f t="shared" si="0"/>
        <v>23640941.93</v>
      </c>
      <c r="G15" s="10">
        <f>SUM(G13:G14)</f>
        <v>-60808.84</v>
      </c>
      <c r="H15" s="10">
        <f>SUM(H13:H14)</f>
        <v>618274884.23000002</v>
      </c>
      <c r="I15" s="10">
        <f t="shared" si="0"/>
        <v>-57474804.100000001</v>
      </c>
      <c r="J15" s="10">
        <f>SUM(J13:J14)</f>
        <v>47311213.770000003</v>
      </c>
      <c r="K15" s="10">
        <f>SUM(K13:K14)</f>
        <v>3381503.1099999989</v>
      </c>
      <c r="L15" s="10">
        <v>0</v>
      </c>
      <c r="M15" s="10">
        <f>SUM(H15:K15)</f>
        <v>611492797.00999999</v>
      </c>
      <c r="N15" s="10">
        <f t="shared" ref="N15:V15" si="1">SUM(N13:N14)</f>
        <v>611492797.00999999</v>
      </c>
      <c r="O15" s="10">
        <f t="shared" si="1"/>
        <v>-7560208.3100000005</v>
      </c>
      <c r="P15" s="10">
        <f t="shared" si="1"/>
        <v>4529134.8899999997</v>
      </c>
      <c r="Q15" s="10">
        <f t="shared" si="1"/>
        <v>20259438.82</v>
      </c>
      <c r="R15" s="10">
        <f t="shared" si="1"/>
        <v>10163590.33</v>
      </c>
      <c r="S15" s="10">
        <f>G15</f>
        <v>-60808.84</v>
      </c>
      <c r="T15" s="10">
        <f>SUM(T13:T14)</f>
        <v>638823943.89999986</v>
      </c>
      <c r="V15" s="10">
        <f t="shared" si="1"/>
        <v>45830462.179999925</v>
      </c>
      <c r="W15" s="11">
        <f>V15/T15</f>
        <v>7.1741929239856617E-2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>
      <c r="B16" s="31"/>
      <c r="C16" s="2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>
      <c r="A17" s="172" t="s">
        <v>10</v>
      </c>
      <c r="B17" s="31" t="s">
        <v>338</v>
      </c>
      <c r="C17" s="21">
        <f>'Sch M-2.3 (2)'!H127</f>
        <v>250361614.99000001</v>
      </c>
      <c r="D17" s="10">
        <f>'Sch M-2.3 (2)'!H121</f>
        <v>-2250408.0299999998</v>
      </c>
      <c r="E17" s="10">
        <f>'Sch M-2.3 (2)'!H122</f>
        <v>3928655.12</v>
      </c>
      <c r="F17" s="10">
        <f>'Sch M-2.3 (2)'!H123</f>
        <v>24509523.07</v>
      </c>
      <c r="G17" s="10">
        <f>'Sch M-2.3 (2)'!H124</f>
        <v>-18713.68</v>
      </c>
      <c r="H17" s="10">
        <f>C17-SUM(D17:G17)</f>
        <v>224192558.51000002</v>
      </c>
      <c r="I17" s="10">
        <f>'Sch M-2.3 (2)'!H116</f>
        <v>-23611569</v>
      </c>
      <c r="J17" s="10">
        <f>'Sch M-2.3 (2)'!H125-'Sch M-2.3 (2)'!J125</f>
        <v>19432976</v>
      </c>
      <c r="K17" s="10">
        <f>'Sch M-2.3 (2)'!J117</f>
        <v>4785547.57</v>
      </c>
      <c r="L17" s="10">
        <v>0</v>
      </c>
      <c r="M17" s="10">
        <f>SUM(H17:K17)</f>
        <v>224799513.08000001</v>
      </c>
      <c r="N17" s="10">
        <f>'Sch M-2.3 (2)'!J119</f>
        <v>224799513.07999998</v>
      </c>
      <c r="O17" s="10">
        <f>D17</f>
        <v>-2250408.0299999998</v>
      </c>
      <c r="P17" s="10">
        <f>E17</f>
        <v>3928655.12</v>
      </c>
      <c r="Q17" s="10">
        <f>'Sch M-2.3 (2)'!J123</f>
        <v>19723975.5</v>
      </c>
      <c r="R17" s="21">
        <f>'Sch M-2.3 (2)'!J125</f>
        <v>4178593</v>
      </c>
      <c r="S17" s="10">
        <f>G17</f>
        <v>-18713.68</v>
      </c>
      <c r="T17" s="10">
        <f>SUM(N17:S17)</f>
        <v>250361614.98999998</v>
      </c>
      <c r="V17" s="10">
        <f>'Sch M-2.3 (2)'!M129</f>
        <v>18461664.100000054</v>
      </c>
      <c r="W17" s="11">
        <f>V17/T17</f>
        <v>7.3739994450576843E-2</v>
      </c>
      <c r="X17" s="1"/>
      <c r="Y17" s="1"/>
      <c r="Z17" s="1">
        <f>'Sch M-2.3 (2)'!J127</f>
        <v>250361614.98999998</v>
      </c>
      <c r="AA17" s="278">
        <f>Z17-T17</f>
        <v>0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4.5">
      <c r="A18" s="172" t="s">
        <v>534</v>
      </c>
      <c r="B18" s="31" t="s">
        <v>497</v>
      </c>
      <c r="C18" s="45">
        <v>0</v>
      </c>
      <c r="D18" s="270">
        <v>0</v>
      </c>
      <c r="E18" s="270">
        <v>0</v>
      </c>
      <c r="F18" s="270">
        <v>0</v>
      </c>
      <c r="G18" s="270">
        <v>0</v>
      </c>
      <c r="H18" s="22">
        <f>C18-SUM(D18:G18)</f>
        <v>0</v>
      </c>
      <c r="I18" s="270">
        <f>'Sch M-2.3 (2)'!H179</f>
        <v>0</v>
      </c>
      <c r="J18" s="270">
        <f>'Sch M-2.3 (2)'!H188-'Sch M-2.3 (2)'!J188</f>
        <v>0</v>
      </c>
      <c r="K18" s="270">
        <f>'Sch M-2.3 (2)'!J180</f>
        <v>0</v>
      </c>
      <c r="L18" s="22">
        <v>0</v>
      </c>
      <c r="M18" s="22">
        <f>SUM(H18:K18)</f>
        <v>0</v>
      </c>
      <c r="N18" s="270">
        <f>'Sch M-2.3 (2)'!J182</f>
        <v>0</v>
      </c>
      <c r="O18" s="22">
        <f>D18</f>
        <v>0</v>
      </c>
      <c r="P18" s="271">
        <f>E18</f>
        <v>0</v>
      </c>
      <c r="Q18" s="270">
        <f>'Sch M-2.3 (2)'!J186</f>
        <v>0</v>
      </c>
      <c r="R18" s="45">
        <f>'Sch M-2.3 (2)'!J188</f>
        <v>0</v>
      </c>
      <c r="S18" s="22">
        <f>G18</f>
        <v>0</v>
      </c>
      <c r="T18" s="50">
        <f>SUM(N18:S18)</f>
        <v>0</v>
      </c>
      <c r="U18" s="270"/>
      <c r="V18" s="270">
        <v>0</v>
      </c>
      <c r="W18" s="51">
        <f>IF(T18=0,0,V18/T18)</f>
        <v>0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>
      <c r="A19" s="172" t="s">
        <v>498</v>
      </c>
      <c r="B19" s="31"/>
      <c r="C19" s="21">
        <f>SUM(C17+C18)</f>
        <v>250361614.99000001</v>
      </c>
      <c r="D19" s="21">
        <f t="shared" ref="D19:V19" si="2">SUM(D17+D18)</f>
        <v>-2250408.0299999998</v>
      </c>
      <c r="E19" s="21">
        <f t="shared" si="2"/>
        <v>3928655.12</v>
      </c>
      <c r="F19" s="21">
        <f t="shared" si="2"/>
        <v>24509523.07</v>
      </c>
      <c r="G19" s="21">
        <f t="shared" si="2"/>
        <v>-18713.68</v>
      </c>
      <c r="H19" s="21">
        <f t="shared" si="2"/>
        <v>224192558.51000002</v>
      </c>
      <c r="I19" s="21">
        <f t="shared" si="2"/>
        <v>-23611569</v>
      </c>
      <c r="J19" s="21">
        <f t="shared" si="2"/>
        <v>19432976</v>
      </c>
      <c r="K19" s="21">
        <f t="shared" si="2"/>
        <v>4785547.57</v>
      </c>
      <c r="L19" s="21">
        <v>0</v>
      </c>
      <c r="M19" s="21">
        <f t="shared" si="2"/>
        <v>224799513.08000001</v>
      </c>
      <c r="N19" s="21">
        <f t="shared" si="2"/>
        <v>224799513.07999998</v>
      </c>
      <c r="O19" s="21">
        <f t="shared" si="2"/>
        <v>-2250408.0299999998</v>
      </c>
      <c r="P19" s="21">
        <f t="shared" si="2"/>
        <v>3928655.12</v>
      </c>
      <c r="Q19" s="21">
        <f t="shared" si="2"/>
        <v>19723975.5</v>
      </c>
      <c r="R19" s="21">
        <f t="shared" si="2"/>
        <v>4178593</v>
      </c>
      <c r="S19" s="21">
        <f t="shared" si="2"/>
        <v>-18713.68</v>
      </c>
      <c r="T19" s="21">
        <f t="shared" si="2"/>
        <v>250361614.98999998</v>
      </c>
      <c r="U19" s="21">
        <f t="shared" si="2"/>
        <v>0</v>
      </c>
      <c r="V19" s="21">
        <f t="shared" si="2"/>
        <v>18461664.100000054</v>
      </c>
      <c r="W19" s="11">
        <f>V19/T19</f>
        <v>7.3739994450576843E-2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>
      <c r="C20" s="172"/>
      <c r="E20" s="10"/>
      <c r="W20" s="1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>
      <c r="A21" s="172" t="s">
        <v>82</v>
      </c>
      <c r="B21" s="31" t="s">
        <v>337</v>
      </c>
      <c r="C21" s="21">
        <f>'Sch M-2.3 (2)'!H232</f>
        <v>13614525.860000001</v>
      </c>
      <c r="D21" s="10">
        <f>'Sch M-2.3 (2)'!H226</f>
        <v>-169977.78</v>
      </c>
      <c r="E21" s="10">
        <f>'Sch M-2.3 (2)'!H227</f>
        <v>421905.14</v>
      </c>
      <c r="F21" s="10">
        <f>'Sch M-2.3 (2)'!H228</f>
        <v>1549949.88</v>
      </c>
      <c r="G21" s="10">
        <f>'Sch M-2.3 (2)'!H229</f>
        <v>-1314.21</v>
      </c>
      <c r="H21" s="10">
        <f>ROUND(C21-SUM(D21:G21),0)</f>
        <v>11813963</v>
      </c>
      <c r="I21" s="10">
        <f>'Sch M-2.3 (2)'!H221</f>
        <v>-1075955.1199999999</v>
      </c>
      <c r="J21" s="10">
        <f>'Sch M-2.3 (2)'!H230-'Sch M-2.3 (2)'!J230</f>
        <v>885702.59999999986</v>
      </c>
      <c r="K21" s="10">
        <f>'Sch M-2.3 (2)'!J222</f>
        <v>277725.15999999992</v>
      </c>
      <c r="L21" s="21">
        <v>0</v>
      </c>
      <c r="M21" s="21">
        <f>SUM(H21:K21)</f>
        <v>11901435.640000001</v>
      </c>
      <c r="N21" s="21">
        <f>'Sch M-2.3 (2)'!J224</f>
        <v>11901435.460000001</v>
      </c>
      <c r="O21" s="10">
        <f>D21</f>
        <v>-169977.78</v>
      </c>
      <c r="P21" s="10">
        <f>E21</f>
        <v>421905.14</v>
      </c>
      <c r="Q21" s="10">
        <f>'Sch M-2.3 (2)'!J228</f>
        <v>1272224.72</v>
      </c>
      <c r="R21" s="21">
        <f>'Sch M-2.3 (2)'!J230</f>
        <v>190252.52000000002</v>
      </c>
      <c r="S21" s="10">
        <f>G21</f>
        <v>-1314.21</v>
      </c>
      <c r="T21" s="10">
        <f>SUM(N21:S21)</f>
        <v>13614525.850000001</v>
      </c>
      <c r="U21" s="10"/>
      <c r="V21" s="10">
        <f>'Sch M-2.3 (2)'!$M$234</f>
        <v>1003908.379999999</v>
      </c>
      <c r="W21" s="11">
        <f>V21/T21</f>
        <v>7.3738034732953914E-2</v>
      </c>
      <c r="X21" s="1"/>
      <c r="Y21" s="1"/>
      <c r="Z21" s="1">
        <f>'Sch M-2.3 (2)'!J232</f>
        <v>13614525.850000001</v>
      </c>
      <c r="AA21" s="278">
        <f>Z21-T21</f>
        <v>0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>
      <c r="C22" s="234"/>
      <c r="D22" s="215"/>
      <c r="E22" s="215"/>
      <c r="F22" s="215"/>
      <c r="G22" s="215"/>
      <c r="H22" s="215"/>
      <c r="L22" s="172"/>
      <c r="M22" s="172"/>
      <c r="N22" s="172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>
      <c r="A23" s="233" t="s">
        <v>231</v>
      </c>
      <c r="B23" s="283" t="s">
        <v>261</v>
      </c>
      <c r="C23" s="21">
        <f>'Sch M-2.3 (2)'!H270</f>
        <v>173816598.22</v>
      </c>
      <c r="D23" s="10">
        <f>'Sch M-2.3 (2)'!H264</f>
        <v>-2345395.3199999998</v>
      </c>
      <c r="E23" s="10">
        <f>'Sch M-2.3 (2)'!H265</f>
        <v>445411.97</v>
      </c>
      <c r="F23" s="10">
        <f>'Sch M-2.3 (2)'!H266</f>
        <v>2930345.24</v>
      </c>
      <c r="G23" s="10">
        <f>'Sch M-2.3 (2)'!H267</f>
        <v>-19563.34</v>
      </c>
      <c r="H23" s="10">
        <f>C23-SUM(D23:G23)</f>
        <v>172805799.66999999</v>
      </c>
      <c r="I23" s="10">
        <f>'Sch M-2.3 (2)'!H259</f>
        <v>-18876897.759999998</v>
      </c>
      <c r="J23" s="10">
        <f>'Sch M-2.3 (2)'!H268-'Sch M-2.3 (2)'!J268</f>
        <v>15554985.579999998</v>
      </c>
      <c r="K23" s="10">
        <f>'Sch M-2.3 (2)'!J260</f>
        <v>276969.3200000003</v>
      </c>
      <c r="L23" s="21">
        <v>0</v>
      </c>
      <c r="M23" s="21">
        <f>SUM(H23:K23)</f>
        <v>169760856.81</v>
      </c>
      <c r="N23" s="21">
        <f>'Sch M-2.3 (2)'!J262</f>
        <v>169760856.79999998</v>
      </c>
      <c r="O23" s="10">
        <f>D23</f>
        <v>-2345395.3199999998</v>
      </c>
      <c r="P23" s="10">
        <f>E23</f>
        <v>445411.97</v>
      </c>
      <c r="Q23" s="10">
        <f>'Sch M-2.3 (2)'!J266</f>
        <v>2653375.92</v>
      </c>
      <c r="R23" s="21">
        <f>'Sch M-2.3 (2)'!J268</f>
        <v>3321912.18</v>
      </c>
      <c r="S23" s="10">
        <f>G23</f>
        <v>-19563.34</v>
      </c>
      <c r="T23" s="10">
        <f>SUM(N23:S23)</f>
        <v>173816598.20999998</v>
      </c>
      <c r="V23" s="10">
        <f>'Sch M-2.3 (2)'!$M$272</f>
        <v>12825285.810000002</v>
      </c>
      <c r="W23" s="11">
        <f>V23/T23</f>
        <v>7.3786312366468473E-2</v>
      </c>
      <c r="X23" s="1"/>
      <c r="Y23" s="1"/>
      <c r="Z23" s="1">
        <f>'Sch M-2.3 (2)'!J270</f>
        <v>173816598.20999998</v>
      </c>
      <c r="AA23" s="278">
        <f>Z23-T23</f>
        <v>0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4.5">
      <c r="A24" s="233" t="s">
        <v>232</v>
      </c>
      <c r="B24" s="283" t="s">
        <v>260</v>
      </c>
      <c r="C24" s="23">
        <f>'Sch M-2.3 (2)'!H308</f>
        <v>9735575.5899999999</v>
      </c>
      <c r="D24" s="22">
        <f>'Sch M-2.3 (2)'!H302</f>
        <v>-108304.95</v>
      </c>
      <c r="E24" s="22">
        <f>'Sch M-2.3 (2)'!H303</f>
        <v>30951.37</v>
      </c>
      <c r="F24" s="22">
        <f>'Sch M-2.3 (2)'!H304</f>
        <v>217850.36</v>
      </c>
      <c r="G24" s="22">
        <f>'Sch M-2.3 (2)'!H305</f>
        <v>-923.12</v>
      </c>
      <c r="H24" s="22">
        <f>C24-SUM(D24:G24)</f>
        <v>9596001.9299999997</v>
      </c>
      <c r="I24" s="22">
        <f>'Sch M-2.3 (2)'!H297</f>
        <v>-1079413.74</v>
      </c>
      <c r="J24" s="22">
        <f>'Sch M-2.3 (2)'!H306-'Sch M-2.3 (2)'!J306</f>
        <v>889461.04</v>
      </c>
      <c r="K24" s="22">
        <f>'Sch M-2.3 (2)'!J298</f>
        <v>23865.339999999997</v>
      </c>
      <c r="L24" s="22">
        <v>0</v>
      </c>
      <c r="M24" s="22">
        <f>SUM(H24:K24)</f>
        <v>9429914.5700000003</v>
      </c>
      <c r="N24" s="22">
        <f>'Sch M-2.3 (2)'!J300</f>
        <v>9429914.5700000003</v>
      </c>
      <c r="O24" s="22">
        <f>D24</f>
        <v>-108304.95</v>
      </c>
      <c r="P24" s="22">
        <f>E24</f>
        <v>30951.37</v>
      </c>
      <c r="Q24" s="22">
        <f>'Sch M-2.3 (2)'!J304</f>
        <v>193985.02</v>
      </c>
      <c r="R24" s="23">
        <f>'Sch M-2.3 (2)'!J306</f>
        <v>189952.7</v>
      </c>
      <c r="S24" s="22">
        <f>G24</f>
        <v>-923.12</v>
      </c>
      <c r="T24" s="22">
        <f>SUM(N24:S24)</f>
        <v>9735575.5899999999</v>
      </c>
      <c r="U24" s="235"/>
      <c r="V24" s="22">
        <f>'Sch M-2.3 (2)'!$M$310</f>
        <v>716287.46000000089</v>
      </c>
      <c r="W24" s="24">
        <f>V24/T24</f>
        <v>7.357422818798133E-2</v>
      </c>
      <c r="X24" s="1"/>
      <c r="Y24" s="1"/>
      <c r="Z24" s="1">
        <f>'Sch M-2.3 (2)'!J308</f>
        <v>9735575.5999999996</v>
      </c>
      <c r="AA24" s="278">
        <f>Z24-T24</f>
        <v>9.9999997764825821E-3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>
      <c r="A25" s="224" t="s">
        <v>208</v>
      </c>
      <c r="C25" s="21">
        <f t="shared" ref="C25:I25" si="3">SUM(C23:C24)</f>
        <v>183552173.81</v>
      </c>
      <c r="D25" s="10">
        <f t="shared" si="3"/>
        <v>-2453700.27</v>
      </c>
      <c r="E25" s="10">
        <f t="shared" si="3"/>
        <v>476363.33999999997</v>
      </c>
      <c r="F25" s="10">
        <f t="shared" si="3"/>
        <v>3148195.6</v>
      </c>
      <c r="G25" s="10">
        <f>SUM(G23:G24)</f>
        <v>-20486.46</v>
      </c>
      <c r="H25" s="10">
        <f t="shared" si="3"/>
        <v>182401801.59999999</v>
      </c>
      <c r="I25" s="10">
        <f t="shared" si="3"/>
        <v>-19956311.499999996</v>
      </c>
      <c r="J25" s="10">
        <f>SUM(J23:J24)</f>
        <v>16444446.619999997</v>
      </c>
      <c r="K25" s="10">
        <f>SUM(K23:K24)</f>
        <v>300834.66000000027</v>
      </c>
      <c r="L25" s="10">
        <v>0</v>
      </c>
      <c r="M25" s="10">
        <f>SUM(H25:K25)</f>
        <v>179190771.38</v>
      </c>
      <c r="N25" s="10">
        <f t="shared" ref="N25:V25" si="4">SUM(N23:N24)</f>
        <v>179190771.36999997</v>
      </c>
      <c r="O25" s="10">
        <f t="shared" si="4"/>
        <v>-2453700.27</v>
      </c>
      <c r="P25" s="10">
        <f>SUM(P23:P24)</f>
        <v>476363.33999999997</v>
      </c>
      <c r="Q25" s="10">
        <f>SUM(Q23:Q24)</f>
        <v>2847360.94</v>
      </c>
      <c r="R25" s="10">
        <f t="shared" si="4"/>
        <v>3511864.8800000004</v>
      </c>
      <c r="S25" s="10">
        <f>G25</f>
        <v>-20486.46</v>
      </c>
      <c r="T25" s="10">
        <f>SUM(T23:T24)</f>
        <v>183552173.79999998</v>
      </c>
      <c r="V25" s="10">
        <f t="shared" si="4"/>
        <v>13541573.270000003</v>
      </c>
      <c r="W25" s="11">
        <f>V25/T25</f>
        <v>7.3775063458278722E-2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>
      <c r="A26" s="236"/>
      <c r="B26" s="284"/>
      <c r="C26" s="172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>
      <c r="A27" s="233" t="s">
        <v>233</v>
      </c>
      <c r="B27" s="284" t="s">
        <v>264</v>
      </c>
      <c r="C27" s="21">
        <f>'Sch M-2.3 (2)'!H347</f>
        <v>135932010.85000002</v>
      </c>
      <c r="D27" s="10">
        <f>'Sch M-2.3 (2)'!H341</f>
        <v>-2464501.8199999998</v>
      </c>
      <c r="E27" s="10">
        <f>'Sch M-2.3 (2)'!H342</f>
        <v>216464.39</v>
      </c>
      <c r="F27" s="10">
        <f>'Sch M-2.3 (2)'!H343</f>
        <v>1840748.78</v>
      </c>
      <c r="G27" s="10">
        <f>'Sch M-2.3 (2)'!H344</f>
        <v>-20502.080000000002</v>
      </c>
      <c r="H27" s="10">
        <f>C27-SUM(D27:G27)</f>
        <v>136359801.58000001</v>
      </c>
      <c r="I27" s="10">
        <f>'Sch M-2.3 (2)'!H336</f>
        <v>-13454636.9</v>
      </c>
      <c r="J27" s="10">
        <f>'Sch M-2.3 (2)'!H345-'Sch M-2.3 (2)'!J345</f>
        <v>11052023.16</v>
      </c>
      <c r="K27" s="10">
        <f>'Sch M-2.3 (2)'!J337</f>
        <v>214930.25</v>
      </c>
      <c r="L27" s="10">
        <v>0</v>
      </c>
      <c r="M27" s="10">
        <f>SUM(H27:K27)</f>
        <v>134172118.09</v>
      </c>
      <c r="N27" s="10">
        <f>'Sch M-2.3 (2)'!J339</f>
        <v>134172118.09000002</v>
      </c>
      <c r="O27" s="10">
        <f>D27</f>
        <v>-2464501.8199999998</v>
      </c>
      <c r="P27" s="10">
        <f>E27</f>
        <v>216464.39</v>
      </c>
      <c r="Q27" s="10">
        <f>'Sch M-2.3 (2)'!J343</f>
        <v>1625818.53</v>
      </c>
      <c r="R27" s="21">
        <f>'Sch M-2.3 (2)'!J345</f>
        <v>2402613.7400000002</v>
      </c>
      <c r="S27" s="10">
        <f>G27</f>
        <v>-20502.080000000002</v>
      </c>
      <c r="T27" s="10">
        <f>SUM(N27:S27)</f>
        <v>135932010.85000002</v>
      </c>
      <c r="V27" s="10">
        <f>'Sch M-2.3 (2)'!$M$349</f>
        <v>10027033.599999964</v>
      </c>
      <c r="W27" s="52">
        <f>V27/T27</f>
        <v>7.3765064882801754E-2</v>
      </c>
      <c r="X27" s="1"/>
      <c r="Y27" s="1"/>
      <c r="Z27" s="1">
        <f>'Sch M-2.3 (2)'!J347</f>
        <v>135932010.85000002</v>
      </c>
      <c r="AA27" s="278">
        <f>Z27-T27</f>
        <v>0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4.5">
      <c r="A28" s="233" t="s">
        <v>234</v>
      </c>
      <c r="B28" s="284" t="s">
        <v>263</v>
      </c>
      <c r="C28" s="23">
        <f>'Sch M-2.3 (2)'!H389</f>
        <v>252229557.29000002</v>
      </c>
      <c r="D28" s="22">
        <f>'Sch M-2.3 (2)'!H383</f>
        <v>-5498804.8099999996</v>
      </c>
      <c r="E28" s="22">
        <f>'Sch M-2.3 (2)'!H384</f>
        <v>0</v>
      </c>
      <c r="F28" s="22">
        <f>'Sch M-2.3 (2)'!H385</f>
        <v>3900170.2400000002</v>
      </c>
      <c r="G28" s="22">
        <f>'Sch M-2.3 (2)'!H386</f>
        <v>-44934.1</v>
      </c>
      <c r="H28" s="22">
        <f>C28-SUM(D28:G28)</f>
        <v>253873125.96000001</v>
      </c>
      <c r="I28" s="22">
        <f>'Sch M-2.3 (2)'!H378</f>
        <v>-22320360.640000001</v>
      </c>
      <c r="J28" s="22">
        <f>'Sch M-2.3 (2)'!H387-'Sch M-2.3 (2)'!J387</f>
        <v>18371373.760000002</v>
      </c>
      <c r="K28" s="22">
        <f>'Sch M-2.3 (2)'!J379</f>
        <v>493746.78000000026</v>
      </c>
      <c r="L28" s="22">
        <v>0</v>
      </c>
      <c r="M28" s="22">
        <f>SUM(H28:K28)</f>
        <v>250417885.85999998</v>
      </c>
      <c r="N28" s="22">
        <f>'Sch M-2.3 (2)'!J381</f>
        <v>250417885.84999999</v>
      </c>
      <c r="O28" s="22">
        <f>D28</f>
        <v>-5498804.8099999996</v>
      </c>
      <c r="P28" s="22">
        <f>E28</f>
        <v>0</v>
      </c>
      <c r="Q28" s="22">
        <f>'Sch M-2.3 (2)'!J385</f>
        <v>3406423.46</v>
      </c>
      <c r="R28" s="23">
        <f>'Sch M-2.3 (2)'!J387</f>
        <v>3948986.88</v>
      </c>
      <c r="S28" s="22">
        <f>G28</f>
        <v>-44934.1</v>
      </c>
      <c r="T28" s="22">
        <f>SUM(N28:S28)</f>
        <v>252229557.28</v>
      </c>
      <c r="V28" s="22">
        <f>'Sch M-2.3 (2)'!$M$391</f>
        <v>18606548.990000039</v>
      </c>
      <c r="W28" s="24">
        <f>V28/T28</f>
        <v>7.3768313240723457E-2</v>
      </c>
      <c r="X28" s="1"/>
      <c r="Y28" s="1"/>
      <c r="Z28" s="1">
        <f>'Sch M-2.3 (2)'!J389</f>
        <v>252229557.28</v>
      </c>
      <c r="AA28" s="278">
        <f>Z28-T28</f>
        <v>0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>
      <c r="A29" s="224" t="s">
        <v>235</v>
      </c>
      <c r="B29" s="284"/>
      <c r="C29" s="21">
        <f t="shared" ref="C29:I29" si="5">SUM(C27:C28)</f>
        <v>388161568.14000005</v>
      </c>
      <c r="D29" s="10">
        <f t="shared" si="5"/>
        <v>-7963306.629999999</v>
      </c>
      <c r="E29" s="10">
        <f t="shared" si="5"/>
        <v>216464.39</v>
      </c>
      <c r="F29" s="10">
        <f t="shared" si="5"/>
        <v>5740919.0200000005</v>
      </c>
      <c r="G29" s="10">
        <f t="shared" si="5"/>
        <v>-65436.18</v>
      </c>
      <c r="H29" s="10">
        <f t="shared" si="5"/>
        <v>390232927.54000002</v>
      </c>
      <c r="I29" s="10">
        <f t="shared" si="5"/>
        <v>-35774997.539999999</v>
      </c>
      <c r="J29" s="10">
        <f>SUM(J27:J28)</f>
        <v>29423396.920000002</v>
      </c>
      <c r="K29" s="10">
        <f>SUM(K27:K28)</f>
        <v>708677.03000000026</v>
      </c>
      <c r="L29" s="10">
        <v>0</v>
      </c>
      <c r="M29" s="10">
        <f>SUM(H29:K29)</f>
        <v>384590003.94999999</v>
      </c>
      <c r="N29" s="10">
        <f t="shared" ref="N29:V29" si="6">SUM(N27:N28)</f>
        <v>384590003.94</v>
      </c>
      <c r="O29" s="10">
        <f t="shared" si="6"/>
        <v>-7963306.629999999</v>
      </c>
      <c r="P29" s="10">
        <f t="shared" si="6"/>
        <v>216464.39</v>
      </c>
      <c r="Q29" s="10">
        <f t="shared" si="6"/>
        <v>5032241.99</v>
      </c>
      <c r="R29" s="10">
        <f t="shared" si="6"/>
        <v>6351600.6200000001</v>
      </c>
      <c r="S29" s="10">
        <f>G29</f>
        <v>-65436.18</v>
      </c>
      <c r="T29" s="10">
        <f>SUM(T27:T28)</f>
        <v>388161568.13</v>
      </c>
      <c r="V29" s="10">
        <f t="shared" si="6"/>
        <v>28633582.590000004</v>
      </c>
      <c r="W29" s="11">
        <f>V29/T29</f>
        <v>7.3767175683941671E-2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>
      <c r="B30" s="31"/>
      <c r="C30" s="172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>
      <c r="A31" s="172" t="s">
        <v>236</v>
      </c>
      <c r="B31" s="283" t="s">
        <v>1</v>
      </c>
      <c r="C31" s="21">
        <f>'Sch M-2.3 (2)'!H429</f>
        <v>82241311.599999994</v>
      </c>
      <c r="D31" s="10">
        <f>'Sch M-2.3 (2)'!H423</f>
        <v>-1933946.29</v>
      </c>
      <c r="E31" s="10">
        <f>'Sch M-2.3 (2)'!H424</f>
        <v>0</v>
      </c>
      <c r="F31" s="10">
        <f>'Sch M-2.3 (2)'!H425</f>
        <v>817553.89</v>
      </c>
      <c r="G31" s="10">
        <f>'Sch M-2.3 (2)'!H426</f>
        <v>-15190.97</v>
      </c>
      <c r="H31" s="10">
        <f>C31-SUM(D31:G31)</f>
        <v>83372894.969999999</v>
      </c>
      <c r="I31" s="10">
        <f>'Sch M-2.3 (2)'!H418</f>
        <v>-6892610.9100000001</v>
      </c>
      <c r="J31" s="10">
        <f>'Sch M-2.3 (2)'!H427-'Sch M-2.3 (2)'!J427</f>
        <v>5665959.8200000003</v>
      </c>
      <c r="K31" s="10">
        <f>'Sch M-2.3 (2)'!J419</f>
        <v>101736.87</v>
      </c>
      <c r="L31" s="10">
        <v>0</v>
      </c>
      <c r="M31" s="10">
        <f>SUM(H31:K31)</f>
        <v>82247980.75</v>
      </c>
      <c r="N31" s="10">
        <f>'Sch M-2.3 (2)'!J421</f>
        <v>82247980.760000005</v>
      </c>
      <c r="O31" s="10">
        <f>D31</f>
        <v>-1933946.29</v>
      </c>
      <c r="P31" s="10">
        <f>E31</f>
        <v>0</v>
      </c>
      <c r="Q31" s="10">
        <f>'Sch M-2.3 (2)'!J425</f>
        <v>715817.02</v>
      </c>
      <c r="R31" s="21">
        <f>'Sch M-2.3 (2)'!J427</f>
        <v>1226651.0900000001</v>
      </c>
      <c r="S31" s="10">
        <f>G31</f>
        <v>-15190.97</v>
      </c>
      <c r="T31" s="10">
        <f>SUM(N31:S31)</f>
        <v>82241311.609999999</v>
      </c>
      <c r="V31" s="10">
        <f>'Sch M-2.3 (2)'!$M$431</f>
        <v>6058651.4199999869</v>
      </c>
      <c r="W31" s="11">
        <f>V31/T31</f>
        <v>7.366919740690632E-2</v>
      </c>
      <c r="X31" s="1"/>
      <c r="Y31" s="1"/>
      <c r="Z31" s="1">
        <f>'Sch M-2.3 (2)'!J429</f>
        <v>82241311.609999999</v>
      </c>
      <c r="AA31" s="278">
        <f>Z31-T31</f>
        <v>0</v>
      </c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>
      <c r="C32" s="172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>
      <c r="A33" s="236" t="s">
        <v>237</v>
      </c>
      <c r="B33" s="284" t="s">
        <v>90</v>
      </c>
      <c r="C33" s="21">
        <f>'Sch M-2.3 (2)'!H471</f>
        <v>32878230.250000004</v>
      </c>
      <c r="D33" s="10">
        <f>'Sch M-2.3 (2)'!H465</f>
        <v>-839418.04</v>
      </c>
      <c r="E33" s="10">
        <f>'Sch M-2.3 (2)'!H466</f>
        <v>0</v>
      </c>
      <c r="F33" s="10">
        <f>'Sch M-2.3 (2)'!H467</f>
        <v>368704.1</v>
      </c>
      <c r="G33" s="10">
        <f>'Sch M-2.3 (2)'!H468</f>
        <v>-6791.57</v>
      </c>
      <c r="H33" s="10">
        <f>C33-SUM(D33:G33)</f>
        <v>33355735.760000005</v>
      </c>
      <c r="I33" s="10">
        <f>'Sch M-2.3 (2)'!H460</f>
        <v>-2591622.1</v>
      </c>
      <c r="J33" s="10">
        <f>'Sch M-2.3 (2)'!H469-'Sch M-2.3 (2)'!J469</f>
        <v>2146187.0500000003</v>
      </c>
      <c r="K33" s="10">
        <f>'Sch M-2.3 (2)'!J461</f>
        <v>46513.76999999996</v>
      </c>
      <c r="L33" s="10">
        <v>0</v>
      </c>
      <c r="M33" s="10">
        <f>SUM(H33:K33)</f>
        <v>32956814.480000004</v>
      </c>
      <c r="N33" s="10">
        <f>'Sch M-2.3 (2)'!J463</f>
        <v>32956814.48</v>
      </c>
      <c r="O33" s="10">
        <f>D33</f>
        <v>-839418.04</v>
      </c>
      <c r="P33" s="10">
        <f>E33</f>
        <v>0</v>
      </c>
      <c r="Q33" s="10">
        <f>'Sch M-2.3 (2)'!J467</f>
        <v>322190.33</v>
      </c>
      <c r="R33" s="21">
        <f>'Sch M-2.3 (2)'!J469</f>
        <v>445435.05</v>
      </c>
      <c r="S33" s="10">
        <f>G33</f>
        <v>-6791.57</v>
      </c>
      <c r="T33" s="10">
        <f>SUM(N33:S33)</f>
        <v>32878230.25</v>
      </c>
      <c r="V33" s="10">
        <f>'Sch M-2.3 (2)'!$M$473</f>
        <v>1647303.6899999976</v>
      </c>
      <c r="W33" s="52">
        <f>V33/T33</f>
        <v>5.0103173968738708E-2</v>
      </c>
      <c r="X33" s="1"/>
      <c r="Y33" s="1"/>
      <c r="Z33" s="1">
        <f>'Sch M-2.3 (2)'!J471</f>
        <v>32878230.25</v>
      </c>
      <c r="AA33" s="278">
        <f>Z33-T33</f>
        <v>0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>
      <c r="B34" s="31"/>
      <c r="C34" s="172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s="25" customFormat="1">
      <c r="A35" s="237" t="s">
        <v>163</v>
      </c>
      <c r="B35" s="37" t="s">
        <v>7</v>
      </c>
      <c r="C35" s="21">
        <f>'Sch M-2.3 (2)'!H495</f>
        <v>-18634070.16</v>
      </c>
      <c r="D35" s="10">
        <v>0</v>
      </c>
      <c r="E35" s="10">
        <v>0</v>
      </c>
      <c r="F35" s="10">
        <v>0</v>
      </c>
      <c r="G35" s="10">
        <v>0</v>
      </c>
      <c r="H35" s="10">
        <f>C35-SUM(D35:G35)</f>
        <v>-18634070.16</v>
      </c>
      <c r="I35" s="10">
        <v>0</v>
      </c>
      <c r="J35" s="10">
        <v>0</v>
      </c>
      <c r="K35" s="10">
        <v>0</v>
      </c>
      <c r="L35" s="10">
        <v>0</v>
      </c>
      <c r="M35" s="10">
        <f>SUM(H35:K35)</f>
        <v>-18634070.16</v>
      </c>
      <c r="N35" s="10">
        <f>'Sch M-2.3 (2)'!J495</f>
        <v>-18634070.16</v>
      </c>
      <c r="O35" s="10">
        <f>D35</f>
        <v>0</v>
      </c>
      <c r="P35" s="10">
        <f>E35</f>
        <v>0</v>
      </c>
      <c r="Q35" s="10">
        <f>F35</f>
        <v>0</v>
      </c>
      <c r="R35" s="21">
        <f>I35</f>
        <v>0</v>
      </c>
      <c r="S35" s="10">
        <f>G35</f>
        <v>0</v>
      </c>
      <c r="T35" s="10">
        <f>SUM(N35:S35)</f>
        <v>-18634070.16</v>
      </c>
      <c r="V35" s="21">
        <f>'Sch M-2.3 (2)'!M497</f>
        <v>0</v>
      </c>
      <c r="W35" s="11">
        <f>-V35/T35</f>
        <v>0</v>
      </c>
      <c r="X35" s="1"/>
      <c r="Y35" s="1"/>
      <c r="Z35" s="1">
        <f>'Sch M-2.3 (2)'!J495</f>
        <v>-18634070.16</v>
      </c>
      <c r="AA35" s="278">
        <f>Z35-T35</f>
        <v>0</v>
      </c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s="25" customFormat="1">
      <c r="A36" s="26"/>
      <c r="B36" s="37"/>
      <c r="C36" s="26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>
      <c r="A37" s="224" t="s">
        <v>238</v>
      </c>
      <c r="B37" s="283" t="s">
        <v>259</v>
      </c>
      <c r="C37" s="21">
        <f>'Sch M-2.3 (2)'!H527</f>
        <v>335885.41000000003</v>
      </c>
      <c r="D37" s="10">
        <f>'Sch M-2.3 (2)'!H521</f>
        <v>-5785.22</v>
      </c>
      <c r="E37" s="10">
        <f>'Sch M-2.3 (2)'!H522</f>
        <v>0</v>
      </c>
      <c r="F37" s="10">
        <f>'Sch M-2.3 (2)'!H523</f>
        <v>35803.440000000002</v>
      </c>
      <c r="G37" s="10">
        <f>'Sch M-2.3 (2)'!H524</f>
        <v>-41.35</v>
      </c>
      <c r="H37" s="10">
        <f>C37-SUM(D37:G37)</f>
        <v>305908.54000000004</v>
      </c>
      <c r="I37" s="10">
        <f>'Sch M-2.3 (2)'!H516</f>
        <v>-36763.230000000003</v>
      </c>
      <c r="J37" s="10">
        <f>'Sch M-2.3 (2)'!H525-'Sch M-2.3 (2)'!J525</f>
        <v>30249.890000000003</v>
      </c>
      <c r="K37" s="10">
        <f>'Sch M-2.3 (2)'!J517</f>
        <v>7850.3600000000006</v>
      </c>
      <c r="L37" s="10">
        <v>0</v>
      </c>
      <c r="M37" s="10">
        <f>SUM(H37:K37)</f>
        <v>307245.56000000006</v>
      </c>
      <c r="N37" s="10">
        <f>'Sch M-2.3 (2)'!J519</f>
        <v>307245.55999999994</v>
      </c>
      <c r="O37" s="10">
        <f>D37</f>
        <v>-5785.22</v>
      </c>
      <c r="P37" s="10">
        <f>E37</f>
        <v>0</v>
      </c>
      <c r="Q37" s="10">
        <f>'Sch M-2.3 (2)'!J523</f>
        <v>27953.08</v>
      </c>
      <c r="R37" s="21">
        <f>'Sch M-2.3 (2)'!J525</f>
        <v>6513.34</v>
      </c>
      <c r="S37" s="10">
        <f>G37</f>
        <v>-41.35</v>
      </c>
      <c r="T37" s="10">
        <f>SUM(N37:S37)</f>
        <v>335885.41000000003</v>
      </c>
      <c r="V37" s="10">
        <f>'Sch M-2.3 (2)'!$M$529</f>
        <v>18.110000000044238</v>
      </c>
      <c r="W37" s="11">
        <f>V37/T37</f>
        <v>5.3917197534850462E-5</v>
      </c>
      <c r="X37" s="1"/>
      <c r="Y37" s="1"/>
      <c r="Z37" s="1">
        <f>'Sch M-2.3 (2)'!J527</f>
        <v>335885.41000000003</v>
      </c>
      <c r="AA37" s="278">
        <f>Z37-T37</f>
        <v>0</v>
      </c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>
      <c r="A38" s="224"/>
      <c r="B38" s="283"/>
      <c r="C38" s="2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21"/>
      <c r="S38" s="10"/>
      <c r="T38" s="10"/>
      <c r="V38" s="10"/>
      <c r="W38" s="1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>
      <c r="A39" s="224" t="s">
        <v>239</v>
      </c>
      <c r="B39" s="283" t="s">
        <v>262</v>
      </c>
      <c r="C39" s="21">
        <f>'Sch M-2.3 (2)'!H559</f>
        <v>288025.63</v>
      </c>
      <c r="D39" s="10">
        <f>'Sch M-2.3 (2)'!H553</f>
        <v>-3255.58</v>
      </c>
      <c r="E39" s="10">
        <f>'Sch M-2.3 (2)'!H554</f>
        <v>0</v>
      </c>
      <c r="F39" s="10">
        <f>'Sch M-2.3 (2)'!H555</f>
        <v>20252.95</v>
      </c>
      <c r="G39" s="10">
        <f>'Sch M-2.3 (2)'!H556</f>
        <v>-25.44</v>
      </c>
      <c r="H39" s="10">
        <f>C39-SUM(D39:G39)</f>
        <v>271053.7</v>
      </c>
      <c r="I39" s="10">
        <f>'Sch M-2.3 (2)'!H548</f>
        <v>-20122.22</v>
      </c>
      <c r="J39" s="10">
        <f>'Sch M-2.3 (2)'!H557-'Sch M-2.3 (2)'!J557</f>
        <v>16557.16</v>
      </c>
      <c r="K39" s="10">
        <f>'Sch M-2.3 (2)'!J549</f>
        <v>3802.3100000000013</v>
      </c>
      <c r="L39" s="10">
        <v>0</v>
      </c>
      <c r="M39" s="10">
        <f>SUM(H39:K39)</f>
        <v>271290.95</v>
      </c>
      <c r="N39" s="10">
        <f>'Sch M-2.3 (2)'!J551</f>
        <v>271290.95</v>
      </c>
      <c r="O39" s="10">
        <f>D39</f>
        <v>-3255.58</v>
      </c>
      <c r="P39" s="10">
        <f>E39</f>
        <v>0</v>
      </c>
      <c r="Q39" s="10">
        <f>'Sch M-2.3 (2)'!J555</f>
        <v>16450.64</v>
      </c>
      <c r="R39" s="21">
        <f>'Sch M-2.3 (2)'!J557</f>
        <v>3565.06</v>
      </c>
      <c r="S39" s="10">
        <f>G39</f>
        <v>-25.44</v>
      </c>
      <c r="T39" s="10">
        <f>SUM(N39:S39)</f>
        <v>288025.63</v>
      </c>
      <c r="V39" s="10">
        <f>'Sch M-2.3 (2)'!$M$561</f>
        <v>2.0100000000093132</v>
      </c>
      <c r="W39" s="11">
        <f>V39/T39</f>
        <v>6.9785456246005367E-6</v>
      </c>
      <c r="X39" s="1"/>
      <c r="Y39" s="1"/>
      <c r="Z39" s="1">
        <f>'Sch M-2.3 (2)'!J559</f>
        <v>288025.63</v>
      </c>
      <c r="AA39" s="278">
        <f>Z39-T39</f>
        <v>0</v>
      </c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>
      <c r="A40" s="224"/>
      <c r="B40" s="283"/>
      <c r="C40" s="2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21"/>
      <c r="S40" s="10"/>
      <c r="T40" s="10"/>
      <c r="V40" s="10"/>
      <c r="W40" s="1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>
      <c r="A41" s="233" t="s">
        <v>240</v>
      </c>
      <c r="B41" s="283" t="s">
        <v>266</v>
      </c>
      <c r="C41" s="21">
        <f>'Sch M-2.3 (2)'!H593</f>
        <v>95850.87000000001</v>
      </c>
      <c r="D41" s="10">
        <f>'Sch M-2.3 (2)'!H587</f>
        <v>-434.38</v>
      </c>
      <c r="E41" s="10">
        <f>'Sch M-2.3 (2)'!H588</f>
        <v>127.52</v>
      </c>
      <c r="F41" s="10">
        <f>'Sch M-2.3 (2)'!H589</f>
        <v>487.94</v>
      </c>
      <c r="G41" s="10">
        <f>'Sch M-2.3 (2)'!H590</f>
        <v>-3.42</v>
      </c>
      <c r="H41" s="10">
        <f>C41-SUM(D41:G41)</f>
        <v>95673.21</v>
      </c>
      <c r="I41" s="10">
        <f>'Sch M-2.3 (2)'!H582</f>
        <v>-19147.439999999999</v>
      </c>
      <c r="J41" s="10">
        <f>'Sch M-2.3 (2)'!H591-'Sch M-2.3 (2)'!J591</f>
        <v>15752.88</v>
      </c>
      <c r="K41" s="10">
        <f>'Sch M-2.3 (2)'!J583</f>
        <v>41.300000000000011</v>
      </c>
      <c r="L41" s="10">
        <v>0</v>
      </c>
      <c r="M41" s="10">
        <f>SUM(H41:K41)</f>
        <v>92319.950000000012</v>
      </c>
      <c r="N41" s="10">
        <f>'Sch M-2.3 (2)'!J585</f>
        <v>92319.94</v>
      </c>
      <c r="O41" s="10">
        <f>D41</f>
        <v>-434.38</v>
      </c>
      <c r="P41" s="10">
        <f>E41</f>
        <v>127.52</v>
      </c>
      <c r="Q41" s="10">
        <f>'Sch M-2.3 (2)'!J589</f>
        <v>446.64</v>
      </c>
      <c r="R41" s="21">
        <f>'Sch M-2.3 (2)'!J591</f>
        <v>3394.56</v>
      </c>
      <c r="S41" s="10">
        <f>G41</f>
        <v>-3.42</v>
      </c>
      <c r="T41" s="10">
        <f>SUM(N41:S41)</f>
        <v>95850.86</v>
      </c>
      <c r="V41" s="10">
        <f>'Sch M-2.3 (2)'!M595</f>
        <v>-5669.25</v>
      </c>
      <c r="W41" s="11">
        <f>V41/T41</f>
        <v>-5.9146574167409663E-2</v>
      </c>
      <c r="X41" s="1"/>
      <c r="Y41" s="1"/>
      <c r="Z41" s="1">
        <f>'Sch M-2.3 (2)'!J593</f>
        <v>95850.86</v>
      </c>
      <c r="AA41" s="278">
        <f>Z41-T41</f>
        <v>0</v>
      </c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4.5">
      <c r="A42" s="233" t="s">
        <v>241</v>
      </c>
      <c r="B42" s="283" t="s">
        <v>336</v>
      </c>
      <c r="C42" s="23">
        <f>'Sch M-2.3 (2)'!H628</f>
        <v>0</v>
      </c>
      <c r="D42" s="22">
        <f>'Sch M-2.3 (2)'!H622</f>
        <v>0</v>
      </c>
      <c r="E42" s="22">
        <f>'Sch M-2.3 (2)'!H623</f>
        <v>0</v>
      </c>
      <c r="F42" s="22">
        <f>'Sch M-2.3 (2)'!H624</f>
        <v>0</v>
      </c>
      <c r="G42" s="22">
        <f>'Sch M-2.3 (2)'!H625</f>
        <v>0</v>
      </c>
      <c r="H42" s="22">
        <f>C42-SUM(D42:G42)</f>
        <v>0</v>
      </c>
      <c r="I42" s="22">
        <v>0</v>
      </c>
      <c r="J42" s="22">
        <v>0</v>
      </c>
      <c r="K42" s="22">
        <v>0</v>
      </c>
      <c r="L42" s="22">
        <v>0</v>
      </c>
      <c r="M42" s="22">
        <f>SUM(H42:K42)</f>
        <v>0</v>
      </c>
      <c r="N42" s="22">
        <f>'Sch M-2.3 (2)'!J620</f>
        <v>0</v>
      </c>
      <c r="O42" s="22">
        <f>D42</f>
        <v>0</v>
      </c>
      <c r="P42" s="22">
        <f>E42</f>
        <v>0</v>
      </c>
      <c r="Q42" s="22">
        <f>'Sch M-2.3 (2)'!J624</f>
        <v>0</v>
      </c>
      <c r="R42" s="23">
        <f>I42</f>
        <v>0</v>
      </c>
      <c r="S42" s="22">
        <f>G42</f>
        <v>0</v>
      </c>
      <c r="T42" s="22">
        <f>SUM(N42:S42)</f>
        <v>0</v>
      </c>
      <c r="U42" s="235"/>
      <c r="V42" s="22">
        <f>'Sch M-2.3 (2)'!M630</f>
        <v>0</v>
      </c>
      <c r="W42" s="24">
        <f>IF(T42=0,0,V42/T42)</f>
        <v>0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>
      <c r="A43" s="224" t="s">
        <v>242</v>
      </c>
      <c r="B43" s="283"/>
      <c r="C43" s="21">
        <f t="shared" ref="C43:I43" si="7">SUM(C41:C42)</f>
        <v>95850.87000000001</v>
      </c>
      <c r="D43" s="10">
        <f t="shared" si="7"/>
        <v>-434.38</v>
      </c>
      <c r="E43" s="10">
        <f t="shared" si="7"/>
        <v>127.52</v>
      </c>
      <c r="F43" s="10">
        <f t="shared" si="7"/>
        <v>487.94</v>
      </c>
      <c r="G43" s="10">
        <f t="shared" si="7"/>
        <v>-3.42</v>
      </c>
      <c r="H43" s="10">
        <f t="shared" si="7"/>
        <v>95673.21</v>
      </c>
      <c r="I43" s="10">
        <f t="shared" si="7"/>
        <v>-19147.439999999999</v>
      </c>
      <c r="J43" s="10">
        <f>SUM(J41:J42)</f>
        <v>15752.88</v>
      </c>
      <c r="K43" s="10">
        <f>SUM(K41:K42)</f>
        <v>41.300000000000011</v>
      </c>
      <c r="L43" s="10">
        <v>0</v>
      </c>
      <c r="M43" s="10">
        <f>SUM(H43:K43)</f>
        <v>92319.950000000012</v>
      </c>
      <c r="N43" s="10">
        <f t="shared" ref="N43:V43" si="8">SUM(N41:N42)</f>
        <v>92319.94</v>
      </c>
      <c r="O43" s="10">
        <f t="shared" si="8"/>
        <v>-434.38</v>
      </c>
      <c r="P43" s="10">
        <f t="shared" si="8"/>
        <v>127.52</v>
      </c>
      <c r="Q43" s="10">
        <f t="shared" si="8"/>
        <v>446.64</v>
      </c>
      <c r="R43" s="10">
        <f t="shared" si="8"/>
        <v>3394.56</v>
      </c>
      <c r="S43" s="10">
        <f>G43</f>
        <v>-3.42</v>
      </c>
      <c r="T43" s="10">
        <f>SUM(T41:T42)</f>
        <v>95850.86</v>
      </c>
      <c r="V43" s="10">
        <f t="shared" si="8"/>
        <v>-5669.25</v>
      </c>
      <c r="W43" s="11">
        <f>V43/T43</f>
        <v>-5.9146574167409663E-2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>
      <c r="A44" s="224"/>
      <c r="B44" s="283"/>
      <c r="C44" s="2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21"/>
      <c r="S44" s="10"/>
      <c r="T44" s="10"/>
      <c r="V44" s="10"/>
      <c r="W44" s="1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>
      <c r="A45" s="224" t="s">
        <v>243</v>
      </c>
      <c r="B45" s="283" t="s">
        <v>258</v>
      </c>
      <c r="C45" s="21">
        <f>'Sch M-2.3 (2)'!H666</f>
        <v>1672.37</v>
      </c>
      <c r="D45" s="10">
        <f>'Sch M-2.3 (2)'!H660</f>
        <v>0</v>
      </c>
      <c r="E45" s="10">
        <f>'Sch M-2.3 (2)'!H661</f>
        <v>0</v>
      </c>
      <c r="F45" s="10">
        <f>'Sch M-2.3 (2)'!H662</f>
        <v>0</v>
      </c>
      <c r="G45" s="10">
        <f>'Sch M-2.3 (2)'!H663</f>
        <v>0</v>
      </c>
      <c r="H45" s="10">
        <f>C45-SUM(D45:G45)</f>
        <v>1672.37</v>
      </c>
      <c r="I45" s="10">
        <f>'Sch M-2.3 (2)'!H651</f>
        <v>-138.99</v>
      </c>
      <c r="J45" s="10">
        <f>'Sch M-2.3 (2)'!H664-'Sch M-2.3 (2)'!J664</f>
        <v>0</v>
      </c>
      <c r="K45" s="10">
        <v>0</v>
      </c>
      <c r="L45" s="10">
        <v>0</v>
      </c>
      <c r="M45" s="10">
        <f>SUM(H45:K45)</f>
        <v>1533.3799999999999</v>
      </c>
      <c r="N45" s="10">
        <f>'Sch M-2.3 (2)'!J657</f>
        <v>1533.3799999999999</v>
      </c>
      <c r="O45" s="10">
        <f>D45</f>
        <v>0</v>
      </c>
      <c r="P45" s="10">
        <f>E45</f>
        <v>0</v>
      </c>
      <c r="Q45" s="10">
        <f>'Sch M-2.3 (2)'!J662</f>
        <v>0</v>
      </c>
      <c r="R45" s="21">
        <f>'Sch M-2.3 (2)'!J664</f>
        <v>138.99</v>
      </c>
      <c r="S45" s="10">
        <f>G45</f>
        <v>0</v>
      </c>
      <c r="T45" s="10">
        <f>SUM(N45:S45)</f>
        <v>1672.37</v>
      </c>
      <c r="V45" s="10">
        <f>'Sch M-2.3 (2)'!M668</f>
        <v>0</v>
      </c>
      <c r="W45" s="11">
        <f>V45/T45</f>
        <v>0</v>
      </c>
      <c r="X45" s="1"/>
      <c r="Y45" s="1"/>
      <c r="Z45" s="1">
        <f>'Sch M-2.3 (2)'!J666</f>
        <v>1672.37</v>
      </c>
      <c r="AA45" s="278">
        <f>Z45-T45</f>
        <v>0</v>
      </c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>
      <c r="B46" s="31"/>
      <c r="C46" s="172"/>
      <c r="L46" s="10"/>
      <c r="M46" s="10"/>
      <c r="W46" s="1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>
      <c r="A47" s="233" t="s">
        <v>8</v>
      </c>
      <c r="B47" s="31" t="s">
        <v>136</v>
      </c>
      <c r="C47" s="21">
        <v>841339.21</v>
      </c>
      <c r="D47" s="10">
        <v>-1750.2799999999997</v>
      </c>
      <c r="E47" s="10">
        <v>0</v>
      </c>
      <c r="F47" s="10">
        <v>32853.99</v>
      </c>
      <c r="G47" s="10">
        <v>-12.659999999999981</v>
      </c>
      <c r="H47" s="10">
        <f>C47-SUM(D47:G47)</f>
        <v>810248.15999999992</v>
      </c>
      <c r="I47" s="10">
        <v>-57344.057966666667</v>
      </c>
      <c r="J47" s="10">
        <v>47152.287642549469</v>
      </c>
      <c r="K47" s="10">
        <v>5484.849999999984</v>
      </c>
      <c r="L47" s="10">
        <f>SUM('Sch M-2.3 (3)'!F67:F70)</f>
        <v>261533.40000000002</v>
      </c>
      <c r="M47" s="10">
        <f>SUM(H47:L47)</f>
        <v>1067074.6396758826</v>
      </c>
      <c r="N47" s="21">
        <f>M47</f>
        <v>1067074.6396758826</v>
      </c>
      <c r="O47" s="10">
        <f>D47</f>
        <v>-1750.2799999999997</v>
      </c>
      <c r="P47" s="10">
        <f>E47</f>
        <v>0</v>
      </c>
      <c r="Q47" s="10">
        <v>27369.140000000014</v>
      </c>
      <c r="R47" s="10">
        <v>10191.770324117198</v>
      </c>
      <c r="S47" s="10">
        <f>G47</f>
        <v>-12.659999999999981</v>
      </c>
      <c r="T47" s="10">
        <f>SUM(N47:S47)</f>
        <v>1102872.6099999999</v>
      </c>
      <c r="V47" s="21"/>
      <c r="W47" s="1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4.5">
      <c r="A48" s="233" t="s">
        <v>140</v>
      </c>
      <c r="B48" s="283" t="s">
        <v>137</v>
      </c>
      <c r="C48" s="23">
        <v>32271321.830000002</v>
      </c>
      <c r="D48" s="50">
        <v>-157226.24999999985</v>
      </c>
      <c r="E48" s="22">
        <v>0</v>
      </c>
      <c r="F48" s="22">
        <v>2951311.1999999993</v>
      </c>
      <c r="G48" s="22">
        <v>-1151.9199999999978</v>
      </c>
      <c r="H48" s="22">
        <f>C48-SUM(D48:G48)</f>
        <v>29478388.800000004</v>
      </c>
      <c r="I48" s="22">
        <v>-2723635.8600000003</v>
      </c>
      <c r="J48" s="22">
        <v>2241343.5000000005</v>
      </c>
      <c r="K48" s="22">
        <v>492722.16999999713</v>
      </c>
      <c r="L48" s="22">
        <v>0</v>
      </c>
      <c r="M48" s="22">
        <f>SUM(H48:L48)</f>
        <v>29488818.610000003</v>
      </c>
      <c r="N48" s="23">
        <f>M48</f>
        <v>29488818.610000003</v>
      </c>
      <c r="O48" s="22">
        <f>D48</f>
        <v>-157226.24999999985</v>
      </c>
      <c r="P48" s="22">
        <f>E48</f>
        <v>0</v>
      </c>
      <c r="Q48" s="22">
        <v>2458589.0300000021</v>
      </c>
      <c r="R48" s="22">
        <v>482292.35999999981</v>
      </c>
      <c r="S48" s="22">
        <f>G48</f>
        <v>-1151.9199999999978</v>
      </c>
      <c r="T48" s="22">
        <f>SUM(N48:S48)</f>
        <v>32271321.830000002</v>
      </c>
      <c r="U48" s="235"/>
      <c r="V48" s="23"/>
      <c r="W48" s="24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>
      <c r="A49" s="172" t="s">
        <v>244</v>
      </c>
      <c r="B49" s="37"/>
      <c r="C49" s="21">
        <f t="shared" ref="C49:I49" si="9">SUM(C47:C48)</f>
        <v>33112661.040000003</v>
      </c>
      <c r="D49" s="10">
        <f t="shared" si="9"/>
        <v>-158976.52999999985</v>
      </c>
      <c r="E49" s="10">
        <f t="shared" si="9"/>
        <v>0</v>
      </c>
      <c r="F49" s="10">
        <f t="shared" si="9"/>
        <v>2984165.1899999995</v>
      </c>
      <c r="G49" s="10">
        <f t="shared" si="9"/>
        <v>-1164.5799999999979</v>
      </c>
      <c r="H49" s="10">
        <f t="shared" si="9"/>
        <v>30288636.960000005</v>
      </c>
      <c r="I49" s="10">
        <f t="shared" si="9"/>
        <v>-2780979.9179666671</v>
      </c>
      <c r="J49" s="10">
        <f>'Sch M-2.3 (3)'!F217-'Sch M-2.3 (3)'!H217</f>
        <v>2288495.7876425502</v>
      </c>
      <c r="K49" s="10">
        <f>SUM(K47:K48)</f>
        <v>498207.01999999711</v>
      </c>
      <c r="L49" s="10">
        <f>SUM(L47:L48)</f>
        <v>261533.40000000002</v>
      </c>
      <c r="M49" s="21">
        <f>SUM(H49:L49)</f>
        <v>30555893.249675881</v>
      </c>
      <c r="N49" s="10">
        <f>SUM(N47:N48)</f>
        <v>30555893.249675885</v>
      </c>
      <c r="O49" s="10">
        <f>SUM(O47:O48)</f>
        <v>-158976.52999999985</v>
      </c>
      <c r="P49" s="10">
        <f>SUM(P47:P48)</f>
        <v>0</v>
      </c>
      <c r="Q49" s="10">
        <f>SUM(Q47:Q48)</f>
        <v>2485958.1700000023</v>
      </c>
      <c r="R49" s="10">
        <f>SUM(R47:R48)</f>
        <v>492484.13032411702</v>
      </c>
      <c r="S49" s="10">
        <f>G49</f>
        <v>-1164.5799999999979</v>
      </c>
      <c r="T49" s="10">
        <f>SUM(T47:T48)</f>
        <v>33374194.440000001</v>
      </c>
      <c r="V49" s="10">
        <f>'Sch M-2.3 (3)'!J221</f>
        <v>187.8796758800745</v>
      </c>
      <c r="W49" s="11">
        <f>V49/T49</f>
        <v>5.6294894613214971E-6</v>
      </c>
      <c r="X49" s="1"/>
      <c r="Y49" s="1"/>
      <c r="Z49" s="1">
        <f>'Sch M-2.3 (3)'!H219</f>
        <v>33374194.720324121</v>
      </c>
      <c r="AA49" s="278">
        <f>Z49-T49</f>
        <v>0.28032412007451057</v>
      </c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>
      <c r="B50" s="37"/>
      <c r="C50" s="21"/>
      <c r="D50" s="10"/>
      <c r="E50" s="10"/>
      <c r="F50" s="10"/>
      <c r="G50" s="10"/>
      <c r="H50" s="10"/>
      <c r="I50" s="10"/>
      <c r="J50" s="10"/>
      <c r="K50" s="10"/>
      <c r="L50" s="21"/>
      <c r="M50" s="21"/>
      <c r="N50" s="10"/>
      <c r="O50" s="10"/>
      <c r="P50" s="10"/>
      <c r="Q50" s="10"/>
      <c r="R50" s="10"/>
      <c r="S50" s="10"/>
      <c r="T50" s="10"/>
      <c r="V50" s="10"/>
      <c r="W50" s="1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>
      <c r="A51" s="172" t="s">
        <v>290</v>
      </c>
      <c r="B51" s="37"/>
      <c r="C51" s="21">
        <f>'Sch M-2.3 (2)'!H683</f>
        <v>200859.1200000002</v>
      </c>
      <c r="D51" s="10">
        <v>0</v>
      </c>
      <c r="E51" s="10">
        <v>0</v>
      </c>
      <c r="F51" s="10">
        <v>0</v>
      </c>
      <c r="G51" s="10">
        <v>0</v>
      </c>
      <c r="H51" s="10">
        <f>C51</f>
        <v>200859.1200000002</v>
      </c>
      <c r="I51" s="10">
        <v>0</v>
      </c>
      <c r="J51" s="10">
        <v>0</v>
      </c>
      <c r="K51" s="10">
        <v>0</v>
      </c>
      <c r="L51" s="21">
        <v>0</v>
      </c>
      <c r="M51" s="21">
        <f>SUM(H51:K51)</f>
        <v>200859.1200000002</v>
      </c>
      <c r="N51" s="10">
        <f>'Sch M-2.3 (2)'!J683</f>
        <v>200859.1200000002</v>
      </c>
      <c r="O51" s="10">
        <f>D51</f>
        <v>0</v>
      </c>
      <c r="P51" s="10">
        <f>E51</f>
        <v>0</v>
      </c>
      <c r="Q51" s="10">
        <f>F51</f>
        <v>0</v>
      </c>
      <c r="R51" s="10">
        <f>I51</f>
        <v>0</v>
      </c>
      <c r="S51" s="10">
        <f>G51</f>
        <v>0</v>
      </c>
      <c r="T51" s="10">
        <f>SUM(N51:S51)</f>
        <v>200859.1200000002</v>
      </c>
      <c r="V51" s="10">
        <f>'Sch M-2.3 (2)'!M689</f>
        <v>0</v>
      </c>
      <c r="W51" s="11">
        <f>V51/T51</f>
        <v>0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>
      <c r="B52" s="285"/>
      <c r="C52" s="2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V52" s="10"/>
      <c r="W52" s="1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>
      <c r="A53" s="238" t="s">
        <v>130</v>
      </c>
      <c r="B53" s="286"/>
      <c r="C53" s="27">
        <f>C15+C17+C21+C25+C27+C28+C31+C33+C35+C37+C39+C43+C45+C49+C51</f>
        <v>1605034252.8299994</v>
      </c>
      <c r="D53" s="27">
        <f>D15+D17+D21+D25+D27+D28+D31+D33+D35+D37+D39+D43+D45+D49+D51</f>
        <v>-23339417.059999995</v>
      </c>
      <c r="E53" s="27">
        <f t="shared" ref="E53:T53" si="10">E15+E17+E21+E25+E27+E28+E31+E33+E35+E37+E39+E43+E45+E49+E51</f>
        <v>9572650.4000000004</v>
      </c>
      <c r="F53" s="27">
        <f t="shared" si="10"/>
        <v>62816497.010000005</v>
      </c>
      <c r="G53" s="27">
        <f t="shared" si="10"/>
        <v>-189976.7</v>
      </c>
      <c r="H53" s="27">
        <f t="shared" si="10"/>
        <v>1556174499.3499999</v>
      </c>
      <c r="I53" s="27">
        <f t="shared" si="10"/>
        <v>-150235022.06796664</v>
      </c>
      <c r="J53" s="27">
        <f>J15+J17+J21+J25+J27+J28+J31+J33+J35+J37+J39+J43+J45+J49+J51</f>
        <v>123660938.49764256</v>
      </c>
      <c r="K53" s="27">
        <f>K15+K17+K21+K25+K27+K28+K31+K33+K35+K37+K39+K43+K45+K49+K51</f>
        <v>10112439.159999998</v>
      </c>
      <c r="L53" s="27">
        <f>L15+L17+L21+L25+L27+L28+L31+L33+L35+L37+L39+L43+L45+L49+L51</f>
        <v>261533.40000000002</v>
      </c>
      <c r="M53" s="27">
        <f>M15+M17+M21+M25+M27+M28+M31+M33+M35+M37+M39+M43+M45+M49+M51</f>
        <v>1539974388.3396759</v>
      </c>
      <c r="N53" s="27">
        <f t="shared" si="10"/>
        <v>1539974388.1396759</v>
      </c>
      <c r="O53" s="27">
        <f t="shared" si="10"/>
        <v>-23339417.059999995</v>
      </c>
      <c r="P53" s="27">
        <f t="shared" si="10"/>
        <v>9572650.4000000004</v>
      </c>
      <c r="Q53" s="27">
        <f t="shared" si="10"/>
        <v>52704057.850000001</v>
      </c>
      <c r="R53" s="27">
        <f t="shared" si="10"/>
        <v>26574083.570324112</v>
      </c>
      <c r="S53" s="27">
        <f>S15+S17+S21+S25+S27+S28+S31+S33+S35+S37+S39+S43+S45+S49+S51</f>
        <v>-189976.7</v>
      </c>
      <c r="T53" s="27">
        <f t="shared" si="10"/>
        <v>1605295786.1999996</v>
      </c>
      <c r="U53" s="27"/>
      <c r="V53" s="27">
        <f>V15+V17+V21+V25+V27+V28+V31+V33+V35+V37+V39+V43+V45+V49+V51</f>
        <v>115171684.37967585</v>
      </c>
      <c r="W53" s="54">
        <f>V53/T53</f>
        <v>7.1744836914015869E-2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>
      <c r="A55" s="172" t="s">
        <v>134</v>
      </c>
      <c r="B55" s="31"/>
      <c r="C55" s="21">
        <v>3870525.1949641462</v>
      </c>
      <c r="D55" s="172"/>
      <c r="H55" s="10">
        <f>C55-SUM(D55:G55)</f>
        <v>3870525.1949641462</v>
      </c>
      <c r="L55" s="21"/>
      <c r="M55" s="21">
        <f>SUM(H55:K55)</f>
        <v>3870525.1949641462</v>
      </c>
      <c r="N55" s="21">
        <f>M55</f>
        <v>3870525.1949641462</v>
      </c>
      <c r="T55" s="10">
        <f>SUM(N55:S55)</f>
        <v>3870525.1949641462</v>
      </c>
      <c r="V55" s="10">
        <f>'Sch M-2.1'!D28</f>
        <v>0</v>
      </c>
      <c r="W55" s="11">
        <f>V55/T55</f>
        <v>0</v>
      </c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>
      <c r="A56" s="172" t="s">
        <v>101</v>
      </c>
      <c r="C56" s="21">
        <v>2198182.9766666628</v>
      </c>
      <c r="D56" s="172"/>
      <c r="H56" s="10">
        <f>C56-SUM(D56:G56)</f>
        <v>2198182.9766666628</v>
      </c>
      <c r="L56" s="21"/>
      <c r="M56" s="21">
        <f>SUM(H56:K56)</f>
        <v>2198182.9766666628</v>
      </c>
      <c r="N56" s="21">
        <f>M56</f>
        <v>2198182.9766666628</v>
      </c>
      <c r="T56" s="10">
        <f>SUM(N56:S56)</f>
        <v>2198182.9766666628</v>
      </c>
      <c r="V56" s="10">
        <f>'Sch M-2.1'!D29</f>
        <v>366528</v>
      </c>
      <c r="W56" s="11">
        <f>V56/T56</f>
        <v>0.16674135132999945</v>
      </c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>
      <c r="A57" s="172" t="s">
        <v>102</v>
      </c>
      <c r="C57" s="21">
        <v>2725117.2950000027</v>
      </c>
      <c r="D57" s="172"/>
      <c r="H57" s="10">
        <f>C57-SUM(D57:G57)</f>
        <v>2725117.2950000027</v>
      </c>
      <c r="L57" s="21"/>
      <c r="M57" s="21">
        <f>SUM(H57:K57)</f>
        <v>2725117.2950000027</v>
      </c>
      <c r="N57" s="21">
        <f>M57</f>
        <v>2725117.2950000027</v>
      </c>
      <c r="T57" s="10">
        <f>SUM(N57:S57)</f>
        <v>2725117.2950000027</v>
      </c>
      <c r="V57" s="10">
        <f>'Sch M-2.1'!D30</f>
        <v>990</v>
      </c>
      <c r="W57" s="11">
        <f>V57/T57</f>
        <v>3.6328711494967007E-4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>
      <c r="A58" s="172" t="s">
        <v>103</v>
      </c>
      <c r="C58" s="21">
        <v>28332045.28342317</v>
      </c>
      <c r="D58" s="172"/>
      <c r="H58" s="10">
        <f>C58-SUM(D58:G58)</f>
        <v>28332045.28342317</v>
      </c>
      <c r="L58" s="21"/>
      <c r="M58" s="21">
        <f>SUM(H58:K58)</f>
        <v>28332045.28342317</v>
      </c>
      <c r="N58" s="21">
        <f>M58</f>
        <v>28332045.28342317</v>
      </c>
      <c r="T58" s="10">
        <f>SUM(N58:S58)</f>
        <v>28332045.28342317</v>
      </c>
      <c r="V58" s="10">
        <f>'Sch M-2.1'!D31</f>
        <v>5899</v>
      </c>
      <c r="W58" s="11">
        <f>V58/T58</f>
        <v>2.0820946532410962E-4</v>
      </c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>
      <c r="B59" s="87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>
      <c r="A60" s="238" t="s">
        <v>282</v>
      </c>
      <c r="B60" s="239"/>
      <c r="C60" s="27">
        <f t="shared" ref="C60:K60" si="11">SUM(C53:C59)</f>
        <v>1642160123.5800536</v>
      </c>
      <c r="D60" s="27">
        <f t="shared" si="11"/>
        <v>-23339417.059999995</v>
      </c>
      <c r="E60" s="27">
        <f t="shared" si="11"/>
        <v>9572650.4000000004</v>
      </c>
      <c r="F60" s="27">
        <f t="shared" si="11"/>
        <v>62816497.010000005</v>
      </c>
      <c r="G60" s="27">
        <f t="shared" si="11"/>
        <v>-189976.7</v>
      </c>
      <c r="H60" s="27">
        <f t="shared" si="11"/>
        <v>1593300370.100054</v>
      </c>
      <c r="I60" s="27">
        <f t="shared" si="11"/>
        <v>-150235022.06796664</v>
      </c>
      <c r="J60" s="27">
        <f t="shared" si="11"/>
        <v>123660938.49764256</v>
      </c>
      <c r="K60" s="27">
        <f t="shared" si="11"/>
        <v>10112439.159999998</v>
      </c>
      <c r="L60" s="27">
        <f>SUM(L53:L59)</f>
        <v>261533.40000000002</v>
      </c>
      <c r="M60" s="27">
        <f>SUM(M53:M59)</f>
        <v>1577100259.08973</v>
      </c>
      <c r="N60" s="27">
        <f t="shared" ref="N60:V60" si="12">SUM(N53:N59)</f>
        <v>1577100258.88973</v>
      </c>
      <c r="O60" s="27">
        <f t="shared" si="12"/>
        <v>-23339417.059999995</v>
      </c>
      <c r="P60" s="27">
        <f>SUM(P53:P59)</f>
        <v>9572650.4000000004</v>
      </c>
      <c r="Q60" s="27">
        <f t="shared" si="12"/>
        <v>52704057.850000001</v>
      </c>
      <c r="R60" s="27">
        <f t="shared" si="12"/>
        <v>26574083.570324112</v>
      </c>
      <c r="S60" s="27">
        <f t="shared" si="12"/>
        <v>-189976.7</v>
      </c>
      <c r="T60" s="27">
        <f>SUM(T53:T59)</f>
        <v>1642421656.9500537</v>
      </c>
      <c r="U60" s="27"/>
      <c r="V60" s="27">
        <f t="shared" si="12"/>
        <v>115545101.37967585</v>
      </c>
      <c r="W60" s="28">
        <f>V60/T60</f>
        <v>7.0350449222790296E-2</v>
      </c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>
      <c r="A61" s="79"/>
      <c r="B61" s="160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6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>
      <c r="A62" s="79" t="s">
        <v>292</v>
      </c>
      <c r="B62" s="160"/>
      <c r="C62" s="75">
        <f>'Sch M-2.1'!B33</f>
        <v>0</v>
      </c>
      <c r="D62" s="75"/>
      <c r="E62" s="75"/>
      <c r="F62" s="75"/>
      <c r="G62" s="75"/>
      <c r="H62" s="10">
        <f>C62-SUM(D62:G62)</f>
        <v>0</v>
      </c>
      <c r="I62" s="75"/>
      <c r="J62" s="75"/>
      <c r="K62" s="75"/>
      <c r="L62" s="75"/>
      <c r="M62" s="75">
        <f>SUM(H62:K62)</f>
        <v>0</v>
      </c>
      <c r="N62" s="21">
        <f>M62</f>
        <v>0</v>
      </c>
      <c r="O62" s="75"/>
      <c r="P62" s="75"/>
      <c r="Q62" s="75"/>
      <c r="R62" s="75"/>
      <c r="S62" s="75"/>
      <c r="T62" s="10">
        <f>SUM(N62:S62)</f>
        <v>0</v>
      </c>
      <c r="U62" s="75"/>
      <c r="V62" s="10">
        <f>'Sch M-2.1'!D33</f>
        <v>353856</v>
      </c>
      <c r="W62" s="11">
        <f>IFERROR(V62/T62,0)</f>
        <v>0</v>
      </c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>
      <c r="A63" s="79"/>
      <c r="B63" s="160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6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>
      <c r="A64" s="238" t="s">
        <v>4</v>
      </c>
      <c r="B64" s="239"/>
      <c r="C64" s="27">
        <f>SUM(C60:C63)</f>
        <v>1642160123.5800536</v>
      </c>
      <c r="D64" s="27">
        <f>SUM(D60:D63)</f>
        <v>-23339417.059999995</v>
      </c>
      <c r="E64" s="27">
        <f>SUM(E60:E63)</f>
        <v>9572650.4000000004</v>
      </c>
      <c r="F64" s="27">
        <f>SUM(F60:F63)</f>
        <v>62816497.010000005</v>
      </c>
      <c r="G64" s="27">
        <f t="shared" ref="G64:S64" si="13">SUM(G60:G63)</f>
        <v>-189976.7</v>
      </c>
      <c r="H64" s="27">
        <f t="shared" si="13"/>
        <v>1593300370.100054</v>
      </c>
      <c r="I64" s="27">
        <f t="shared" si="13"/>
        <v>-150235022.06796664</v>
      </c>
      <c r="J64" s="27">
        <f>SUM(J60:J63)</f>
        <v>123660938.49764256</v>
      </c>
      <c r="K64" s="27">
        <f>SUM(K60:K63)</f>
        <v>10112439.159999998</v>
      </c>
      <c r="L64" s="27">
        <f>SUM(L60:L63)</f>
        <v>261533.40000000002</v>
      </c>
      <c r="M64" s="27">
        <f>SUM(M60:M63)</f>
        <v>1577100259.08973</v>
      </c>
      <c r="N64" s="27">
        <f t="shared" si="13"/>
        <v>1577100258.88973</v>
      </c>
      <c r="O64" s="27">
        <f t="shared" si="13"/>
        <v>-23339417.059999995</v>
      </c>
      <c r="P64" s="27">
        <f t="shared" si="13"/>
        <v>9572650.4000000004</v>
      </c>
      <c r="Q64" s="27">
        <f t="shared" si="13"/>
        <v>52704057.850000001</v>
      </c>
      <c r="R64" s="27">
        <f t="shared" si="13"/>
        <v>26574083.570324112</v>
      </c>
      <c r="S64" s="27">
        <f t="shared" si="13"/>
        <v>-189976.7</v>
      </c>
      <c r="T64" s="27">
        <f>SUM(T60:T63)</f>
        <v>1642421656.9500537</v>
      </c>
      <c r="U64" s="27"/>
      <c r="V64" s="27">
        <f>SUM(V60:V63)</f>
        <v>115898957.37967585</v>
      </c>
      <c r="W64" s="28">
        <f>V64/T64</f>
        <v>7.0565896942017953E-2</v>
      </c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>
      <c r="C67" s="240"/>
      <c r="D67" s="241"/>
      <c r="E67" s="241"/>
      <c r="F67" s="241"/>
      <c r="G67" s="24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>
      <c r="A69" s="214"/>
      <c r="B69" s="214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</sheetData>
  <printOptions horizontalCentered="1"/>
  <pageMargins left="0.75" right="0.75" top="1.75" bottom="0.5" header="0.75" footer="0.25"/>
  <pageSetup scale="45" fitToWidth="2" fitToHeight="0" orientation="landscape" r:id="rId1"/>
  <headerFooter>
    <oddHeader>&amp;C&amp;"-,Bold"&amp;20KENTUCKY UTILITIES COMPANY
Case No. 2020-00349
Summary of Proposed Revenue Increase
 for the Twelve Months Ended June 30, 2022</oddHeader>
  </headerFooter>
  <ignoredErrors>
    <ignoredError sqref="H15:S41 H54:S54 H53:K53 H59:S59 I55:L55 H61:S61 H60:K60 Q60:S60 N60:O60 H65:S67 H64:K64 N64:S64 H63:S63 H62:L62 N62:S62 N53:R53 H50:S52 H49:L49 N49:S49 H56:L58 N56:S58 N55:S55 H48 H47 L47:P47 L48:P48 S47 S48 H43:S46 H42 L42:S4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3">
    <tabColor theme="8" tint="0.59999389629810485"/>
  </sheetPr>
  <dimension ref="A1:W690"/>
  <sheetViews>
    <sheetView zoomScaleNormal="100" zoomScaleSheetLayoutView="100" workbookViewId="0"/>
  </sheetViews>
  <sheetFormatPr defaultColWidth="9.33203125" defaultRowHeight="13"/>
  <cols>
    <col min="1" max="1" width="9.33203125" style="120"/>
    <col min="2" max="2" width="62.77734375" style="79" customWidth="1"/>
    <col min="3" max="3" width="25.109375" style="79" hidden="1" customWidth="1"/>
    <col min="4" max="4" width="16.33203125" style="79" bestFit="1" customWidth="1"/>
    <col min="5" max="5" width="14.88671875" style="79" bestFit="1" customWidth="1"/>
    <col min="6" max="6" width="15.21875" style="79" bestFit="1" customWidth="1"/>
    <col min="7" max="7" width="14.77734375" style="79" customWidth="1"/>
    <col min="8" max="8" width="17.77734375" style="79" customWidth="1"/>
    <col min="9" max="9" width="14.77734375" style="79" customWidth="1"/>
    <col min="10" max="10" width="17.77734375" style="79" customWidth="1"/>
    <col min="11" max="11" width="4.33203125" style="79" customWidth="1"/>
    <col min="12" max="12" width="14.77734375" style="79" customWidth="1"/>
    <col min="13" max="13" width="17.77734375" style="79" customWidth="1"/>
    <col min="14" max="14" width="15.33203125" style="79" customWidth="1"/>
    <col min="15" max="15" width="15.6640625" style="79" customWidth="1"/>
    <col min="16" max="16" width="16.44140625" style="79" customWidth="1"/>
    <col min="17" max="17" width="22" style="79" customWidth="1"/>
    <col min="18" max="18" width="13.44140625" style="79" customWidth="1"/>
    <col min="19" max="19" width="18.33203125" style="79" customWidth="1"/>
    <col min="20" max="20" width="21.44140625" style="79" customWidth="1"/>
    <col min="21" max="21" width="13.109375" style="79" customWidth="1"/>
    <col min="22" max="16384" width="9.33203125" style="79"/>
  </cols>
  <sheetData>
    <row r="1" spans="1:23">
      <c r="A1" s="78" t="s">
        <v>145</v>
      </c>
      <c r="M1" s="19" t="s">
        <v>147</v>
      </c>
    </row>
    <row r="2" spans="1:23">
      <c r="A2" s="80" t="s">
        <v>146</v>
      </c>
      <c r="M2" s="19" t="s">
        <v>560</v>
      </c>
    </row>
    <row r="3" spans="1:23">
      <c r="A3" s="80" t="s">
        <v>144</v>
      </c>
      <c r="G3" s="338"/>
      <c r="H3" s="338"/>
      <c r="I3" s="338"/>
      <c r="J3" s="338"/>
      <c r="M3" s="20" t="s">
        <v>162</v>
      </c>
    </row>
    <row r="4" spans="1:23">
      <c r="A4" s="81"/>
      <c r="G4" s="339" t="s">
        <v>87</v>
      </c>
      <c r="H4" s="339"/>
      <c r="I4" s="339" t="s">
        <v>535</v>
      </c>
      <c r="J4" s="339"/>
    </row>
    <row r="5" spans="1:23">
      <c r="A5" s="82"/>
      <c r="B5" s="140"/>
      <c r="C5" s="140"/>
      <c r="D5" s="140"/>
      <c r="E5" s="140"/>
      <c r="F5" s="299"/>
      <c r="G5" s="303" t="s">
        <v>87</v>
      </c>
      <c r="H5" s="299" t="s">
        <v>104</v>
      </c>
      <c r="I5" s="303"/>
      <c r="J5" s="334" t="s">
        <v>587</v>
      </c>
      <c r="K5" s="85"/>
      <c r="L5" s="299"/>
      <c r="M5" s="299" t="s">
        <v>104</v>
      </c>
    </row>
    <row r="6" spans="1:23">
      <c r="A6" s="82"/>
      <c r="D6" s="83" t="s">
        <v>348</v>
      </c>
      <c r="E6" s="83"/>
      <c r="F6" s="83" t="s">
        <v>4</v>
      </c>
      <c r="G6" s="84" t="s">
        <v>14</v>
      </c>
      <c r="H6" s="83" t="s">
        <v>105</v>
      </c>
      <c r="I6" s="84" t="s">
        <v>14</v>
      </c>
      <c r="J6" s="299" t="s">
        <v>585</v>
      </c>
      <c r="K6" s="85"/>
      <c r="L6" s="295" t="s">
        <v>572</v>
      </c>
      <c r="M6" s="83" t="s">
        <v>105</v>
      </c>
    </row>
    <row r="7" spans="1:23">
      <c r="A7" s="86"/>
      <c r="B7" s="87"/>
      <c r="C7" s="87"/>
      <c r="D7" s="88"/>
      <c r="E7" s="88"/>
      <c r="F7" s="88" t="s">
        <v>131</v>
      </c>
      <c r="G7" s="89" t="s">
        <v>15</v>
      </c>
      <c r="H7" s="88" t="s">
        <v>87</v>
      </c>
      <c r="I7" s="89" t="s">
        <v>15</v>
      </c>
      <c r="J7" s="88" t="s">
        <v>586</v>
      </c>
      <c r="K7" s="90"/>
      <c r="L7" s="296" t="s">
        <v>13</v>
      </c>
      <c r="M7" s="88" t="s">
        <v>573</v>
      </c>
    </row>
    <row r="8" spans="1:23">
      <c r="A8" s="82"/>
    </row>
    <row r="9" spans="1:23">
      <c r="A9" s="91" t="s">
        <v>129</v>
      </c>
      <c r="R9" s="289"/>
      <c r="S9" s="1"/>
      <c r="T9" s="1"/>
      <c r="U9" s="1"/>
      <c r="V9" s="1"/>
      <c r="W9" s="1"/>
    </row>
    <row r="10" spans="1:23">
      <c r="A10" s="79"/>
      <c r="B10" s="92" t="s">
        <v>274</v>
      </c>
      <c r="C10" s="92"/>
      <c r="D10" s="93">
        <v>161405938.79493567</v>
      </c>
      <c r="G10" s="133">
        <v>0.53</v>
      </c>
      <c r="H10" s="79">
        <f>G10*D10</f>
        <v>85545147.561315909</v>
      </c>
      <c r="I10" s="133">
        <f>G10</f>
        <v>0.53</v>
      </c>
      <c r="J10" s="95">
        <f>ROUND(D10*G10,2)</f>
        <v>85545147.560000002</v>
      </c>
      <c r="L10" s="331">
        <f>I10</f>
        <v>0.53</v>
      </c>
      <c r="M10" s="95">
        <f>ROUND(L10*D10,2)</f>
        <v>85545147.560000002</v>
      </c>
      <c r="N10" s="102">
        <f>(L10-G10)/G10</f>
        <v>0</v>
      </c>
      <c r="O10" s="97"/>
      <c r="P10" s="308">
        <v>24.86</v>
      </c>
      <c r="Q10" s="98" t="s">
        <v>519</v>
      </c>
      <c r="S10" s="98"/>
      <c r="T10" s="98"/>
      <c r="U10" s="98"/>
      <c r="V10" s="1"/>
      <c r="W10" s="1"/>
    </row>
    <row r="11" spans="1:23">
      <c r="A11" s="79"/>
      <c r="B11" s="92" t="s">
        <v>247</v>
      </c>
      <c r="C11" s="92"/>
      <c r="F11" s="93">
        <v>5942534921.7759628</v>
      </c>
      <c r="G11" s="101">
        <v>5.8860000000000003E-2</v>
      </c>
      <c r="H11" s="79">
        <f>ROUND(G11*F11,2)</f>
        <v>349777605.5</v>
      </c>
      <c r="I11" s="101">
        <f>G11</f>
        <v>5.8860000000000003E-2</v>
      </c>
      <c r="J11" s="95">
        <f>ROUND(F11*G11,2)</f>
        <v>349777605.5</v>
      </c>
      <c r="L11" s="309">
        <v>6.5909999999999996E-2</v>
      </c>
      <c r="M11" s="95">
        <f>ROUND(L11*$F$11,2)</f>
        <v>391672476.69</v>
      </c>
      <c r="N11" s="102"/>
      <c r="P11" s="98">
        <f>G10*365.25/12</f>
        <v>16.131875000000001</v>
      </c>
      <c r="Q11" s="101" t="s">
        <v>520</v>
      </c>
      <c r="S11" s="101"/>
      <c r="T11" s="101"/>
      <c r="U11" s="101"/>
      <c r="V11" s="1"/>
      <c r="W11" s="1"/>
    </row>
    <row r="12" spans="1:23" ht="14.5">
      <c r="A12" s="79"/>
      <c r="B12" s="92" t="s">
        <v>248</v>
      </c>
      <c r="C12" s="92"/>
      <c r="G12" s="273">
        <v>3.0769999999999999E-2</v>
      </c>
      <c r="H12" s="79">
        <f>ROUND(G12*F11,2)</f>
        <v>182851799.53999999</v>
      </c>
      <c r="I12" s="273">
        <f>G12</f>
        <v>3.0769999999999999E-2</v>
      </c>
      <c r="J12" s="96">
        <f>ROUND(G12*F11,2)</f>
        <v>182851799.53999999</v>
      </c>
      <c r="L12" s="273">
        <f>P13</f>
        <v>3.2000000000000001E-2</v>
      </c>
      <c r="M12" s="95">
        <f>ROUND(L12*$F$11,2)</f>
        <v>190161117.5</v>
      </c>
      <c r="N12" s="102"/>
      <c r="Q12" s="101"/>
      <c r="R12" s="101"/>
      <c r="S12" s="101"/>
      <c r="T12" s="101"/>
      <c r="U12" s="101"/>
      <c r="V12" s="1"/>
      <c r="W12" s="1"/>
    </row>
    <row r="13" spans="1:23">
      <c r="A13" s="79"/>
      <c r="B13" s="104" t="s">
        <v>249</v>
      </c>
      <c r="C13" s="104"/>
      <c r="G13" s="106">
        <f>G11+G12</f>
        <v>8.9630000000000001E-2</v>
      </c>
      <c r="I13" s="101">
        <f>I11+I12</f>
        <v>8.9630000000000001E-2</v>
      </c>
      <c r="J13" s="96"/>
      <c r="L13" s="101">
        <f>L11+L12</f>
        <v>9.7909999999999997E-2</v>
      </c>
      <c r="M13" s="96"/>
      <c r="N13" s="102">
        <f>(L13-G13)/G13</f>
        <v>9.2379783554613362E-2</v>
      </c>
      <c r="P13" s="308">
        <v>3.2000000000000001E-2</v>
      </c>
      <c r="Q13" s="101" t="s">
        <v>519</v>
      </c>
      <c r="R13" s="101"/>
      <c r="S13" s="101"/>
      <c r="T13" s="101"/>
      <c r="U13" s="101"/>
      <c r="V13" s="1"/>
      <c r="W13" s="1"/>
    </row>
    <row r="14" spans="1:23">
      <c r="A14" s="79"/>
      <c r="B14" s="105"/>
      <c r="C14" s="105"/>
      <c r="I14" s="106"/>
      <c r="J14" s="96"/>
      <c r="L14" s="107"/>
      <c r="M14" s="96"/>
      <c r="O14" s="108"/>
      <c r="S14" s="1"/>
      <c r="T14" s="1"/>
      <c r="U14" s="1"/>
      <c r="V14" s="1"/>
      <c r="W14" s="1"/>
    </row>
    <row r="15" spans="1:23">
      <c r="A15" s="79"/>
      <c r="B15" s="109" t="s">
        <v>351</v>
      </c>
      <c r="C15" s="109"/>
      <c r="F15" s="79">
        <v>-819961.44631638436</v>
      </c>
      <c r="G15" s="101">
        <f>SUM(G11:G12)</f>
        <v>8.9630000000000001E-2</v>
      </c>
      <c r="H15" s="79">
        <f>G15*F15</f>
        <v>-73493.144433337526</v>
      </c>
      <c r="I15" s="101">
        <f>SUM(I11:I12)</f>
        <v>8.9630000000000001E-2</v>
      </c>
      <c r="J15" s="95">
        <f>F15*I15</f>
        <v>-73493.144433337526</v>
      </c>
      <c r="L15" s="99">
        <f>L13</f>
        <v>9.7909999999999997E-2</v>
      </c>
      <c r="M15" s="95">
        <f>F15*L15</f>
        <v>-80282.425208837187</v>
      </c>
      <c r="O15" s="108"/>
      <c r="S15" s="1"/>
      <c r="T15" s="1"/>
      <c r="U15" s="1"/>
      <c r="V15" s="1"/>
      <c r="W15" s="1"/>
    </row>
    <row r="16" spans="1:23">
      <c r="A16" s="79"/>
      <c r="B16" s="109" t="s">
        <v>352</v>
      </c>
      <c r="C16" s="109"/>
      <c r="F16" s="79">
        <v>-141567.77622377611</v>
      </c>
      <c r="G16" s="101">
        <v>2.1729999999999999E-2</v>
      </c>
      <c r="H16" s="79">
        <f>F16*G16</f>
        <v>-3076.2677773426549</v>
      </c>
      <c r="I16" s="101">
        <f>G16</f>
        <v>2.1729999999999999E-2</v>
      </c>
      <c r="J16" s="95">
        <f>F16*I16</f>
        <v>-3076.2677773426549</v>
      </c>
      <c r="L16" s="99">
        <f>G16</f>
        <v>2.1729999999999999E-2</v>
      </c>
      <c r="M16" s="95">
        <f>F16*L16</f>
        <v>-3076.2677773426549</v>
      </c>
      <c r="O16" s="108"/>
      <c r="S16" s="1"/>
      <c r="T16" s="1"/>
      <c r="U16" s="1"/>
      <c r="V16" s="1"/>
      <c r="W16" s="1"/>
    </row>
    <row r="17" spans="1:23">
      <c r="A17" s="79"/>
      <c r="B17" s="105"/>
      <c r="C17" s="105"/>
      <c r="I17" s="106"/>
      <c r="J17" s="96"/>
      <c r="L17" s="107"/>
      <c r="M17" s="96"/>
      <c r="O17" s="108"/>
      <c r="S17" s="1"/>
      <c r="T17" s="1"/>
      <c r="U17" s="1"/>
      <c r="V17" s="1"/>
      <c r="W17" s="1"/>
    </row>
    <row r="18" spans="1:23">
      <c r="A18" s="110"/>
      <c r="B18" s="111" t="s">
        <v>106</v>
      </c>
      <c r="C18" s="111"/>
      <c r="F18" s="1"/>
      <c r="G18" s="1"/>
      <c r="H18" s="112">
        <f>SUM(H10:H17)</f>
        <v>618097983.18910515</v>
      </c>
      <c r="J18" s="112">
        <f>SUM(J10:J17)</f>
        <v>618097983.18778932</v>
      </c>
      <c r="M18" s="112">
        <f>SUM(M10:M17)</f>
        <v>667295383.05701387</v>
      </c>
      <c r="O18" s="113"/>
      <c r="S18" s="1"/>
      <c r="T18" s="1"/>
      <c r="U18" s="1"/>
      <c r="V18" s="1"/>
      <c r="W18" s="1"/>
    </row>
    <row r="19" spans="1:23">
      <c r="A19" s="110"/>
      <c r="B19" s="109" t="s">
        <v>107</v>
      </c>
      <c r="C19" s="109"/>
      <c r="F19" s="1"/>
      <c r="G19" s="1"/>
      <c r="H19" s="114">
        <v>1</v>
      </c>
      <c r="J19" s="114">
        <v>1</v>
      </c>
      <c r="M19" s="114">
        <f>J19</f>
        <v>1</v>
      </c>
      <c r="N19" s="115">
        <f>(365.25/12*2)*M18/D10</f>
        <v>251.6735551794348</v>
      </c>
      <c r="S19" s="1"/>
      <c r="T19" s="1"/>
      <c r="U19" s="1"/>
      <c r="V19" s="1"/>
      <c r="W19" s="1"/>
    </row>
    <row r="20" spans="1:23">
      <c r="A20" s="110"/>
      <c r="B20" s="111" t="s">
        <v>108</v>
      </c>
      <c r="C20" s="111"/>
      <c r="F20" s="1"/>
      <c r="G20" s="1"/>
      <c r="H20" s="112">
        <f>+ROUND(H18/H19,2)</f>
        <v>618097983.19000006</v>
      </c>
      <c r="J20" s="112">
        <f>+ROUND(J18/J19,2)</f>
        <v>618097983.19000006</v>
      </c>
      <c r="M20" s="112">
        <f>+ROUND(M18/M19,2)</f>
        <v>667295383.05999994</v>
      </c>
      <c r="N20" s="115">
        <f>TRUNC(N19,0)</f>
        <v>251</v>
      </c>
      <c r="O20" s="102" t="s">
        <v>333</v>
      </c>
      <c r="S20" s="1"/>
      <c r="T20" s="1"/>
      <c r="U20" s="1"/>
      <c r="V20" s="1"/>
      <c r="W20" s="1"/>
    </row>
    <row r="21" spans="1:23">
      <c r="A21" s="110"/>
      <c r="F21" s="116"/>
      <c r="G21" s="116"/>
      <c r="H21" s="96"/>
      <c r="J21" s="96"/>
    </row>
    <row r="22" spans="1:23">
      <c r="A22" s="117"/>
      <c r="B22" s="79" t="s">
        <v>214</v>
      </c>
      <c r="H22" s="95">
        <v>-57456384</v>
      </c>
      <c r="J22" s="95">
        <v>-10160333</v>
      </c>
      <c r="M22" s="95">
        <f>J22</f>
        <v>-10160333</v>
      </c>
      <c r="S22" s="118"/>
    </row>
    <row r="23" spans="1:23">
      <c r="A23" s="79"/>
      <c r="B23" s="79" t="s">
        <v>469</v>
      </c>
      <c r="C23" s="92"/>
      <c r="G23" s="101"/>
      <c r="J23" s="256">
        <f>H29-J29</f>
        <v>3380362.7899999991</v>
      </c>
      <c r="L23" s="99"/>
      <c r="M23" s="95"/>
      <c r="N23" s="102"/>
      <c r="Q23" s="101"/>
      <c r="R23" s="101"/>
      <c r="S23" s="101"/>
      <c r="T23" s="101"/>
      <c r="U23" s="101"/>
      <c r="V23" s="1"/>
      <c r="W23" s="1"/>
    </row>
    <row r="24" spans="1:23">
      <c r="A24" s="117"/>
      <c r="B24" s="92"/>
      <c r="C24" s="92"/>
      <c r="H24" s="119"/>
      <c r="J24" s="119"/>
    </row>
    <row r="25" spans="1:23" ht="14.5">
      <c r="B25" s="121" t="s">
        <v>113</v>
      </c>
      <c r="C25" s="121"/>
      <c r="H25" s="122">
        <f>SUM(H20:H22)</f>
        <v>560641599.19000006</v>
      </c>
      <c r="J25" s="122">
        <f>SUM(J20:J23)</f>
        <v>611318012.98000002</v>
      </c>
      <c r="M25" s="122">
        <f>SUM(M20:M23)</f>
        <v>657135050.05999994</v>
      </c>
    </row>
    <row r="26" spans="1:23">
      <c r="B26" s="92"/>
      <c r="C26" s="92"/>
      <c r="J26" s="96"/>
      <c r="M26" s="96"/>
    </row>
    <row r="27" spans="1:23">
      <c r="B27" s="100" t="s">
        <v>209</v>
      </c>
      <c r="C27" s="100"/>
      <c r="H27" s="95">
        <v>-7557754.8700000001</v>
      </c>
      <c r="J27" s="95">
        <v>-7557754.8700000001</v>
      </c>
      <c r="M27" s="95">
        <f>J27</f>
        <v>-7557754.8700000001</v>
      </c>
    </row>
    <row r="28" spans="1:23">
      <c r="B28" s="100" t="s">
        <v>210</v>
      </c>
      <c r="C28" s="100"/>
      <c r="H28" s="95">
        <v>4527948.8099999996</v>
      </c>
      <c r="J28" s="95">
        <f>H28</f>
        <v>4527948.8099999996</v>
      </c>
      <c r="M28" s="95">
        <f>J28</f>
        <v>4527948.8099999996</v>
      </c>
    </row>
    <row r="29" spans="1:23">
      <c r="B29" s="100" t="s">
        <v>212</v>
      </c>
      <c r="C29" s="100"/>
      <c r="H29" s="95">
        <v>23634684.719999999</v>
      </c>
      <c r="J29" s="95">
        <v>20254321.93</v>
      </c>
      <c r="M29" s="95">
        <f>J29</f>
        <v>20254321.93</v>
      </c>
    </row>
    <row r="30" spans="1:23">
      <c r="B30" s="123" t="s">
        <v>211</v>
      </c>
      <c r="C30" s="123"/>
      <c r="H30" s="95">
        <v>-60789.5</v>
      </c>
      <c r="J30" s="95">
        <v>-60789.5</v>
      </c>
      <c r="M30" s="95">
        <f>J30</f>
        <v>-60789.5</v>
      </c>
    </row>
    <row r="31" spans="1:23">
      <c r="B31" s="100" t="s">
        <v>213</v>
      </c>
      <c r="C31" s="100"/>
      <c r="H31" s="95">
        <f>H22*-1</f>
        <v>57456384</v>
      </c>
      <c r="J31" s="95">
        <f>J22*-1</f>
        <v>10160333</v>
      </c>
      <c r="M31" s="95">
        <f>J31</f>
        <v>10160333</v>
      </c>
    </row>
    <row r="32" spans="1:23">
      <c r="B32" s="100"/>
      <c r="C32" s="100"/>
      <c r="H32" s="96"/>
      <c r="J32" s="96"/>
      <c r="M32" s="96"/>
    </row>
    <row r="33" spans="1:23" ht="14.5">
      <c r="B33" s="121" t="s">
        <v>354</v>
      </c>
      <c r="C33" s="121"/>
      <c r="H33" s="122">
        <f>H25+SUM(H27:H31)</f>
        <v>638642072.35000002</v>
      </c>
      <c r="J33" s="122">
        <f>J25+SUM(J27:J31)</f>
        <v>638642072.35000002</v>
      </c>
      <c r="M33" s="122">
        <f>M25+SUM(M27:M31)</f>
        <v>684459109.42999995</v>
      </c>
      <c r="O33" s="113"/>
    </row>
    <row r="34" spans="1:23">
      <c r="A34" s="124"/>
      <c r="B34" s="125"/>
      <c r="C34" s="125"/>
      <c r="D34" s="126"/>
      <c r="E34" s="126"/>
      <c r="F34" s="126"/>
      <c r="G34" s="126"/>
      <c r="H34" s="126"/>
      <c r="I34" s="126"/>
      <c r="J34" s="127"/>
      <c r="K34" s="126"/>
      <c r="L34" s="126"/>
      <c r="M34" s="127"/>
      <c r="O34" s="116" t="s">
        <v>293</v>
      </c>
    </row>
    <row r="35" spans="1:23">
      <c r="A35" s="128"/>
      <c r="B35" s="129" t="s">
        <v>574</v>
      </c>
      <c r="C35" s="129"/>
      <c r="M35" s="130">
        <f>M33-H33</f>
        <v>45817037.079999924</v>
      </c>
      <c r="O35" s="79">
        <v>45819686.108674511</v>
      </c>
      <c r="P35" s="294">
        <f>M35-O35</f>
        <v>-2649.0286745876074</v>
      </c>
    </row>
    <row r="36" spans="1:23">
      <c r="B36" s="100" t="s">
        <v>531</v>
      </c>
      <c r="C36" s="100"/>
      <c r="D36" s="100"/>
      <c r="E36" s="100"/>
      <c r="M36" s="102">
        <f>M35/J33</f>
        <v>7.1741338479952899E-2</v>
      </c>
      <c r="O36" s="131"/>
    </row>
    <row r="37" spans="1:23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</row>
    <row r="38" spans="1:23">
      <c r="A38" s="78" t="s">
        <v>145</v>
      </c>
      <c r="M38" s="19" t="s">
        <v>147</v>
      </c>
    </row>
    <row r="39" spans="1:23">
      <c r="A39" s="80" t="s">
        <v>146</v>
      </c>
      <c r="M39" s="19" t="s">
        <v>559</v>
      </c>
    </row>
    <row r="40" spans="1:23">
      <c r="A40" s="80" t="s">
        <v>144</v>
      </c>
      <c r="G40" s="338"/>
      <c r="H40" s="338"/>
      <c r="I40" s="338"/>
      <c r="J40" s="338"/>
      <c r="M40" s="20" t="s">
        <v>162</v>
      </c>
    </row>
    <row r="41" spans="1:23">
      <c r="A41" s="81"/>
      <c r="G41" s="339" t="s">
        <v>87</v>
      </c>
      <c r="H41" s="339"/>
      <c r="I41" s="339" t="s">
        <v>535</v>
      </c>
      <c r="J41" s="339"/>
    </row>
    <row r="42" spans="1:23">
      <c r="A42" s="82"/>
      <c r="B42" s="140"/>
      <c r="C42" s="140"/>
      <c r="D42" s="140"/>
      <c r="E42" s="140"/>
      <c r="F42" s="299"/>
      <c r="G42" s="303" t="s">
        <v>87</v>
      </c>
      <c r="H42" s="299" t="s">
        <v>104</v>
      </c>
      <c r="I42" s="303"/>
      <c r="J42" s="334" t="s">
        <v>587</v>
      </c>
      <c r="K42" s="85"/>
      <c r="L42" s="299"/>
      <c r="M42" s="299" t="s">
        <v>104</v>
      </c>
    </row>
    <row r="43" spans="1:23">
      <c r="A43" s="82"/>
      <c r="D43" s="299" t="s">
        <v>348</v>
      </c>
      <c r="E43" s="304" t="s">
        <v>215</v>
      </c>
      <c r="F43" s="299" t="s">
        <v>4</v>
      </c>
      <c r="G43" s="84" t="s">
        <v>14</v>
      </c>
      <c r="H43" s="299" t="s">
        <v>105</v>
      </c>
      <c r="I43" s="84" t="s">
        <v>14</v>
      </c>
      <c r="J43" s="334" t="s">
        <v>585</v>
      </c>
      <c r="K43" s="85"/>
      <c r="L43" s="299" t="s">
        <v>572</v>
      </c>
      <c r="M43" s="299" t="s">
        <v>105</v>
      </c>
    </row>
    <row r="44" spans="1:23">
      <c r="A44" s="86"/>
      <c r="B44" s="87"/>
      <c r="C44" s="87"/>
      <c r="D44" s="300"/>
      <c r="E44" s="305" t="s">
        <v>563</v>
      </c>
      <c r="F44" s="300" t="s">
        <v>131</v>
      </c>
      <c r="G44" s="89" t="s">
        <v>15</v>
      </c>
      <c r="H44" s="300" t="s">
        <v>87</v>
      </c>
      <c r="I44" s="89" t="s">
        <v>15</v>
      </c>
      <c r="J44" s="335" t="s">
        <v>586</v>
      </c>
      <c r="K44" s="90"/>
      <c r="L44" s="300" t="s">
        <v>13</v>
      </c>
      <c r="M44" s="300" t="s">
        <v>573</v>
      </c>
    </row>
    <row r="45" spans="1:23">
      <c r="A45" s="82"/>
    </row>
    <row r="46" spans="1:23">
      <c r="A46" s="91" t="s">
        <v>183</v>
      </c>
    </row>
    <row r="47" spans="1:23">
      <c r="A47" s="79"/>
      <c r="B47" s="123" t="s">
        <v>274</v>
      </c>
      <c r="C47" s="123"/>
      <c r="D47" s="93">
        <v>48922.462686567116</v>
      </c>
      <c r="G47" s="94">
        <v>0.53</v>
      </c>
      <c r="H47" s="79">
        <f>G47*D47</f>
        <v>25928.905223880574</v>
      </c>
      <c r="I47" s="94">
        <v>0.53</v>
      </c>
      <c r="J47" s="95">
        <f>ROUND(I47*D47,2)</f>
        <v>25928.91</v>
      </c>
      <c r="L47" s="94">
        <f>L10</f>
        <v>0.53</v>
      </c>
      <c r="M47" s="95">
        <f>ROUND(L47*D47,2)</f>
        <v>25928.91</v>
      </c>
    </row>
    <row r="48" spans="1:23">
      <c r="A48" s="79"/>
      <c r="B48" s="92" t="s">
        <v>328</v>
      </c>
      <c r="C48" s="92"/>
      <c r="F48" s="93">
        <v>152971.03715429411</v>
      </c>
      <c r="G48" s="106">
        <v>1.2760000000000001E-2</v>
      </c>
      <c r="H48" s="79">
        <f>F48*G48</f>
        <v>1951.910434088793</v>
      </c>
      <c r="I48" s="101">
        <f>G48</f>
        <v>1.2760000000000001E-2</v>
      </c>
      <c r="J48" s="96">
        <f>F48*I48</f>
        <v>1951.910434088793</v>
      </c>
      <c r="L48" s="99">
        <f>G48</f>
        <v>1.2760000000000001E-2</v>
      </c>
      <c r="M48" s="95">
        <f>I48*F48</f>
        <v>1951.910434088793</v>
      </c>
      <c r="N48" s="102"/>
      <c r="Q48" s="101"/>
      <c r="R48" s="101"/>
      <c r="S48" s="101"/>
      <c r="T48" s="101"/>
      <c r="U48" s="101"/>
      <c r="V48" s="1"/>
      <c r="W48" s="1"/>
    </row>
    <row r="49" spans="1:23" ht="14.5">
      <c r="A49" s="79"/>
      <c r="B49" s="92" t="s">
        <v>329</v>
      </c>
      <c r="C49" s="92"/>
      <c r="G49" s="274">
        <v>3.0769999999999999E-2</v>
      </c>
      <c r="H49" s="79">
        <f>F48*G49</f>
        <v>4706.9188132376294</v>
      </c>
      <c r="I49" s="273">
        <f>G49</f>
        <v>3.0769999999999999E-2</v>
      </c>
      <c r="J49" s="96">
        <f>I49*F48</f>
        <v>4706.9188132376294</v>
      </c>
      <c r="L49" s="103">
        <f>L12</f>
        <v>3.2000000000000001E-2</v>
      </c>
      <c r="M49" s="95">
        <f>L49*F48</f>
        <v>4895.0731889374119</v>
      </c>
      <c r="N49" s="102"/>
      <c r="Q49" s="101"/>
      <c r="R49" s="101"/>
      <c r="S49" s="101"/>
      <c r="T49" s="101"/>
      <c r="U49" s="101"/>
      <c r="V49" s="1"/>
      <c r="W49" s="1"/>
    </row>
    <row r="50" spans="1:23">
      <c r="A50" s="79"/>
      <c r="B50" s="276" t="s">
        <v>330</v>
      </c>
      <c r="C50" s="123"/>
      <c r="F50" s="93"/>
      <c r="G50" s="106">
        <f>G48+G49</f>
        <v>4.3529999999999999E-2</v>
      </c>
      <c r="H50" s="93"/>
      <c r="I50" s="106">
        <f>I48+I49</f>
        <v>4.3529999999999999E-2</v>
      </c>
      <c r="J50" s="95"/>
      <c r="L50" s="106">
        <f>L48+L49</f>
        <v>4.4760000000000001E-2</v>
      </c>
      <c r="M50" s="95"/>
      <c r="N50" s="1"/>
      <c r="O50" s="108"/>
    </row>
    <row r="51" spans="1:23">
      <c r="A51" s="79"/>
      <c r="B51" s="123"/>
      <c r="C51" s="123"/>
      <c r="F51" s="93"/>
      <c r="G51" s="106"/>
      <c r="H51" s="93"/>
      <c r="I51" s="106"/>
      <c r="J51" s="95"/>
      <c r="L51" s="99"/>
      <c r="M51" s="95"/>
      <c r="N51" s="1"/>
      <c r="O51" s="108"/>
    </row>
    <row r="52" spans="1:23">
      <c r="A52" s="79"/>
      <c r="B52" s="92" t="s">
        <v>488</v>
      </c>
      <c r="C52" s="92"/>
      <c r="F52" s="93">
        <v>1580188.1245634074</v>
      </c>
      <c r="G52" s="106">
        <v>2.683E-2</v>
      </c>
      <c r="H52" s="79">
        <f>G52*F52</f>
        <v>42396.447382036218</v>
      </c>
      <c r="I52" s="101">
        <f>G52</f>
        <v>2.683E-2</v>
      </c>
      <c r="J52" s="96">
        <f>I52*F52</f>
        <v>42396.447382036218</v>
      </c>
      <c r="L52" s="99"/>
      <c r="M52" s="95"/>
      <c r="N52" s="102"/>
      <c r="Q52" s="101"/>
      <c r="R52" s="101"/>
      <c r="S52" s="101"/>
      <c r="T52" s="101"/>
      <c r="U52" s="101"/>
      <c r="V52" s="1"/>
      <c r="W52" s="1"/>
    </row>
    <row r="53" spans="1:23">
      <c r="A53" s="79"/>
      <c r="B53" s="92" t="s">
        <v>486</v>
      </c>
      <c r="C53" s="92"/>
      <c r="F53" s="93">
        <v>1491321</v>
      </c>
      <c r="G53" s="106">
        <v>0</v>
      </c>
      <c r="I53" s="101">
        <v>0</v>
      </c>
      <c r="J53" s="96">
        <f>I53*F53</f>
        <v>0</v>
      </c>
      <c r="L53" s="99">
        <f>ROUND(Q53*G52,5)</f>
        <v>3.2460000000000003E-2</v>
      </c>
      <c r="M53" s="95">
        <f>L53*F53</f>
        <v>48408.279660000007</v>
      </c>
      <c r="N53" s="102"/>
      <c r="P53" s="97">
        <f>M53/J52-1</f>
        <v>0.14180037831450609</v>
      </c>
      <c r="Q53" s="310">
        <v>1.2098</v>
      </c>
      <c r="R53" s="101"/>
      <c r="S53" s="101"/>
      <c r="T53" s="101"/>
      <c r="U53" s="101"/>
      <c r="V53" s="1"/>
      <c r="W53" s="1"/>
    </row>
    <row r="54" spans="1:23">
      <c r="A54" s="79"/>
      <c r="B54" s="92" t="s">
        <v>489</v>
      </c>
      <c r="C54" s="92"/>
      <c r="G54" s="106">
        <v>3.0769999999999999E-2</v>
      </c>
      <c r="H54" s="79">
        <f>F52*G54</f>
        <v>48622.388592816045</v>
      </c>
      <c r="I54" s="101">
        <f>G54</f>
        <v>3.0769999999999999E-2</v>
      </c>
      <c r="J54" s="96">
        <f>I54*F52</f>
        <v>48622.388592816045</v>
      </c>
      <c r="L54" s="99"/>
      <c r="M54" s="95"/>
      <c r="N54" s="102"/>
      <c r="Q54" s="101"/>
      <c r="R54" s="101"/>
      <c r="S54" s="101"/>
      <c r="T54" s="101"/>
      <c r="U54" s="101"/>
      <c r="V54" s="1"/>
      <c r="W54" s="1"/>
    </row>
    <row r="55" spans="1:23" ht="14.5">
      <c r="A55" s="79"/>
      <c r="B55" s="123" t="s">
        <v>487</v>
      </c>
      <c r="C55" s="123"/>
      <c r="F55" s="93"/>
      <c r="G55" s="274">
        <v>0</v>
      </c>
      <c r="H55" s="93"/>
      <c r="I55" s="274">
        <v>0</v>
      </c>
      <c r="J55" s="96">
        <f>I55*F53</f>
        <v>0</v>
      </c>
      <c r="L55" s="291">
        <f>L12</f>
        <v>3.2000000000000001E-2</v>
      </c>
      <c r="M55" s="95">
        <f>L55*F53</f>
        <v>47722.272000000004</v>
      </c>
      <c r="N55" s="97"/>
      <c r="O55" s="108"/>
    </row>
    <row r="56" spans="1:23">
      <c r="A56" s="79"/>
      <c r="B56" s="276" t="s">
        <v>331</v>
      </c>
      <c r="C56" s="123"/>
      <c r="F56" s="93"/>
      <c r="G56" s="106">
        <f>G52+G54</f>
        <v>5.7599999999999998E-2</v>
      </c>
      <c r="H56" s="93"/>
      <c r="I56" s="106">
        <f>I52+I54</f>
        <v>5.7599999999999998E-2</v>
      </c>
      <c r="J56" s="95"/>
      <c r="L56" s="106">
        <f>L53+L55</f>
        <v>6.4460000000000003E-2</v>
      </c>
      <c r="M56" s="95"/>
      <c r="N56" s="97"/>
      <c r="O56" s="108"/>
    </row>
    <row r="57" spans="1:23">
      <c r="A57" s="79"/>
      <c r="B57" s="123"/>
      <c r="C57" s="123"/>
      <c r="F57" s="93"/>
      <c r="G57" s="106"/>
      <c r="H57" s="93"/>
      <c r="I57" s="106"/>
      <c r="J57" s="95"/>
      <c r="L57" s="99"/>
      <c r="M57" s="95"/>
      <c r="N57" s="97"/>
      <c r="O57" s="108"/>
    </row>
    <row r="58" spans="1:23">
      <c r="A58" s="79"/>
      <c r="B58" s="92" t="s">
        <v>490</v>
      </c>
      <c r="C58" s="92"/>
      <c r="F58" s="93">
        <v>175576.45828482311</v>
      </c>
      <c r="G58" s="106">
        <v>0.24465000000000001</v>
      </c>
      <c r="H58" s="79">
        <f>F58*G58</f>
        <v>42954.780519381973</v>
      </c>
      <c r="I58" s="101">
        <f>G58</f>
        <v>0.24465000000000001</v>
      </c>
      <c r="J58" s="96">
        <f>I58*F58</f>
        <v>42954.780519381973</v>
      </c>
      <c r="L58" s="99"/>
      <c r="M58" s="95"/>
      <c r="N58" s="102"/>
      <c r="Q58" s="292">
        <f>J58*M53/J52</f>
        <v>49045.784647446919</v>
      </c>
      <c r="R58" s="101"/>
      <c r="S58" s="101"/>
      <c r="T58" s="101"/>
      <c r="U58" s="101"/>
      <c r="V58" s="1"/>
      <c r="W58" s="1"/>
    </row>
    <row r="59" spans="1:23">
      <c r="A59" s="79"/>
      <c r="B59" s="92" t="s">
        <v>491</v>
      </c>
      <c r="C59" s="92"/>
      <c r="F59" s="93">
        <v>264443</v>
      </c>
      <c r="G59" s="106">
        <v>0</v>
      </c>
      <c r="I59" s="101">
        <v>0</v>
      </c>
      <c r="J59" s="96">
        <f>I59*F59</f>
        <v>0</v>
      </c>
      <c r="L59" s="99">
        <f>ROUND(Q58/F59,5)</f>
        <v>0.18547</v>
      </c>
      <c r="M59" s="95">
        <f>L59*F59</f>
        <v>49046.243210000001</v>
      </c>
      <c r="N59" s="102"/>
      <c r="P59" s="97">
        <f>M59/J58-1</f>
        <v>0.14181105378642189</v>
      </c>
      <c r="Q59" s="101"/>
      <c r="R59" s="101"/>
      <c r="S59" s="101"/>
      <c r="T59" s="101"/>
      <c r="U59" s="101"/>
      <c r="V59" s="1"/>
      <c r="W59" s="1"/>
    </row>
    <row r="60" spans="1:23">
      <c r="A60" s="79"/>
      <c r="B60" s="92" t="s">
        <v>492</v>
      </c>
      <c r="C60" s="92"/>
      <c r="G60" s="106">
        <v>3.0769999999999999E-2</v>
      </c>
      <c r="H60" s="79">
        <f>F58*G60</f>
        <v>5402.4876214240066</v>
      </c>
      <c r="I60" s="101">
        <f>G60</f>
        <v>3.0769999999999999E-2</v>
      </c>
      <c r="J60" s="96">
        <f>I60*F58</f>
        <v>5402.4876214240066</v>
      </c>
      <c r="L60" s="99"/>
      <c r="M60" s="95"/>
      <c r="N60" s="102"/>
      <c r="Q60" s="101"/>
      <c r="R60" s="101"/>
      <c r="S60" s="101"/>
      <c r="T60" s="101"/>
      <c r="U60" s="101"/>
      <c r="V60" s="1"/>
      <c r="W60" s="1"/>
    </row>
    <row r="61" spans="1:23" ht="14.5">
      <c r="A61" s="79"/>
      <c r="B61" s="92" t="s">
        <v>493</v>
      </c>
      <c r="C61" s="104"/>
      <c r="G61" s="275">
        <v>0</v>
      </c>
      <c r="I61" s="273">
        <v>0</v>
      </c>
      <c r="J61" s="96">
        <f>I61*F59</f>
        <v>0</v>
      </c>
      <c r="L61" s="291">
        <f>L12</f>
        <v>3.2000000000000001E-2</v>
      </c>
      <c r="M61" s="95">
        <f>L61*F59</f>
        <v>8462.1759999999995</v>
      </c>
      <c r="N61" s="102"/>
      <c r="Q61" s="101"/>
      <c r="R61" s="101"/>
      <c r="S61" s="101"/>
      <c r="T61" s="101"/>
      <c r="U61" s="101"/>
      <c r="V61" s="1"/>
      <c r="W61" s="1"/>
    </row>
    <row r="62" spans="1:23">
      <c r="A62" s="79"/>
      <c r="B62" s="276" t="s">
        <v>332</v>
      </c>
      <c r="C62" s="104"/>
      <c r="G62" s="108">
        <f>G58+G60</f>
        <v>0.27542</v>
      </c>
      <c r="H62" s="108"/>
      <c r="I62" s="108">
        <f>I58+I60</f>
        <v>0.27542</v>
      </c>
      <c r="J62" s="96"/>
      <c r="L62" s="106">
        <f>L59+L61</f>
        <v>0.21747</v>
      </c>
      <c r="M62" s="96"/>
      <c r="N62" s="102"/>
      <c r="Q62" s="101"/>
      <c r="R62" s="101"/>
      <c r="S62" s="101"/>
      <c r="T62" s="101"/>
      <c r="U62" s="101"/>
      <c r="V62" s="1"/>
      <c r="W62" s="1"/>
    </row>
    <row r="63" spans="1:23">
      <c r="A63" s="79"/>
      <c r="B63" s="123"/>
      <c r="C63" s="123"/>
      <c r="I63" s="106"/>
      <c r="J63" s="96"/>
      <c r="L63" s="101"/>
      <c r="M63" s="96"/>
      <c r="O63" s="108"/>
    </row>
    <row r="64" spans="1:23">
      <c r="A64" s="79"/>
      <c r="B64" s="123" t="s">
        <v>150</v>
      </c>
      <c r="C64" s="123"/>
      <c r="E64" s="93">
        <v>412.2</v>
      </c>
      <c r="G64" s="98">
        <v>8.9</v>
      </c>
      <c r="H64" s="79">
        <f>E64*G64</f>
        <v>3668.58</v>
      </c>
      <c r="I64" s="98">
        <v>8.9</v>
      </c>
      <c r="J64" s="95">
        <f>ROUND(I64*E64,2)</f>
        <v>3668.58</v>
      </c>
      <c r="L64" s="133">
        <f>ROUND(I64*(1+P59),2)</f>
        <v>10.16</v>
      </c>
      <c r="M64" s="95">
        <f>ROUND(L64*E64,2)</f>
        <v>4187.95</v>
      </c>
      <c r="O64" s="108"/>
    </row>
    <row r="65" spans="1:17">
      <c r="A65" s="79"/>
      <c r="B65" s="123" t="s">
        <v>149</v>
      </c>
      <c r="C65" s="123"/>
      <c r="E65" s="93">
        <v>434.59999999999997</v>
      </c>
      <c r="G65" s="98">
        <v>3.44</v>
      </c>
      <c r="H65" s="79">
        <f>E65*G65</f>
        <v>1495.0239999999999</v>
      </c>
      <c r="I65" s="98">
        <v>3.44</v>
      </c>
      <c r="J65" s="95">
        <f>ROUND(I65*E65,2)</f>
        <v>1495.02</v>
      </c>
      <c r="L65" s="133">
        <f>ROUND(I65*(1+P53),2)</f>
        <v>3.93</v>
      </c>
      <c r="M65" s="95">
        <f>ROUND(L65*E65,2)</f>
        <v>1707.98</v>
      </c>
      <c r="O65" s="108"/>
    </row>
    <row r="66" spans="1:17">
      <c r="A66" s="79"/>
      <c r="B66" s="105"/>
      <c r="C66" s="105"/>
      <c r="I66" s="106"/>
      <c r="J66" s="96"/>
      <c r="L66" s="107"/>
      <c r="M66" s="96"/>
      <c r="O66" s="108"/>
    </row>
    <row r="67" spans="1:17">
      <c r="A67" s="79"/>
      <c r="B67" s="218" t="s">
        <v>523</v>
      </c>
      <c r="C67" s="109"/>
      <c r="F67" s="79">
        <v>-3865.1200257694322</v>
      </c>
      <c r="G67" s="106">
        <v>5.7599999999999998E-2</v>
      </c>
      <c r="H67" s="93">
        <f>F67*G67</f>
        <v>-222.63091348431928</v>
      </c>
      <c r="I67" s="106">
        <f>G67</f>
        <v>5.7599999999999998E-2</v>
      </c>
      <c r="J67" s="95">
        <f>F67*I67</f>
        <v>-222.63091348431928</v>
      </c>
      <c r="L67" s="107">
        <f>L62</f>
        <v>0.21747</v>
      </c>
      <c r="M67" s="95">
        <f>ROUND(L67*F67,2)</f>
        <v>-840.55</v>
      </c>
      <c r="O67" s="108"/>
    </row>
    <row r="68" spans="1:17">
      <c r="A68" s="79"/>
      <c r="B68" s="218" t="s">
        <v>522</v>
      </c>
      <c r="C68" s="109"/>
      <c r="F68" s="79">
        <v>-173.75757575757547</v>
      </c>
      <c r="G68" s="101">
        <v>2.1729999999999999E-2</v>
      </c>
      <c r="H68" s="93">
        <f>F68*G68</f>
        <v>-3.7757521212121148</v>
      </c>
      <c r="I68" s="106">
        <f>G68</f>
        <v>2.1729999999999999E-2</v>
      </c>
      <c r="J68" s="95">
        <f>F68*I68</f>
        <v>-3.7757521212121148</v>
      </c>
      <c r="L68" s="107">
        <f>G68</f>
        <v>2.1729999999999999E-2</v>
      </c>
      <c r="M68" s="95">
        <f>ROUND(L68*F68,2)</f>
        <v>-3.78</v>
      </c>
      <c r="O68" s="108"/>
    </row>
    <row r="69" spans="1:17">
      <c r="A69" s="79"/>
      <c r="B69" s="105"/>
      <c r="C69" s="105"/>
      <c r="I69" s="106"/>
      <c r="J69" s="96"/>
      <c r="L69" s="107"/>
      <c r="M69" s="96"/>
      <c r="O69" s="108"/>
    </row>
    <row r="70" spans="1:17">
      <c r="A70" s="110"/>
      <c r="B70" s="111" t="s">
        <v>106</v>
      </c>
      <c r="C70" s="111"/>
      <c r="F70" s="1"/>
      <c r="G70" s="1"/>
      <c r="H70" s="112">
        <f>SUM(H47:H69)</f>
        <v>176901.0359212597</v>
      </c>
      <c r="J70" s="112">
        <f>SUM(J47:J69)</f>
        <v>176901.03669737911</v>
      </c>
      <c r="M70" s="112">
        <f>SUM(M47:M69)</f>
        <v>191466.46449302623</v>
      </c>
      <c r="O70" s="102"/>
      <c r="Q70" s="79">
        <v>176901.02325615811</v>
      </c>
    </row>
    <row r="71" spans="1:17">
      <c r="A71" s="110"/>
      <c r="B71" s="109" t="s">
        <v>107</v>
      </c>
      <c r="C71" s="109"/>
      <c r="F71" s="1"/>
      <c r="G71" s="1"/>
      <c r="H71" s="114">
        <v>1</v>
      </c>
      <c r="J71" s="114">
        <v>1</v>
      </c>
      <c r="M71" s="114">
        <f>J71</f>
        <v>1</v>
      </c>
    </row>
    <row r="72" spans="1:17">
      <c r="A72" s="110"/>
      <c r="B72" s="111" t="s">
        <v>108</v>
      </c>
      <c r="C72" s="111"/>
      <c r="F72" s="1"/>
      <c r="G72" s="1"/>
      <c r="H72" s="112">
        <f>+ROUND(H70/H71,2)</f>
        <v>176901.04</v>
      </c>
      <c r="J72" s="112">
        <f>+ROUND(J70/J71,2)</f>
        <v>176901.04</v>
      </c>
      <c r="M72" s="112">
        <f>+ROUND(M70/M71,2)</f>
        <v>191466.46</v>
      </c>
      <c r="N72" s="102"/>
    </row>
    <row r="73" spans="1:17">
      <c r="A73" s="110"/>
      <c r="F73" s="116"/>
      <c r="G73" s="116"/>
      <c r="H73" s="96"/>
      <c r="J73" s="96"/>
    </row>
    <row r="74" spans="1:17">
      <c r="A74" s="117"/>
      <c r="B74" s="79" t="s">
        <v>214</v>
      </c>
      <c r="H74" s="95">
        <v>-18420.099999999999</v>
      </c>
      <c r="J74" s="95">
        <v>-3257.33</v>
      </c>
      <c r="M74" s="95">
        <f>J74</f>
        <v>-3257.33</v>
      </c>
    </row>
    <row r="75" spans="1:17">
      <c r="A75" s="117"/>
      <c r="B75" s="79" t="s">
        <v>469</v>
      </c>
      <c r="H75" s="95"/>
      <c r="J75" s="256">
        <f>H81-J81</f>
        <v>1140.3199999999997</v>
      </c>
      <c r="M75" s="95"/>
    </row>
    <row r="76" spans="1:17">
      <c r="A76" s="117"/>
      <c r="B76" s="92"/>
      <c r="C76" s="92"/>
      <c r="H76" s="119"/>
      <c r="J76" s="119"/>
    </row>
    <row r="77" spans="1:17" ht="14.5">
      <c r="B77" s="121" t="s">
        <v>113</v>
      </c>
      <c r="C77" s="121"/>
      <c r="H77" s="122">
        <f>SUM(H72:H74)</f>
        <v>158480.94</v>
      </c>
      <c r="J77" s="122">
        <f>SUM(J72:J75)</f>
        <v>174784.03000000003</v>
      </c>
      <c r="M77" s="122">
        <f>SUM(M72:M75)</f>
        <v>188209.13</v>
      </c>
    </row>
    <row r="78" spans="1:17">
      <c r="B78" s="92"/>
      <c r="C78" s="92"/>
      <c r="H78" s="96"/>
      <c r="J78" s="96"/>
      <c r="M78" s="96"/>
    </row>
    <row r="79" spans="1:17">
      <c r="B79" s="100" t="s">
        <v>209</v>
      </c>
      <c r="C79" s="100"/>
      <c r="H79" s="95">
        <v>-2453.44</v>
      </c>
      <c r="J79" s="95">
        <v>-2453.44</v>
      </c>
      <c r="M79" s="95">
        <f>J79</f>
        <v>-2453.44</v>
      </c>
    </row>
    <row r="80" spans="1:17">
      <c r="B80" s="100" t="s">
        <v>210</v>
      </c>
      <c r="C80" s="100"/>
      <c r="H80" s="95">
        <v>1186.08</v>
      </c>
      <c r="J80" s="95">
        <f>H80</f>
        <v>1186.08</v>
      </c>
      <c r="M80" s="95">
        <f>J80</f>
        <v>1186.08</v>
      </c>
    </row>
    <row r="81" spans="1:17">
      <c r="B81" s="100" t="s">
        <v>212</v>
      </c>
      <c r="C81" s="100"/>
      <c r="H81" s="95">
        <v>6257.21</v>
      </c>
      <c r="J81" s="95">
        <v>5116.8900000000003</v>
      </c>
      <c r="M81" s="95">
        <f>J81</f>
        <v>5116.8900000000003</v>
      </c>
    </row>
    <row r="82" spans="1:17">
      <c r="B82" s="123" t="s">
        <v>211</v>
      </c>
      <c r="C82" s="123"/>
      <c r="H82" s="95">
        <v>-19.34</v>
      </c>
      <c r="J82" s="95">
        <v>-19.34</v>
      </c>
      <c r="M82" s="95">
        <f>J82</f>
        <v>-19.34</v>
      </c>
    </row>
    <row r="83" spans="1:17">
      <c r="B83" s="100" t="s">
        <v>213</v>
      </c>
      <c r="C83" s="100"/>
      <c r="H83" s="95">
        <f>H74*-1</f>
        <v>18420.099999999999</v>
      </c>
      <c r="J83" s="95">
        <f>J74*-1</f>
        <v>3257.33</v>
      </c>
      <c r="M83" s="95">
        <f>J83</f>
        <v>3257.33</v>
      </c>
    </row>
    <row r="84" spans="1:17">
      <c r="B84" s="100"/>
      <c r="C84" s="100"/>
      <c r="H84" s="96"/>
      <c r="J84" s="96"/>
      <c r="M84" s="96"/>
    </row>
    <row r="85" spans="1:17" ht="14.5">
      <c r="B85" s="121" t="s">
        <v>354</v>
      </c>
      <c r="C85" s="121"/>
      <c r="H85" s="122">
        <f>H77+SUM(H79:H83)</f>
        <v>181871.55</v>
      </c>
      <c r="J85" s="122">
        <f>J77+SUM(J79:J83)</f>
        <v>181871.55000000002</v>
      </c>
      <c r="M85" s="122">
        <f>M77+SUM(M79:M83)</f>
        <v>195296.65</v>
      </c>
      <c r="Q85" s="79">
        <v>181871.54584650599</v>
      </c>
    </row>
    <row r="86" spans="1:17">
      <c r="B86" s="134"/>
      <c r="C86" s="134"/>
      <c r="J86" s="96"/>
      <c r="M86" s="96"/>
      <c r="O86" s="116" t="s">
        <v>293</v>
      </c>
    </row>
    <row r="87" spans="1:17">
      <c r="A87" s="128"/>
      <c r="B87" s="129" t="s">
        <v>574</v>
      </c>
      <c r="C87" s="129"/>
      <c r="M87" s="130">
        <f>M85-J85</f>
        <v>13425.099999999977</v>
      </c>
      <c r="O87" s="79">
        <v>13409.876583006389</v>
      </c>
      <c r="P87" s="294">
        <f>M87-O87</f>
        <v>15.223416993587307</v>
      </c>
    </row>
    <row r="88" spans="1:17">
      <c r="B88" s="100" t="s">
        <v>531</v>
      </c>
      <c r="C88" s="100"/>
      <c r="D88" s="100"/>
      <c r="E88" s="100"/>
      <c r="M88" s="102">
        <f>M87/J85</f>
        <v>7.3816383046166237E-2</v>
      </c>
      <c r="O88" s="131"/>
    </row>
    <row r="89" spans="1:17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</row>
    <row r="90" spans="1:17">
      <c r="A90" s="78" t="s">
        <v>145</v>
      </c>
      <c r="M90" s="19" t="s">
        <v>147</v>
      </c>
    </row>
    <row r="91" spans="1:17">
      <c r="A91" s="80" t="s">
        <v>146</v>
      </c>
      <c r="M91" s="19" t="s">
        <v>558</v>
      </c>
    </row>
    <row r="92" spans="1:17">
      <c r="A92" s="80" t="s">
        <v>144</v>
      </c>
      <c r="G92" s="338"/>
      <c r="H92" s="338"/>
      <c r="I92" s="338"/>
      <c r="J92" s="338"/>
      <c r="M92" s="20" t="s">
        <v>162</v>
      </c>
    </row>
    <row r="93" spans="1:17">
      <c r="A93" s="81"/>
      <c r="G93" s="339" t="s">
        <v>87</v>
      </c>
      <c r="H93" s="339"/>
      <c r="I93" s="339" t="s">
        <v>535</v>
      </c>
      <c r="J93" s="339"/>
    </row>
    <row r="94" spans="1:17">
      <c r="A94" s="82"/>
      <c r="B94" s="140"/>
      <c r="C94" s="140"/>
      <c r="D94" s="140"/>
      <c r="E94" s="140"/>
      <c r="F94" s="299"/>
      <c r="G94" s="303" t="s">
        <v>87</v>
      </c>
      <c r="H94" s="299" t="s">
        <v>104</v>
      </c>
      <c r="I94" s="303"/>
      <c r="J94" s="334" t="s">
        <v>587</v>
      </c>
      <c r="K94" s="85"/>
      <c r="L94" s="299"/>
      <c r="M94" s="299" t="s">
        <v>104</v>
      </c>
    </row>
    <row r="95" spans="1:17">
      <c r="A95" s="82"/>
      <c r="D95" s="299" t="s">
        <v>348</v>
      </c>
      <c r="E95" s="299"/>
      <c r="F95" s="299" t="s">
        <v>4</v>
      </c>
      <c r="G95" s="84" t="s">
        <v>14</v>
      </c>
      <c r="H95" s="299" t="s">
        <v>105</v>
      </c>
      <c r="I95" s="84" t="s">
        <v>14</v>
      </c>
      <c r="J95" s="334" t="s">
        <v>585</v>
      </c>
      <c r="K95" s="85"/>
      <c r="L95" s="299" t="s">
        <v>572</v>
      </c>
      <c r="M95" s="299" t="s">
        <v>105</v>
      </c>
    </row>
    <row r="96" spans="1:17">
      <c r="A96" s="86"/>
      <c r="B96" s="87"/>
      <c r="C96" s="87"/>
      <c r="D96" s="300"/>
      <c r="E96" s="300"/>
      <c r="F96" s="300" t="s">
        <v>131</v>
      </c>
      <c r="G96" s="89" t="s">
        <v>15</v>
      </c>
      <c r="H96" s="300" t="s">
        <v>87</v>
      </c>
      <c r="I96" s="89" t="s">
        <v>15</v>
      </c>
      <c r="J96" s="335" t="s">
        <v>586</v>
      </c>
      <c r="K96" s="90"/>
      <c r="L96" s="300" t="s">
        <v>13</v>
      </c>
      <c r="M96" s="300" t="s">
        <v>573</v>
      </c>
    </row>
    <row r="98" spans="1:18">
      <c r="A98" s="91" t="s">
        <v>153</v>
      </c>
      <c r="R98" s="135"/>
    </row>
    <row r="99" spans="1:18">
      <c r="A99" s="110"/>
      <c r="B99" s="123" t="s">
        <v>275</v>
      </c>
      <c r="C99" s="123"/>
      <c r="D99" s="93">
        <v>23120463.000577271</v>
      </c>
      <c r="G99" s="94">
        <v>1.04</v>
      </c>
      <c r="H99" s="79">
        <f>ROUND(G99*D99,2)</f>
        <v>24045281.52</v>
      </c>
      <c r="I99" s="94">
        <f>G99</f>
        <v>1.04</v>
      </c>
      <c r="J99" s="95">
        <f>H99</f>
        <v>24045281.52</v>
      </c>
      <c r="L99" s="265">
        <f>ROUND(G99*(1+$P$102),2)</f>
        <v>1.35</v>
      </c>
      <c r="M99" s="95">
        <f>ROUND(L99*D99,2)</f>
        <v>31212625.050000001</v>
      </c>
      <c r="O99" s="135">
        <f>L99*365.25/12</f>
        <v>41.090625000000003</v>
      </c>
      <c r="P99" s="135"/>
      <c r="Q99" s="136"/>
      <c r="R99" s="135"/>
    </row>
    <row r="100" spans="1:18">
      <c r="A100" s="110"/>
      <c r="B100" s="109" t="s">
        <v>250</v>
      </c>
      <c r="C100" s="109"/>
      <c r="F100" s="93">
        <v>695268476.71264708</v>
      </c>
      <c r="G100" s="106">
        <v>8.1110000000000002E-2</v>
      </c>
      <c r="H100" s="79">
        <f>ROUND(G100*F100,2)</f>
        <v>56393226.149999999</v>
      </c>
      <c r="I100" s="106">
        <f>G100</f>
        <v>8.1110000000000002E-2</v>
      </c>
      <c r="J100" s="95">
        <f>I100*F100</f>
        <v>56393226.146162808</v>
      </c>
      <c r="L100" s="311">
        <v>8.7230000000000002E-2</v>
      </c>
      <c r="M100" s="95">
        <f>ROUND(L100*$F$100,2)</f>
        <v>60648269.219999999</v>
      </c>
      <c r="O100" s="135"/>
      <c r="P100" s="312">
        <v>46.72</v>
      </c>
      <c r="Q100" s="218" t="s">
        <v>519</v>
      </c>
    </row>
    <row r="101" spans="1:18" ht="14.5">
      <c r="A101" s="110"/>
      <c r="B101" s="109" t="s">
        <v>251</v>
      </c>
      <c r="C101" s="109"/>
      <c r="G101" s="277">
        <v>3.1140000000000001E-2</v>
      </c>
      <c r="H101" s="79">
        <f>ROUND(G101*F100,2)</f>
        <v>21650660.359999999</v>
      </c>
      <c r="I101" s="274">
        <f>G101</f>
        <v>3.1140000000000001E-2</v>
      </c>
      <c r="J101" s="138">
        <f>H101</f>
        <v>21650660.359999999</v>
      </c>
      <c r="L101" s="290">
        <f>P104</f>
        <v>3.2530000000000003E-2</v>
      </c>
      <c r="M101" s="95">
        <f>ROUND(L101*$F$100,2)</f>
        <v>22617083.550000001</v>
      </c>
      <c r="O101" s="135"/>
      <c r="P101" s="115">
        <f>(H99+H104)/(D99+D104)*365.25/12</f>
        <v>36.0866273493534</v>
      </c>
      <c r="Q101" s="218" t="s">
        <v>521</v>
      </c>
    </row>
    <row r="102" spans="1:18">
      <c r="A102" s="110"/>
      <c r="B102" s="218" t="s">
        <v>252</v>
      </c>
      <c r="C102" s="109"/>
      <c r="G102" s="106">
        <f>G100+G101</f>
        <v>0.11225</v>
      </c>
      <c r="H102" s="106"/>
      <c r="I102" s="106">
        <f>I100+I101</f>
        <v>0.11225</v>
      </c>
      <c r="J102" s="138"/>
      <c r="L102" s="106">
        <f>L100+L101</f>
        <v>0.11976000000000001</v>
      </c>
      <c r="M102" s="96"/>
      <c r="P102" s="149">
        <f>(P100-P101)/P101</f>
        <v>0.29466241185980846</v>
      </c>
      <c r="Q102" s="136"/>
    </row>
    <row r="103" spans="1:18">
      <c r="A103" s="110"/>
      <c r="B103" s="123"/>
      <c r="C103" s="123"/>
      <c r="I103" s="106"/>
      <c r="J103" s="138"/>
      <c r="L103" s="101"/>
      <c r="M103" s="138"/>
      <c r="N103" s="115"/>
      <c r="O103" s="102"/>
      <c r="Q103" s="136"/>
    </row>
    <row r="104" spans="1:18">
      <c r="A104" s="110"/>
      <c r="B104" s="123" t="s">
        <v>278</v>
      </c>
      <c r="C104" s="123"/>
      <c r="D104" s="93">
        <v>7095841.6744227335</v>
      </c>
      <c r="G104" s="94">
        <v>1.66</v>
      </c>
      <c r="H104" s="79">
        <f>ROUND(D104*G104,2)</f>
        <v>11779097.18</v>
      </c>
      <c r="I104" s="94">
        <f>G104</f>
        <v>1.66</v>
      </c>
      <c r="J104" s="95">
        <f>H104</f>
        <v>11779097.18</v>
      </c>
      <c r="L104" s="265">
        <f>ROUND(G104*(1+$P$102),2)</f>
        <v>2.15</v>
      </c>
      <c r="M104" s="95">
        <f>ROUND(L104*D104,2)</f>
        <v>15256059.6</v>
      </c>
      <c r="O104" s="135">
        <f>L104*365.25/12</f>
        <v>65.440624999999997</v>
      </c>
      <c r="P104" s="313">
        <v>3.2530000000000003E-2</v>
      </c>
      <c r="Q104" s="136" t="s">
        <v>519</v>
      </c>
    </row>
    <row r="105" spans="1:18">
      <c r="A105" s="110"/>
      <c r="B105" s="109" t="s">
        <v>253</v>
      </c>
      <c r="C105" s="109"/>
      <c r="F105" s="93">
        <v>983167862.05655277</v>
      </c>
      <c r="G105" s="106">
        <v>8.1110000000000002E-2</v>
      </c>
      <c r="H105" s="79">
        <f>ROUND(G105*F105,2)</f>
        <v>79744745.290000007</v>
      </c>
      <c r="I105" s="106">
        <f>G105</f>
        <v>8.1110000000000002E-2</v>
      </c>
      <c r="J105" s="95">
        <f>I105*F105</f>
        <v>79744745.291406989</v>
      </c>
      <c r="L105" s="264">
        <f>L100</f>
        <v>8.7230000000000002E-2</v>
      </c>
      <c r="M105" s="95">
        <f>L105*F105</f>
        <v>85761732.607193097</v>
      </c>
      <c r="Q105" s="136"/>
    </row>
    <row r="106" spans="1:18" ht="14.5">
      <c r="A106" s="110"/>
      <c r="B106" s="109" t="s">
        <v>254</v>
      </c>
      <c r="C106" s="109"/>
      <c r="G106" s="277">
        <v>3.1140000000000001E-2</v>
      </c>
      <c r="H106" s="79">
        <f>ROUND(G106*F105,2)</f>
        <v>30615847.219999999</v>
      </c>
      <c r="I106" s="274">
        <f>G106</f>
        <v>3.1140000000000001E-2</v>
      </c>
      <c r="J106" s="138">
        <f>I106*F105</f>
        <v>30615847.224441055</v>
      </c>
      <c r="L106" s="290">
        <f>L101</f>
        <v>3.2530000000000003E-2</v>
      </c>
      <c r="M106" s="95">
        <f>ROUND(L106*$F$105,2)</f>
        <v>31982450.550000001</v>
      </c>
      <c r="Q106" s="136"/>
    </row>
    <row r="107" spans="1:18">
      <c r="A107" s="110"/>
      <c r="B107" s="218" t="s">
        <v>255</v>
      </c>
      <c r="C107" s="109"/>
      <c r="G107" s="106">
        <f>G105+G106</f>
        <v>0.11225</v>
      </c>
      <c r="H107" s="106"/>
      <c r="I107" s="106">
        <f>I105+I106</f>
        <v>0.11225</v>
      </c>
      <c r="J107" s="138"/>
      <c r="L107" s="106">
        <f>L105+L106</f>
        <v>0.11976000000000001</v>
      </c>
      <c r="M107" s="96"/>
      <c r="Q107" s="136"/>
    </row>
    <row r="108" spans="1:18">
      <c r="A108" s="110"/>
      <c r="B108" s="105"/>
      <c r="C108" s="105"/>
      <c r="J108" s="139"/>
      <c r="M108" s="139"/>
    </row>
    <row r="109" spans="1:18">
      <c r="A109" s="110"/>
      <c r="B109" s="109" t="s">
        <v>351</v>
      </c>
      <c r="C109" s="109"/>
      <c r="F109" s="79">
        <v>-286443.27238107234</v>
      </c>
      <c r="G109" s="108">
        <v>0.11225</v>
      </c>
      <c r="H109" s="93">
        <f>ROUND(F109*G109,2)</f>
        <v>-32153.26</v>
      </c>
      <c r="I109" s="106">
        <f>SUM(I100:I101)</f>
        <v>0.11225</v>
      </c>
      <c r="J109" s="95">
        <f>ROUND(I109*F109,2)</f>
        <v>-32153.26</v>
      </c>
      <c r="L109" s="99">
        <f>L102</f>
        <v>0.11976000000000001</v>
      </c>
      <c r="M109" s="95">
        <f>F109*L109</f>
        <v>-34304.446300357224</v>
      </c>
    </row>
    <row r="110" spans="1:18">
      <c r="A110" s="110"/>
      <c r="B110" s="109" t="s">
        <v>352</v>
      </c>
      <c r="C110" s="109"/>
      <c r="F110" s="79">
        <v>-190793.73985134333</v>
      </c>
      <c r="G110" s="108">
        <v>2.1729999999999999E-2</v>
      </c>
      <c r="H110" s="93">
        <f>ROUND(F110*G110,2)</f>
        <v>-4145.95</v>
      </c>
      <c r="I110" s="106">
        <f>G110</f>
        <v>2.1729999999999999E-2</v>
      </c>
      <c r="J110" s="95">
        <f>I110*F110</f>
        <v>-4145.9479669696902</v>
      </c>
      <c r="L110" s="99">
        <f>G110</f>
        <v>2.1729999999999999E-2</v>
      </c>
      <c r="M110" s="95">
        <f>F110*L110</f>
        <v>-4145.9479669696902</v>
      </c>
    </row>
    <row r="111" spans="1:18">
      <c r="A111" s="110"/>
      <c r="B111" s="105"/>
      <c r="C111" s="105"/>
      <c r="J111" s="139"/>
      <c r="M111" s="139"/>
    </row>
    <row r="112" spans="1:18">
      <c r="A112" s="110"/>
      <c r="B112" s="111" t="s">
        <v>106</v>
      </c>
      <c r="C112" s="111"/>
      <c r="F112" s="1"/>
      <c r="G112" s="1"/>
      <c r="H112" s="112">
        <f>SUM(H99:H111)</f>
        <v>224192558.51000002</v>
      </c>
      <c r="J112" s="112">
        <f>SUM(J99:J111)</f>
        <v>224192558.5140439</v>
      </c>
      <c r="M112" s="112">
        <f>SUM(M99:M111)</f>
        <v>247439770.18292576</v>
      </c>
    </row>
    <row r="113" spans="1:15">
      <c r="A113" s="110"/>
      <c r="B113" s="109" t="s">
        <v>107</v>
      </c>
      <c r="C113" s="109"/>
      <c r="F113" s="1"/>
      <c r="G113" s="1"/>
      <c r="H113" s="114">
        <v>1</v>
      </c>
      <c r="J113" s="114">
        <v>1</v>
      </c>
      <c r="M113" s="114">
        <f>J113</f>
        <v>1</v>
      </c>
    </row>
    <row r="114" spans="1:15">
      <c r="A114" s="110"/>
      <c r="B114" s="111" t="s">
        <v>108</v>
      </c>
      <c r="C114" s="111"/>
      <c r="F114" s="1"/>
      <c r="G114" s="1"/>
      <c r="H114" s="112">
        <f>+ROUND(H112/H113,2)</f>
        <v>224192558.50999999</v>
      </c>
      <c r="J114" s="112">
        <f>+ROUND(J112/J113,2)</f>
        <v>224192558.50999999</v>
      </c>
      <c r="M114" s="112">
        <f>+ROUND(M112/M113,2)</f>
        <v>247439770.18000001</v>
      </c>
    </row>
    <row r="115" spans="1:15">
      <c r="A115" s="110"/>
      <c r="F115" s="116"/>
      <c r="G115" s="116"/>
      <c r="H115" s="96"/>
      <c r="J115" s="96"/>
    </row>
    <row r="116" spans="1:15">
      <c r="A116" s="117"/>
      <c r="B116" s="79" t="s">
        <v>214</v>
      </c>
      <c r="H116" s="95">
        <v>-23611569</v>
      </c>
      <c r="J116" s="95">
        <v>-4178593</v>
      </c>
      <c r="M116" s="95">
        <f>J116</f>
        <v>-4178593</v>
      </c>
    </row>
    <row r="117" spans="1:15">
      <c r="A117" s="117"/>
      <c r="B117" s="79" t="s">
        <v>469</v>
      </c>
      <c r="H117" s="95"/>
      <c r="J117" s="95">
        <f>H123-J123</f>
        <v>4785547.57</v>
      </c>
      <c r="M117" s="95"/>
    </row>
    <row r="118" spans="1:15">
      <c r="A118" s="117"/>
      <c r="B118" s="92"/>
      <c r="C118" s="92"/>
      <c r="H118" s="96"/>
      <c r="J118" s="96"/>
      <c r="M118" s="96"/>
    </row>
    <row r="119" spans="1:15" ht="14.5">
      <c r="A119" s="110"/>
      <c r="B119" s="121" t="s">
        <v>113</v>
      </c>
      <c r="C119" s="121"/>
      <c r="H119" s="122">
        <f>SUM(H114:H116)</f>
        <v>200580989.50999999</v>
      </c>
      <c r="J119" s="122">
        <f>SUM(J114:J117)</f>
        <v>224799513.07999998</v>
      </c>
      <c r="M119" s="122">
        <f>SUM(M114:M117)</f>
        <v>243261177.18000001</v>
      </c>
    </row>
    <row r="120" spans="1:15">
      <c r="B120" s="92"/>
      <c r="C120" s="92"/>
    </row>
    <row r="121" spans="1:15">
      <c r="B121" s="100" t="s">
        <v>209</v>
      </c>
      <c r="C121" s="100"/>
      <c r="H121" s="95">
        <v>-2250408.0299999998</v>
      </c>
      <c r="J121" s="95">
        <v>-2250408.0299999998</v>
      </c>
      <c r="M121" s="95">
        <f>J121</f>
        <v>-2250408.0299999998</v>
      </c>
    </row>
    <row r="122" spans="1:15">
      <c r="B122" s="100" t="s">
        <v>210</v>
      </c>
      <c r="C122" s="100"/>
      <c r="H122" s="95">
        <v>3928655.12</v>
      </c>
      <c r="J122" s="95">
        <f>H122</f>
        <v>3928655.12</v>
      </c>
      <c r="M122" s="95">
        <f>J122</f>
        <v>3928655.12</v>
      </c>
    </row>
    <row r="123" spans="1:15">
      <c r="B123" s="100" t="s">
        <v>212</v>
      </c>
      <c r="C123" s="100"/>
      <c r="H123" s="95">
        <v>24509523.07</v>
      </c>
      <c r="J123" s="95">
        <v>19723975.5</v>
      </c>
      <c r="M123" s="95">
        <f>J123</f>
        <v>19723975.5</v>
      </c>
    </row>
    <row r="124" spans="1:15">
      <c r="B124" s="123" t="s">
        <v>211</v>
      </c>
      <c r="C124" s="123"/>
      <c r="H124" s="95">
        <v>-18713.68</v>
      </c>
      <c r="J124" s="95">
        <v>-18713.68</v>
      </c>
      <c r="M124" s="95">
        <f>J124</f>
        <v>-18713.68</v>
      </c>
    </row>
    <row r="125" spans="1:15">
      <c r="B125" s="100" t="s">
        <v>213</v>
      </c>
      <c r="C125" s="100"/>
      <c r="H125" s="95">
        <f>H116*-1</f>
        <v>23611569</v>
      </c>
      <c r="J125" s="95">
        <f>J116*-1</f>
        <v>4178593</v>
      </c>
      <c r="M125" s="95">
        <f>J125</f>
        <v>4178593</v>
      </c>
    </row>
    <row r="126" spans="1:15">
      <c r="A126" s="128"/>
      <c r="B126" s="100"/>
      <c r="C126" s="100"/>
      <c r="D126" s="100"/>
      <c r="E126" s="100"/>
    </row>
    <row r="127" spans="1:15" ht="14.5">
      <c r="A127" s="132"/>
      <c r="B127" s="121" t="s">
        <v>354</v>
      </c>
      <c r="C127" s="121"/>
      <c r="D127" s="132"/>
      <c r="E127" s="132"/>
      <c r="F127" s="132"/>
      <c r="G127" s="132"/>
      <c r="H127" s="122">
        <f>H119+SUM(H121:H125)</f>
        <v>250361614.99000001</v>
      </c>
      <c r="I127" s="132"/>
      <c r="J127" s="122">
        <f>J119+SUM(J121:J125)</f>
        <v>250361614.98999998</v>
      </c>
      <c r="K127" s="132"/>
      <c r="L127" s="132"/>
      <c r="M127" s="122">
        <f>M119+SUM(M121:M125)</f>
        <v>268823279.09000003</v>
      </c>
    </row>
    <row r="128" spans="1:15">
      <c r="A128" s="132"/>
      <c r="B128" s="140"/>
      <c r="C128" s="140"/>
      <c r="D128" s="132"/>
      <c r="E128" s="132"/>
      <c r="F128" s="132"/>
      <c r="G128" s="132"/>
      <c r="H128" s="132"/>
      <c r="I128" s="132"/>
      <c r="J128" s="141"/>
      <c r="K128" s="132"/>
      <c r="L128" s="132"/>
      <c r="M128" s="141"/>
      <c r="O128" s="116" t="s">
        <v>293</v>
      </c>
    </row>
    <row r="129" spans="1:23">
      <c r="A129" s="128"/>
      <c r="B129" s="129" t="s">
        <v>574</v>
      </c>
      <c r="C129" s="129"/>
      <c r="D129" s="100"/>
      <c r="E129" s="100"/>
      <c r="M129" s="130">
        <f>M127-J127</f>
        <v>18461664.100000054</v>
      </c>
      <c r="O129" s="79">
        <v>18459832.547410864</v>
      </c>
      <c r="P129" s="79">
        <f>M129-O129</f>
        <v>1831.5525891892612</v>
      </c>
    </row>
    <row r="130" spans="1:23">
      <c r="A130" s="128"/>
      <c r="B130" s="100" t="s">
        <v>531</v>
      </c>
      <c r="C130" s="100"/>
      <c r="D130" s="100"/>
      <c r="E130" s="100"/>
      <c r="M130" s="102">
        <f>M129/J127</f>
        <v>7.3739994450576843E-2</v>
      </c>
      <c r="O130" s="131"/>
    </row>
    <row r="131" spans="1:23">
      <c r="B131" s="100"/>
      <c r="C131" s="100"/>
    </row>
    <row r="132" spans="1:23">
      <c r="A132" s="78" t="s">
        <v>145</v>
      </c>
      <c r="M132" s="19" t="s">
        <v>147</v>
      </c>
    </row>
    <row r="133" spans="1:23">
      <c r="A133" s="80" t="s">
        <v>146</v>
      </c>
      <c r="M133" s="19" t="s">
        <v>557</v>
      </c>
    </row>
    <row r="134" spans="1:23">
      <c r="A134" s="80" t="s">
        <v>144</v>
      </c>
      <c r="G134" s="338"/>
      <c r="H134" s="338"/>
      <c r="I134" s="338"/>
      <c r="J134" s="338"/>
      <c r="M134" s="20" t="s">
        <v>162</v>
      </c>
    </row>
    <row r="135" spans="1:23">
      <c r="A135" s="81"/>
      <c r="G135" s="339" t="s">
        <v>87</v>
      </c>
      <c r="H135" s="339"/>
      <c r="I135" s="339" t="s">
        <v>535</v>
      </c>
      <c r="J135" s="339"/>
    </row>
    <row r="136" spans="1:23">
      <c r="A136" s="82"/>
      <c r="B136" s="140"/>
      <c r="C136" s="140"/>
      <c r="D136" s="140"/>
      <c r="E136" s="140"/>
      <c r="F136" s="299"/>
      <c r="G136" s="303" t="s">
        <v>87</v>
      </c>
      <c r="H136" s="299" t="s">
        <v>104</v>
      </c>
      <c r="I136" s="303"/>
      <c r="J136" s="334" t="s">
        <v>587</v>
      </c>
      <c r="K136" s="85"/>
      <c r="L136" s="299"/>
      <c r="M136" s="299" t="s">
        <v>104</v>
      </c>
    </row>
    <row r="137" spans="1:23">
      <c r="A137" s="82"/>
      <c r="D137" s="299" t="s">
        <v>348</v>
      </c>
      <c r="E137" s="304" t="s">
        <v>215</v>
      </c>
      <c r="F137" s="299" t="s">
        <v>4</v>
      </c>
      <c r="G137" s="84" t="s">
        <v>14</v>
      </c>
      <c r="H137" s="299" t="s">
        <v>105</v>
      </c>
      <c r="I137" s="84" t="s">
        <v>14</v>
      </c>
      <c r="J137" s="334" t="s">
        <v>585</v>
      </c>
      <c r="K137" s="85"/>
      <c r="L137" s="299" t="s">
        <v>572</v>
      </c>
      <c r="M137" s="299" t="s">
        <v>105</v>
      </c>
    </row>
    <row r="138" spans="1:23">
      <c r="A138" s="86"/>
      <c r="B138" s="87"/>
      <c r="C138" s="87"/>
      <c r="D138" s="300"/>
      <c r="E138" s="305" t="s">
        <v>563</v>
      </c>
      <c r="F138" s="300" t="s">
        <v>131</v>
      </c>
      <c r="G138" s="89" t="s">
        <v>15</v>
      </c>
      <c r="H138" s="300" t="s">
        <v>87</v>
      </c>
      <c r="I138" s="89" t="s">
        <v>15</v>
      </c>
      <c r="J138" s="335" t="s">
        <v>586</v>
      </c>
      <c r="K138" s="90"/>
      <c r="L138" s="300" t="s">
        <v>13</v>
      </c>
      <c r="M138" s="300" t="s">
        <v>573</v>
      </c>
    </row>
    <row r="139" spans="1:23">
      <c r="A139" s="82"/>
    </row>
    <row r="140" spans="1:23">
      <c r="A140" s="91" t="s">
        <v>471</v>
      </c>
    </row>
    <row r="141" spans="1:23">
      <c r="A141" s="79"/>
      <c r="B141" s="123" t="s">
        <v>275</v>
      </c>
      <c r="C141" s="123"/>
      <c r="D141" s="93">
        <v>0</v>
      </c>
      <c r="G141" s="94">
        <v>0</v>
      </c>
      <c r="H141" s="79">
        <f>G141*D141</f>
        <v>0</v>
      </c>
      <c r="I141" s="94">
        <f>G141</f>
        <v>0</v>
      </c>
      <c r="J141" s="96">
        <f>D141*I141</f>
        <v>0</v>
      </c>
      <c r="L141" s="170">
        <f>L99</f>
        <v>1.35</v>
      </c>
      <c r="M141" s="95">
        <f>ROUND(L141*D141,2)</f>
        <v>0</v>
      </c>
    </row>
    <row r="142" spans="1:23">
      <c r="A142" s="79"/>
      <c r="B142" s="123"/>
      <c r="C142" s="123"/>
      <c r="F142" s="93"/>
      <c r="G142" s="106"/>
      <c r="H142" s="93"/>
      <c r="I142" s="94"/>
      <c r="J142" s="95"/>
      <c r="L142" s="99"/>
      <c r="M142" s="95"/>
      <c r="N142" s="1"/>
    </row>
    <row r="143" spans="1:23">
      <c r="A143" s="79"/>
      <c r="B143" s="92" t="s">
        <v>472</v>
      </c>
      <c r="C143" s="92"/>
      <c r="F143" s="93">
        <v>0</v>
      </c>
      <c r="G143" s="106">
        <v>0</v>
      </c>
      <c r="H143" s="79">
        <f>F143*G143</f>
        <v>0</v>
      </c>
      <c r="I143" s="94">
        <f t="shared" ref="I143:I152" si="0">G143</f>
        <v>0</v>
      </c>
      <c r="J143" s="96">
        <f>F143*I143</f>
        <v>0</v>
      </c>
      <c r="L143" s="309">
        <v>3.6630000000000003E-2</v>
      </c>
      <c r="M143" s="95">
        <f>L143*F143</f>
        <v>0</v>
      </c>
      <c r="N143" s="102"/>
      <c r="Q143" s="101"/>
      <c r="R143" s="101"/>
      <c r="S143" s="101"/>
      <c r="T143" s="101"/>
      <c r="U143" s="101"/>
      <c r="V143" s="1"/>
      <c r="W143" s="1"/>
    </row>
    <row r="144" spans="1:23" ht="14.5">
      <c r="A144" s="79"/>
      <c r="B144" s="92" t="s">
        <v>473</v>
      </c>
      <c r="C144" s="92"/>
      <c r="G144" s="274">
        <v>0</v>
      </c>
      <c r="H144" s="79">
        <f>F143*G144</f>
        <v>0</v>
      </c>
      <c r="I144" s="94">
        <f t="shared" si="0"/>
        <v>0</v>
      </c>
      <c r="J144" s="161">
        <f>I144*F143</f>
        <v>0</v>
      </c>
      <c r="L144" s="103">
        <f>L101</f>
        <v>3.2530000000000003E-2</v>
      </c>
      <c r="M144" s="95">
        <f>L144*F143</f>
        <v>0</v>
      </c>
      <c r="N144" s="102"/>
      <c r="Q144" s="101"/>
      <c r="R144" s="101"/>
      <c r="S144" s="101"/>
      <c r="T144" s="101"/>
      <c r="U144" s="101"/>
      <c r="V144" s="1"/>
      <c r="W144" s="1"/>
    </row>
    <row r="145" spans="1:23">
      <c r="A145" s="79"/>
      <c r="B145" s="276" t="s">
        <v>508</v>
      </c>
      <c r="C145" s="123"/>
      <c r="F145" s="93"/>
      <c r="G145" s="106">
        <f>G143+G144</f>
        <v>0</v>
      </c>
      <c r="H145" s="93"/>
      <c r="I145" s="94"/>
      <c r="J145" s="106">
        <f>J143+J144</f>
        <v>0</v>
      </c>
      <c r="L145" s="106">
        <f>L143+L144</f>
        <v>6.9159999999999999E-2</v>
      </c>
      <c r="M145" s="95"/>
      <c r="N145" s="1"/>
      <c r="O145" s="108"/>
    </row>
    <row r="146" spans="1:23">
      <c r="A146" s="79"/>
      <c r="B146" s="123"/>
      <c r="C146" s="123"/>
      <c r="F146" s="93"/>
      <c r="G146" s="106"/>
      <c r="H146" s="93"/>
      <c r="I146" s="94"/>
      <c r="J146" s="95"/>
      <c r="L146" s="99"/>
      <c r="M146" s="95"/>
      <c r="N146" s="1"/>
      <c r="O146" s="108"/>
    </row>
    <row r="147" spans="1:23">
      <c r="A147" s="79"/>
      <c r="B147" s="92" t="s">
        <v>474</v>
      </c>
      <c r="C147" s="92"/>
      <c r="F147" s="93">
        <v>0</v>
      </c>
      <c r="G147" s="106">
        <v>0</v>
      </c>
      <c r="H147" s="79">
        <f>G147*F147</f>
        <v>0</v>
      </c>
      <c r="I147" s="94">
        <f t="shared" si="0"/>
        <v>0</v>
      </c>
      <c r="J147" s="96">
        <f>I147*F147</f>
        <v>0</v>
      </c>
      <c r="L147" s="309">
        <v>4.8410000000000002E-2</v>
      </c>
      <c r="M147" s="95">
        <f>L147*F147</f>
        <v>0</v>
      </c>
      <c r="N147" s="102"/>
      <c r="Q147" s="101"/>
      <c r="R147" s="101"/>
      <c r="S147" s="101"/>
      <c r="T147" s="101"/>
      <c r="U147" s="101"/>
      <c r="V147" s="1"/>
      <c r="W147" s="1"/>
    </row>
    <row r="148" spans="1:23" ht="14.5">
      <c r="A148" s="79"/>
      <c r="B148" s="92" t="s">
        <v>475</v>
      </c>
      <c r="C148" s="92"/>
      <c r="G148" s="274">
        <v>0</v>
      </c>
      <c r="H148" s="79">
        <f>F147*G148</f>
        <v>0</v>
      </c>
      <c r="I148" s="94">
        <f t="shared" si="0"/>
        <v>0</v>
      </c>
      <c r="J148" s="161">
        <f>I148*F147</f>
        <v>0</v>
      </c>
      <c r="L148" s="103">
        <f>L101</f>
        <v>3.2530000000000003E-2</v>
      </c>
      <c r="M148" s="95">
        <f>L148*F147</f>
        <v>0</v>
      </c>
      <c r="N148" s="102"/>
      <c r="Q148" s="101"/>
      <c r="R148" s="101"/>
      <c r="S148" s="101"/>
      <c r="T148" s="101"/>
      <c r="U148" s="101"/>
      <c r="V148" s="1"/>
      <c r="W148" s="1"/>
    </row>
    <row r="149" spans="1:23">
      <c r="A149" s="79"/>
      <c r="B149" s="276" t="s">
        <v>509</v>
      </c>
      <c r="C149" s="123"/>
      <c r="F149" s="93"/>
      <c r="G149" s="106">
        <f>G147+G148</f>
        <v>0</v>
      </c>
      <c r="H149" s="93"/>
      <c r="I149" s="94"/>
      <c r="J149" s="106">
        <f>J147+J148</f>
        <v>0</v>
      </c>
      <c r="L149" s="106">
        <f>L147+L148</f>
        <v>8.0940000000000012E-2</v>
      </c>
      <c r="M149" s="95"/>
      <c r="N149" s="97"/>
      <c r="O149" s="108"/>
    </row>
    <row r="150" spans="1:23">
      <c r="A150" s="79"/>
      <c r="B150" s="123"/>
      <c r="C150" s="123"/>
      <c r="F150" s="93"/>
      <c r="G150" s="106"/>
      <c r="H150" s="93"/>
      <c r="I150" s="94"/>
      <c r="J150" s="95"/>
      <c r="L150" s="99"/>
      <c r="M150" s="95"/>
      <c r="N150" s="97"/>
      <c r="O150" s="108"/>
    </row>
    <row r="151" spans="1:23">
      <c r="A151" s="79"/>
      <c r="B151" s="92" t="s">
        <v>476</v>
      </c>
      <c r="C151" s="92"/>
      <c r="F151" s="93">
        <v>0</v>
      </c>
      <c r="G151" s="106">
        <v>0</v>
      </c>
      <c r="H151" s="79">
        <f>F151*G151</f>
        <v>0</v>
      </c>
      <c r="I151" s="94">
        <f t="shared" si="0"/>
        <v>0</v>
      </c>
      <c r="J151" s="96">
        <f>I151*F151</f>
        <v>0</v>
      </c>
      <c r="L151" s="309">
        <v>0.26776</v>
      </c>
      <c r="M151" s="95">
        <f>L151*F151</f>
        <v>0</v>
      </c>
      <c r="N151" s="102"/>
      <c r="Q151" s="101"/>
      <c r="R151" s="101"/>
      <c r="S151" s="101"/>
      <c r="T151" s="101"/>
      <c r="U151" s="101"/>
      <c r="V151" s="1"/>
      <c r="W151" s="1"/>
    </row>
    <row r="152" spans="1:23" ht="14.5">
      <c r="A152" s="79"/>
      <c r="B152" s="92" t="s">
        <v>477</v>
      </c>
      <c r="C152" s="92"/>
      <c r="G152" s="274">
        <v>0</v>
      </c>
      <c r="H152" s="79">
        <f>F151*G152</f>
        <v>0</v>
      </c>
      <c r="I152" s="94">
        <f t="shared" si="0"/>
        <v>0</v>
      </c>
      <c r="J152" s="161">
        <f>I152*F151</f>
        <v>0</v>
      </c>
      <c r="L152" s="103">
        <f>L101</f>
        <v>3.2530000000000003E-2</v>
      </c>
      <c r="M152" s="95">
        <f>L152*F151</f>
        <v>0</v>
      </c>
      <c r="N152" s="102"/>
      <c r="Q152" s="101"/>
      <c r="R152" s="101"/>
      <c r="S152" s="101"/>
      <c r="T152" s="101"/>
      <c r="U152" s="101"/>
      <c r="V152" s="1"/>
      <c r="W152" s="1"/>
    </row>
    <row r="153" spans="1:23">
      <c r="A153" s="79"/>
      <c r="B153" s="276" t="s">
        <v>510</v>
      </c>
      <c r="C153" s="104"/>
      <c r="G153" s="106">
        <f>G150+G151</f>
        <v>0</v>
      </c>
      <c r="I153" s="101"/>
      <c r="J153" s="106">
        <f>J150+J151</f>
        <v>0</v>
      </c>
      <c r="L153" s="106">
        <f>L151+L152</f>
        <v>0.30029</v>
      </c>
      <c r="M153" s="96"/>
      <c r="N153" s="102"/>
      <c r="Q153" s="101"/>
      <c r="R153" s="101"/>
      <c r="S153" s="101"/>
      <c r="T153" s="101"/>
      <c r="U153" s="101"/>
      <c r="V153" s="1"/>
      <c r="W153" s="1"/>
    </row>
    <row r="154" spans="1:23">
      <c r="A154" s="79"/>
      <c r="B154" s="123"/>
      <c r="C154" s="123"/>
      <c r="I154" s="106"/>
      <c r="J154" s="96"/>
      <c r="L154" s="101"/>
      <c r="M154" s="96"/>
      <c r="O154" s="108"/>
    </row>
    <row r="155" spans="1:23">
      <c r="A155" s="79"/>
      <c r="B155" s="123" t="s">
        <v>478</v>
      </c>
      <c r="C155" s="123"/>
      <c r="D155" s="93">
        <v>0</v>
      </c>
      <c r="G155" s="94">
        <v>0</v>
      </c>
      <c r="H155" s="79">
        <f>G155*D155</f>
        <v>0</v>
      </c>
      <c r="I155" s="94">
        <f>G155</f>
        <v>0</v>
      </c>
      <c r="J155" s="96">
        <f>D155*I155</f>
        <v>0</v>
      </c>
      <c r="L155" s="170">
        <f>L104</f>
        <v>2.15</v>
      </c>
      <c r="M155" s="95">
        <f>ROUND(L155*D155,2)</f>
        <v>0</v>
      </c>
    </row>
    <row r="156" spans="1:23">
      <c r="A156" s="79"/>
      <c r="B156" s="123"/>
      <c r="C156" s="123"/>
      <c r="F156" s="93"/>
      <c r="G156" s="106"/>
      <c r="H156" s="93"/>
      <c r="I156" s="94"/>
      <c r="J156" s="95"/>
      <c r="L156" s="99"/>
      <c r="M156" s="95"/>
      <c r="N156" s="1"/>
    </row>
    <row r="157" spans="1:23">
      <c r="A157" s="79"/>
      <c r="B157" s="92" t="s">
        <v>479</v>
      </c>
      <c r="C157" s="92"/>
      <c r="F157" s="93">
        <v>0</v>
      </c>
      <c r="G157" s="106">
        <v>0</v>
      </c>
      <c r="H157" s="79">
        <f>F157*G157</f>
        <v>0</v>
      </c>
      <c r="I157" s="94">
        <f t="shared" ref="I157:I166" si="1">G157</f>
        <v>0</v>
      </c>
      <c r="J157" s="96">
        <f>F157*I157</f>
        <v>0</v>
      </c>
      <c r="L157" s="99">
        <f>L143</f>
        <v>3.6630000000000003E-2</v>
      </c>
      <c r="M157" s="95">
        <f>L157*F157</f>
        <v>0</v>
      </c>
      <c r="N157" s="102"/>
      <c r="Q157" s="101"/>
      <c r="R157" s="101"/>
      <c r="S157" s="101"/>
      <c r="T157" s="101"/>
      <c r="U157" s="101"/>
      <c r="V157" s="1"/>
      <c r="W157" s="1"/>
    </row>
    <row r="158" spans="1:23" ht="14.5">
      <c r="A158" s="79"/>
      <c r="B158" s="92" t="s">
        <v>480</v>
      </c>
      <c r="C158" s="92"/>
      <c r="G158" s="274">
        <v>0</v>
      </c>
      <c r="H158" s="79">
        <f>F157*G158</f>
        <v>0</v>
      </c>
      <c r="I158" s="94">
        <f t="shared" si="1"/>
        <v>0</v>
      </c>
      <c r="J158" s="161">
        <f>I158*F157</f>
        <v>0</v>
      </c>
      <c r="L158" s="103">
        <f>L106</f>
        <v>3.2530000000000003E-2</v>
      </c>
      <c r="M158" s="95">
        <f>L158*F157</f>
        <v>0</v>
      </c>
      <c r="N158" s="102"/>
      <c r="Q158" s="101"/>
      <c r="R158" s="101"/>
      <c r="S158" s="101"/>
      <c r="T158" s="101"/>
      <c r="U158" s="101"/>
      <c r="V158" s="1"/>
      <c r="W158" s="1"/>
    </row>
    <row r="159" spans="1:23">
      <c r="A159" s="79"/>
      <c r="B159" s="276" t="s">
        <v>508</v>
      </c>
      <c r="C159" s="123"/>
      <c r="F159" s="93"/>
      <c r="G159" s="106">
        <f>G157+G158</f>
        <v>0</v>
      </c>
      <c r="H159" s="93"/>
      <c r="I159" s="94"/>
      <c r="J159" s="106">
        <f>J157+J158</f>
        <v>0</v>
      </c>
      <c r="L159" s="106">
        <f>L157+L158</f>
        <v>6.9159999999999999E-2</v>
      </c>
      <c r="M159" s="95"/>
      <c r="N159" s="1"/>
      <c r="O159" s="108"/>
    </row>
    <row r="160" spans="1:23">
      <c r="A160" s="79"/>
      <c r="B160" s="123"/>
      <c r="C160" s="123"/>
      <c r="F160" s="93"/>
      <c r="G160" s="106"/>
      <c r="H160" s="93"/>
      <c r="I160" s="94"/>
      <c r="J160" s="95"/>
      <c r="L160" s="99"/>
      <c r="M160" s="95"/>
      <c r="N160" s="1"/>
      <c r="O160" s="108"/>
    </row>
    <row r="161" spans="1:23">
      <c r="A161" s="79"/>
      <c r="B161" s="92" t="s">
        <v>481</v>
      </c>
      <c r="C161" s="92"/>
      <c r="F161" s="93">
        <v>0</v>
      </c>
      <c r="G161" s="106">
        <v>0</v>
      </c>
      <c r="H161" s="79">
        <f>G161*F161</f>
        <v>0</v>
      </c>
      <c r="I161" s="94">
        <f t="shared" si="1"/>
        <v>0</v>
      </c>
      <c r="J161" s="96">
        <f>I161*F161</f>
        <v>0</v>
      </c>
      <c r="L161" s="99">
        <f>L147</f>
        <v>4.8410000000000002E-2</v>
      </c>
      <c r="M161" s="95">
        <f>L161*F161</f>
        <v>0</v>
      </c>
      <c r="N161" s="102"/>
      <c r="Q161" s="101"/>
      <c r="R161" s="101"/>
      <c r="S161" s="101"/>
      <c r="T161" s="101"/>
      <c r="U161" s="101"/>
      <c r="V161" s="1"/>
      <c r="W161" s="1"/>
    </row>
    <row r="162" spans="1:23" ht="14.5">
      <c r="A162" s="79"/>
      <c r="B162" s="92" t="s">
        <v>482</v>
      </c>
      <c r="C162" s="92"/>
      <c r="G162" s="274">
        <v>0</v>
      </c>
      <c r="H162" s="79">
        <f>F161*G162</f>
        <v>0</v>
      </c>
      <c r="I162" s="94">
        <f t="shared" si="1"/>
        <v>0</v>
      </c>
      <c r="J162" s="161">
        <f>I162*F161</f>
        <v>0</v>
      </c>
      <c r="L162" s="103">
        <f>L106</f>
        <v>3.2530000000000003E-2</v>
      </c>
      <c r="M162" s="95">
        <f>L162*F161</f>
        <v>0</v>
      </c>
      <c r="N162" s="102"/>
      <c r="Q162" s="101"/>
      <c r="R162" s="101"/>
      <c r="S162" s="101"/>
      <c r="T162" s="101"/>
      <c r="U162" s="101"/>
      <c r="V162" s="1"/>
      <c r="W162" s="1"/>
    </row>
    <row r="163" spans="1:23">
      <c r="A163" s="79"/>
      <c r="B163" s="276" t="s">
        <v>509</v>
      </c>
      <c r="C163" s="123"/>
      <c r="F163" s="93"/>
      <c r="G163" s="106">
        <f>G161+G162</f>
        <v>0</v>
      </c>
      <c r="H163" s="93"/>
      <c r="I163" s="94"/>
      <c r="J163" s="106">
        <f>J161+J162</f>
        <v>0</v>
      </c>
      <c r="L163" s="106">
        <f>L161+L162</f>
        <v>8.0940000000000012E-2</v>
      </c>
      <c r="M163" s="95"/>
      <c r="N163" s="97"/>
      <c r="O163" s="108"/>
    </row>
    <row r="164" spans="1:23">
      <c r="A164" s="79"/>
      <c r="B164" s="123"/>
      <c r="C164" s="123"/>
      <c r="F164" s="93"/>
      <c r="G164" s="106"/>
      <c r="H164" s="93"/>
      <c r="I164" s="94"/>
      <c r="J164" s="95"/>
      <c r="L164" s="99"/>
      <c r="M164" s="95"/>
      <c r="N164" s="97"/>
      <c r="O164" s="108"/>
    </row>
    <row r="165" spans="1:23">
      <c r="A165" s="79"/>
      <c r="B165" s="92" t="s">
        <v>483</v>
      </c>
      <c r="C165" s="92"/>
      <c r="F165" s="93">
        <v>0</v>
      </c>
      <c r="G165" s="106">
        <v>0</v>
      </c>
      <c r="H165" s="79">
        <f>F165*G165</f>
        <v>0</v>
      </c>
      <c r="I165" s="94">
        <f t="shared" si="1"/>
        <v>0</v>
      </c>
      <c r="J165" s="96">
        <f>I165*F165</f>
        <v>0</v>
      </c>
      <c r="L165" s="99">
        <f>L151</f>
        <v>0.26776</v>
      </c>
      <c r="M165" s="95">
        <f>L165*F165</f>
        <v>0</v>
      </c>
      <c r="N165" s="102"/>
      <c r="Q165" s="101"/>
      <c r="R165" s="101"/>
      <c r="S165" s="101"/>
      <c r="T165" s="101"/>
      <c r="U165" s="101"/>
      <c r="V165" s="1"/>
      <c r="W165" s="1"/>
    </row>
    <row r="166" spans="1:23" ht="14.5">
      <c r="A166" s="79"/>
      <c r="B166" s="92" t="s">
        <v>484</v>
      </c>
      <c r="C166" s="92"/>
      <c r="G166" s="274">
        <v>0</v>
      </c>
      <c r="H166" s="79">
        <f>F165*G166</f>
        <v>0</v>
      </c>
      <c r="I166" s="94">
        <f t="shared" si="1"/>
        <v>0</v>
      </c>
      <c r="J166" s="161">
        <f>I166*F165</f>
        <v>0</v>
      </c>
      <c r="L166" s="103">
        <f>L106</f>
        <v>3.2530000000000003E-2</v>
      </c>
      <c r="M166" s="95">
        <f>L166*F165</f>
        <v>0</v>
      </c>
      <c r="N166" s="102"/>
      <c r="Q166" s="101"/>
      <c r="R166" s="101"/>
      <c r="S166" s="101"/>
      <c r="T166" s="101"/>
      <c r="U166" s="101"/>
      <c r="V166" s="1"/>
      <c r="W166" s="1"/>
    </row>
    <row r="167" spans="1:23">
      <c r="A167" s="79"/>
      <c r="B167" s="276" t="s">
        <v>510</v>
      </c>
      <c r="C167" s="104"/>
      <c r="G167" s="106">
        <f>G164+G165</f>
        <v>0</v>
      </c>
      <c r="I167" s="101"/>
      <c r="J167" s="106">
        <f>J164+J165</f>
        <v>0</v>
      </c>
      <c r="L167" s="106">
        <f>L165+L166</f>
        <v>0.30029</v>
      </c>
      <c r="M167" s="96"/>
      <c r="N167" s="102"/>
      <c r="Q167" s="101"/>
      <c r="R167" s="101"/>
      <c r="S167" s="101"/>
      <c r="T167" s="101"/>
      <c r="U167" s="101"/>
      <c r="V167" s="1"/>
      <c r="W167" s="1"/>
    </row>
    <row r="168" spans="1:23">
      <c r="A168" s="79"/>
      <c r="B168" s="123"/>
      <c r="C168" s="123"/>
      <c r="I168" s="106"/>
      <c r="J168" s="96"/>
      <c r="L168" s="101"/>
      <c r="M168" s="96"/>
      <c r="O168" s="108"/>
    </row>
    <row r="169" spans="1:23">
      <c r="A169" s="79"/>
      <c r="B169" s="123" t="s">
        <v>150</v>
      </c>
      <c r="C169" s="123"/>
      <c r="E169" s="93">
        <v>0</v>
      </c>
      <c r="G169" s="98">
        <v>0</v>
      </c>
      <c r="H169" s="79">
        <f>E169*G169</f>
        <v>0</v>
      </c>
      <c r="I169" s="98">
        <f>G169</f>
        <v>0</v>
      </c>
      <c r="J169" s="96">
        <f>ROUND(I169*E169,2)</f>
        <v>0</v>
      </c>
      <c r="L169" s="314">
        <v>14.16</v>
      </c>
      <c r="M169" s="95">
        <f>ROUND(L169*E169,2)</f>
        <v>0</v>
      </c>
      <c r="O169" s="108"/>
    </row>
    <row r="170" spans="1:23">
      <c r="A170" s="79"/>
      <c r="B170" s="123" t="s">
        <v>149</v>
      </c>
      <c r="C170" s="123"/>
      <c r="E170" s="93">
        <v>0</v>
      </c>
      <c r="G170" s="98">
        <v>0</v>
      </c>
      <c r="H170" s="79">
        <f>E170*G170</f>
        <v>0</v>
      </c>
      <c r="I170" s="98">
        <f>G170</f>
        <v>0</v>
      </c>
      <c r="J170" s="96">
        <f>ROUND(I170*E170,2)</f>
        <v>0</v>
      </c>
      <c r="L170" s="314">
        <v>5.47</v>
      </c>
      <c r="M170" s="95">
        <f>ROUND(L170*E170,2)</f>
        <v>0</v>
      </c>
      <c r="O170" s="108"/>
    </row>
    <row r="171" spans="1:23">
      <c r="A171" s="79"/>
      <c r="B171" s="105"/>
      <c r="C171" s="105"/>
      <c r="I171" s="106"/>
      <c r="J171" s="96"/>
      <c r="L171" s="107"/>
      <c r="M171" s="96"/>
      <c r="O171" s="108"/>
    </row>
    <row r="172" spans="1:23">
      <c r="A172" s="110"/>
      <c r="B172" s="109" t="s">
        <v>351</v>
      </c>
      <c r="C172" s="109"/>
      <c r="F172" s="79">
        <v>0</v>
      </c>
      <c r="G172" s="108">
        <v>0</v>
      </c>
      <c r="H172" s="93">
        <f>ROUND(F172*G172,2)</f>
        <v>0</v>
      </c>
      <c r="I172" s="106">
        <v>0</v>
      </c>
      <c r="J172" s="95">
        <f>ROUND(I172*F172,2)</f>
        <v>0</v>
      </c>
      <c r="L172" s="99">
        <f>L167</f>
        <v>0.30029</v>
      </c>
      <c r="M172" s="95">
        <f>F172*L172</f>
        <v>0</v>
      </c>
    </row>
    <row r="173" spans="1:23">
      <c r="A173" s="110"/>
      <c r="B173" s="109" t="s">
        <v>352</v>
      </c>
      <c r="C173" s="109"/>
      <c r="F173" s="79">
        <v>0</v>
      </c>
      <c r="G173" s="108">
        <v>2.1729999999999999E-2</v>
      </c>
      <c r="H173" s="93">
        <f>ROUND(F173*G173,2)</f>
        <v>0</v>
      </c>
      <c r="I173" s="106">
        <f>G173</f>
        <v>2.1729999999999999E-2</v>
      </c>
      <c r="J173" s="95">
        <f>I173*F173</f>
        <v>0</v>
      </c>
      <c r="L173" s="99">
        <f>G173</f>
        <v>2.1729999999999999E-2</v>
      </c>
      <c r="M173" s="95">
        <f>F173*L173</f>
        <v>0</v>
      </c>
    </row>
    <row r="174" spans="1:23">
      <c r="A174" s="79"/>
      <c r="B174" s="105"/>
      <c r="C174" s="105"/>
      <c r="I174" s="106"/>
      <c r="J174" s="96"/>
      <c r="L174" s="107"/>
      <c r="M174" s="96"/>
      <c r="O174" s="108"/>
    </row>
    <row r="175" spans="1:23">
      <c r="A175" s="110"/>
      <c r="B175" s="111" t="s">
        <v>106</v>
      </c>
      <c r="C175" s="111"/>
      <c r="F175" s="1"/>
      <c r="G175" s="1"/>
      <c r="H175" s="112">
        <f>SUM(H141:H174)</f>
        <v>0</v>
      </c>
      <c r="J175" s="112">
        <f>SUM(J141:J174)</f>
        <v>0</v>
      </c>
      <c r="M175" s="112">
        <f>SUM(M141:M174)</f>
        <v>0</v>
      </c>
      <c r="O175" s="102"/>
    </row>
    <row r="176" spans="1:23">
      <c r="A176" s="110"/>
      <c r="B176" s="109" t="s">
        <v>107</v>
      </c>
      <c r="C176" s="109"/>
      <c r="F176" s="1"/>
      <c r="G176" s="1"/>
      <c r="H176" s="114">
        <v>1</v>
      </c>
      <c r="J176" s="114">
        <v>1</v>
      </c>
      <c r="M176" s="114">
        <f>J176</f>
        <v>1</v>
      </c>
    </row>
    <row r="177" spans="1:15">
      <c r="A177" s="110"/>
      <c r="B177" s="111" t="s">
        <v>108</v>
      </c>
      <c r="C177" s="111"/>
      <c r="F177" s="1"/>
      <c r="G177" s="1"/>
      <c r="H177" s="112">
        <f>+ROUND(H175/H176,2)</f>
        <v>0</v>
      </c>
      <c r="J177" s="112">
        <f>+ROUND(J175/J176,2)</f>
        <v>0</v>
      </c>
      <c r="M177" s="112">
        <f>+ROUND(M175/M176,2)</f>
        <v>0</v>
      </c>
      <c r="N177" s="102"/>
    </row>
    <row r="178" spans="1:15">
      <c r="A178" s="110"/>
      <c r="F178" s="116"/>
      <c r="G178" s="116"/>
      <c r="H178" s="96"/>
      <c r="J178" s="96"/>
    </row>
    <row r="179" spans="1:15">
      <c r="A179" s="117"/>
      <c r="B179" s="79" t="s">
        <v>214</v>
      </c>
      <c r="H179" s="95">
        <v>0</v>
      </c>
      <c r="J179" s="95">
        <v>0</v>
      </c>
      <c r="M179" s="95">
        <f>J179</f>
        <v>0</v>
      </c>
    </row>
    <row r="180" spans="1:15">
      <c r="A180" s="117"/>
      <c r="B180" s="79" t="s">
        <v>469</v>
      </c>
      <c r="H180" s="95"/>
      <c r="J180" s="256">
        <v>0</v>
      </c>
      <c r="M180" s="95"/>
    </row>
    <row r="181" spans="1:15">
      <c r="A181" s="117"/>
      <c r="B181" s="92"/>
      <c r="C181" s="92"/>
      <c r="H181" s="119"/>
      <c r="J181" s="119"/>
    </row>
    <row r="182" spans="1:15" ht="14.5">
      <c r="B182" s="121" t="s">
        <v>113</v>
      </c>
      <c r="C182" s="121"/>
      <c r="H182" s="122">
        <f>SUM(H177:H179)</f>
        <v>0</v>
      </c>
      <c r="J182" s="122">
        <f>SUM(J177:J180)</f>
        <v>0</v>
      </c>
      <c r="M182" s="122">
        <f>SUM(M177:M180)</f>
        <v>0</v>
      </c>
    </row>
    <row r="183" spans="1:15">
      <c r="B183" s="92"/>
      <c r="C183" s="92"/>
      <c r="H183" s="96"/>
      <c r="J183" s="96"/>
      <c r="M183" s="96"/>
    </row>
    <row r="184" spans="1:15">
      <c r="B184" s="100" t="s">
        <v>209</v>
      </c>
      <c r="C184" s="100"/>
      <c r="H184" s="95">
        <v>0</v>
      </c>
      <c r="J184" s="95">
        <v>0</v>
      </c>
      <c r="M184" s="95">
        <f>J184</f>
        <v>0</v>
      </c>
    </row>
    <row r="185" spans="1:15">
      <c r="B185" s="100" t="s">
        <v>210</v>
      </c>
      <c r="C185" s="100"/>
      <c r="H185" s="95">
        <v>0</v>
      </c>
      <c r="J185" s="95">
        <v>0</v>
      </c>
      <c r="M185" s="95">
        <f>J185</f>
        <v>0</v>
      </c>
    </row>
    <row r="186" spans="1:15">
      <c r="B186" s="100" t="s">
        <v>212</v>
      </c>
      <c r="C186" s="100"/>
      <c r="H186" s="95">
        <v>0</v>
      </c>
      <c r="J186" s="95">
        <v>0</v>
      </c>
      <c r="M186" s="95">
        <f>J186</f>
        <v>0</v>
      </c>
    </row>
    <row r="187" spans="1:15">
      <c r="B187" s="123" t="s">
        <v>211</v>
      </c>
      <c r="C187" s="123"/>
      <c r="H187" s="95">
        <v>0</v>
      </c>
      <c r="J187" s="95">
        <v>0</v>
      </c>
      <c r="M187" s="95">
        <f>J187</f>
        <v>0</v>
      </c>
    </row>
    <row r="188" spans="1:15">
      <c r="B188" s="100" t="s">
        <v>213</v>
      </c>
      <c r="C188" s="100"/>
      <c r="H188" s="95">
        <v>0</v>
      </c>
      <c r="J188" s="95">
        <f>J179*-1</f>
        <v>0</v>
      </c>
      <c r="M188" s="95">
        <f>J188</f>
        <v>0</v>
      </c>
    </row>
    <row r="189" spans="1:15">
      <c r="B189" s="100"/>
      <c r="C189" s="100"/>
      <c r="H189" s="96"/>
      <c r="J189" s="96"/>
      <c r="M189" s="96"/>
    </row>
    <row r="190" spans="1:15" ht="14.5">
      <c r="B190" s="121" t="s">
        <v>354</v>
      </c>
      <c r="C190" s="121"/>
      <c r="H190" s="122">
        <f>H182+SUM(H184:H188)</f>
        <v>0</v>
      </c>
      <c r="J190" s="122">
        <f>J182+SUM(J184:J188)</f>
        <v>0</v>
      </c>
      <c r="M190" s="122">
        <f>M182+SUM(M184:M188)</f>
        <v>0</v>
      </c>
    </row>
    <row r="191" spans="1:15">
      <c r="B191" s="134"/>
      <c r="C191" s="134"/>
      <c r="J191" s="96"/>
      <c r="M191" s="96"/>
      <c r="O191" s="116" t="s">
        <v>293</v>
      </c>
    </row>
    <row r="192" spans="1:15">
      <c r="A192" s="128"/>
      <c r="B192" s="129" t="s">
        <v>574</v>
      </c>
      <c r="C192" s="129"/>
      <c r="M192" s="130">
        <f>M190-J190</f>
        <v>0</v>
      </c>
      <c r="O192" s="79">
        <f>J190*(1+O193)-J190</f>
        <v>0</v>
      </c>
    </row>
    <row r="193" spans="1:18">
      <c r="B193" s="100" t="s">
        <v>531</v>
      </c>
      <c r="C193" s="100"/>
      <c r="D193" s="100"/>
      <c r="E193" s="100"/>
      <c r="M193" s="102">
        <f>IFERROR(M192/J190,0)</f>
        <v>0</v>
      </c>
      <c r="O193" s="131">
        <f>$O$36</f>
        <v>0</v>
      </c>
    </row>
    <row r="194" spans="1:18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</row>
    <row r="195" spans="1:18">
      <c r="A195" s="78" t="s">
        <v>145</v>
      </c>
      <c r="M195" s="19" t="s">
        <v>147</v>
      </c>
    </row>
    <row r="196" spans="1:18">
      <c r="A196" s="80" t="s">
        <v>146</v>
      </c>
      <c r="M196" s="19" t="s">
        <v>556</v>
      </c>
    </row>
    <row r="197" spans="1:18">
      <c r="A197" s="80" t="s">
        <v>144</v>
      </c>
      <c r="G197" s="338"/>
      <c r="H197" s="338"/>
      <c r="I197" s="338"/>
      <c r="J197" s="338"/>
      <c r="M197" s="20" t="s">
        <v>162</v>
      </c>
    </row>
    <row r="198" spans="1:18">
      <c r="A198" s="81"/>
      <c r="G198" s="339" t="s">
        <v>87</v>
      </c>
      <c r="H198" s="339"/>
      <c r="I198" s="339" t="s">
        <v>535</v>
      </c>
      <c r="J198" s="339"/>
    </row>
    <row r="199" spans="1:18">
      <c r="A199" s="82"/>
      <c r="B199" s="140"/>
      <c r="C199" s="140"/>
      <c r="D199" s="140"/>
      <c r="E199" s="140"/>
      <c r="F199" s="299"/>
      <c r="G199" s="303" t="s">
        <v>87</v>
      </c>
      <c r="H199" s="299" t="s">
        <v>104</v>
      </c>
      <c r="I199" s="303"/>
      <c r="J199" s="334" t="s">
        <v>587</v>
      </c>
      <c r="K199" s="85"/>
      <c r="L199" s="299"/>
      <c r="M199" s="299" t="s">
        <v>104</v>
      </c>
    </row>
    <row r="200" spans="1:18">
      <c r="A200" s="82"/>
      <c r="D200" s="299" t="s">
        <v>348</v>
      </c>
      <c r="E200" s="299"/>
      <c r="F200" s="299" t="s">
        <v>4</v>
      </c>
      <c r="G200" s="84" t="s">
        <v>14</v>
      </c>
      <c r="H200" s="299" t="s">
        <v>105</v>
      </c>
      <c r="I200" s="84" t="s">
        <v>14</v>
      </c>
      <c r="J200" s="334" t="s">
        <v>585</v>
      </c>
      <c r="K200" s="85"/>
      <c r="L200" s="299" t="s">
        <v>572</v>
      </c>
      <c r="M200" s="299" t="s">
        <v>105</v>
      </c>
    </row>
    <row r="201" spans="1:18">
      <c r="A201" s="86"/>
      <c r="B201" s="87"/>
      <c r="C201" s="87"/>
      <c r="D201" s="300"/>
      <c r="E201" s="300"/>
      <c r="F201" s="300" t="s">
        <v>131</v>
      </c>
      <c r="G201" s="89" t="s">
        <v>15</v>
      </c>
      <c r="H201" s="300" t="s">
        <v>87</v>
      </c>
      <c r="I201" s="89" t="s">
        <v>15</v>
      </c>
      <c r="J201" s="335" t="s">
        <v>586</v>
      </c>
      <c r="K201" s="90"/>
      <c r="L201" s="300" t="s">
        <v>13</v>
      </c>
      <c r="M201" s="300" t="s">
        <v>573</v>
      </c>
    </row>
    <row r="202" spans="1:18">
      <c r="B202" s="100"/>
      <c r="C202" s="100"/>
    </row>
    <row r="203" spans="1:18">
      <c r="A203" s="91" t="s">
        <v>182</v>
      </c>
      <c r="R203" s="135"/>
    </row>
    <row r="204" spans="1:18">
      <c r="A204" s="128"/>
      <c r="B204" s="123" t="s">
        <v>276</v>
      </c>
      <c r="C204" s="123"/>
      <c r="D204" s="93">
        <v>68064.137757000004</v>
      </c>
      <c r="G204" s="135">
        <v>2.8</v>
      </c>
      <c r="H204" s="79">
        <f>G204*D204</f>
        <v>190579.5857196</v>
      </c>
      <c r="I204" s="94">
        <v>2.8</v>
      </c>
      <c r="J204" s="95">
        <f>H204</f>
        <v>190579.5857196</v>
      </c>
      <c r="L204" s="170">
        <f>G204</f>
        <v>2.8</v>
      </c>
      <c r="M204" s="95">
        <f>ROUND(L204*D204,2)</f>
        <v>190579.59</v>
      </c>
      <c r="N204" s="135">
        <f>L204*365.25/12</f>
        <v>85.224999999999994</v>
      </c>
      <c r="O204" s="135"/>
      <c r="P204" s="135"/>
      <c r="Q204" s="136"/>
      <c r="R204" s="135"/>
    </row>
    <row r="205" spans="1:18">
      <c r="A205" s="128"/>
      <c r="B205" s="109" t="s">
        <v>250</v>
      </c>
      <c r="C205" s="109"/>
      <c r="F205" s="93">
        <v>5699944.813463022</v>
      </c>
      <c r="G205" s="106">
        <v>5.638E-2</v>
      </c>
      <c r="H205" s="79">
        <f>ROUND(G205*F205,2)</f>
        <v>321362.89</v>
      </c>
      <c r="I205" s="106">
        <f>G205</f>
        <v>5.638E-2</v>
      </c>
      <c r="J205" s="95">
        <f>I205*F205</f>
        <v>321362.88858304516</v>
      </c>
      <c r="L205" s="309">
        <v>6.5060000000000007E-2</v>
      </c>
      <c r="M205" s="95">
        <f>ROUND(L205*$F$205,2)</f>
        <v>370838.41</v>
      </c>
      <c r="O205" s="135"/>
      <c r="P205" s="312">
        <v>110.87</v>
      </c>
      <c r="Q205" s="218" t="s">
        <v>519</v>
      </c>
    </row>
    <row r="206" spans="1:18" ht="14.5">
      <c r="A206" s="128"/>
      <c r="B206" s="109" t="s">
        <v>251</v>
      </c>
      <c r="C206" s="109"/>
      <c r="G206" s="274">
        <v>3.0939999999999999E-2</v>
      </c>
      <c r="H206" s="79">
        <f>ROUND(G206*F205,2)</f>
        <v>176356.29</v>
      </c>
      <c r="I206" s="274">
        <f>G206</f>
        <v>3.0939999999999999E-2</v>
      </c>
      <c r="J206" s="138">
        <f>H206</f>
        <v>176356.29</v>
      </c>
      <c r="L206" s="103">
        <f>P209</f>
        <v>3.2230000000000002E-2</v>
      </c>
      <c r="M206" s="95">
        <f>ROUND(L206*$F$205,2)</f>
        <v>183709.22</v>
      </c>
      <c r="O206" s="135"/>
      <c r="P206" s="115">
        <f>(H204+H209)/(D204+D209)*365.25/12</f>
        <v>115.9060003300108</v>
      </c>
      <c r="Q206" s="218" t="s">
        <v>521</v>
      </c>
    </row>
    <row r="207" spans="1:18">
      <c r="A207" s="128"/>
      <c r="B207" s="218" t="s">
        <v>252</v>
      </c>
      <c r="C207" s="109"/>
      <c r="G207" s="106">
        <f>G205+G206</f>
        <v>8.7319999999999995E-2</v>
      </c>
      <c r="H207" s="107"/>
      <c r="I207" s="106">
        <f>I205+I206</f>
        <v>8.7319999999999995E-2</v>
      </c>
      <c r="J207" s="138"/>
      <c r="L207" s="106">
        <f>L205+L206</f>
        <v>9.7290000000000015E-2</v>
      </c>
      <c r="M207" s="138"/>
      <c r="O207" s="135"/>
      <c r="P207" s="97">
        <f>(P205-P206)/P206</f>
        <v>-4.3449004500820947E-2</v>
      </c>
      <c r="Q207" s="136"/>
    </row>
    <row r="208" spans="1:18">
      <c r="A208" s="128"/>
      <c r="B208" s="142"/>
      <c r="C208" s="142"/>
      <c r="I208" s="106"/>
      <c r="J208" s="138"/>
      <c r="L208" s="101"/>
      <c r="M208" s="138"/>
      <c r="Q208" s="136"/>
    </row>
    <row r="209" spans="1:17">
      <c r="A209" s="128"/>
      <c r="B209" s="123" t="s">
        <v>277</v>
      </c>
      <c r="C209" s="123"/>
      <c r="D209" s="93">
        <v>86627.084418000013</v>
      </c>
      <c r="G209" s="94">
        <v>4.5999999999999996</v>
      </c>
      <c r="H209" s="79">
        <f>ROUND(D209*G209,2)</f>
        <v>398484.59</v>
      </c>
      <c r="I209" s="94">
        <f>G209</f>
        <v>4.5999999999999996</v>
      </c>
      <c r="J209" s="95">
        <f>H209</f>
        <v>398484.59</v>
      </c>
      <c r="L209" s="170">
        <f>G209</f>
        <v>4.5999999999999996</v>
      </c>
      <c r="M209" s="95">
        <f>ROUND(L209*D209,2)</f>
        <v>398484.59</v>
      </c>
      <c r="N209" s="135">
        <f>L209*365.25/12</f>
        <v>140.01249999999999</v>
      </c>
      <c r="P209" s="313">
        <v>3.2230000000000002E-2</v>
      </c>
      <c r="Q209" s="136"/>
    </row>
    <row r="210" spans="1:17">
      <c r="A210" s="128"/>
      <c r="B210" s="109" t="s">
        <v>253</v>
      </c>
      <c r="C210" s="109"/>
      <c r="F210" s="93">
        <v>122849053.87387803</v>
      </c>
      <c r="G210" s="106">
        <v>5.638E-2</v>
      </c>
      <c r="H210" s="79">
        <f>ROUND(G210*F210,2)</f>
        <v>6926229.6600000001</v>
      </c>
      <c r="I210" s="106">
        <f>G210</f>
        <v>5.638E-2</v>
      </c>
      <c r="J210" s="95">
        <f>I210*F210</f>
        <v>6926229.6574092433</v>
      </c>
      <c r="L210" s="99">
        <f>L205</f>
        <v>6.5060000000000007E-2</v>
      </c>
      <c r="M210" s="95">
        <f>ROUND(L210*$F$210,2)</f>
        <v>7992559.4500000002</v>
      </c>
      <c r="Q210" s="136"/>
    </row>
    <row r="211" spans="1:17" ht="14.5">
      <c r="A211" s="128"/>
      <c r="B211" s="109" t="s">
        <v>254</v>
      </c>
      <c r="C211" s="109"/>
      <c r="G211" s="277">
        <v>3.0939999999999999E-2</v>
      </c>
      <c r="H211" s="79">
        <f>ROUND(G211*F210,2)</f>
        <v>3800949.73</v>
      </c>
      <c r="I211" s="274">
        <f>G211</f>
        <v>3.0939999999999999E-2</v>
      </c>
      <c r="J211" s="138">
        <f>I211*F210</f>
        <v>3800949.7268577861</v>
      </c>
      <c r="L211" s="103">
        <f>L206</f>
        <v>3.2230000000000002E-2</v>
      </c>
      <c r="M211" s="95">
        <f>ROUND(L211*$F$210,2)</f>
        <v>3959425.01</v>
      </c>
      <c r="Q211" s="136"/>
    </row>
    <row r="212" spans="1:17">
      <c r="A212" s="128"/>
      <c r="B212" s="218" t="s">
        <v>511</v>
      </c>
      <c r="C212" s="109"/>
      <c r="G212" s="106">
        <f>G210+G211</f>
        <v>8.7319999999999995E-2</v>
      </c>
      <c r="H212" s="107"/>
      <c r="I212" s="106">
        <f>I210+I211</f>
        <v>8.7319999999999995E-2</v>
      </c>
      <c r="J212" s="138"/>
      <c r="L212" s="106">
        <f>L210+L211</f>
        <v>9.7290000000000015E-2</v>
      </c>
      <c r="M212" s="138"/>
      <c r="Q212" s="136"/>
    </row>
    <row r="213" spans="1:17">
      <c r="A213" s="128"/>
      <c r="B213" s="105"/>
      <c r="C213" s="105"/>
      <c r="J213" s="139"/>
      <c r="M213" s="139"/>
    </row>
    <row r="214" spans="1:17">
      <c r="A214" s="110"/>
      <c r="B214" s="109" t="s">
        <v>351</v>
      </c>
      <c r="C214" s="109"/>
      <c r="F214" s="79">
        <v>0</v>
      </c>
      <c r="G214" s="108">
        <v>8.7319999999999995E-2</v>
      </c>
      <c r="H214" s="93">
        <f>F214*G214</f>
        <v>0</v>
      </c>
      <c r="I214" s="106">
        <f>G214</f>
        <v>8.7319999999999995E-2</v>
      </c>
      <c r="J214" s="95">
        <f>ROUND(I214*F214,2)</f>
        <v>0</v>
      </c>
      <c r="L214" s="99">
        <f>L207</f>
        <v>9.7290000000000015E-2</v>
      </c>
      <c r="M214" s="95">
        <f>F214*L214</f>
        <v>0</v>
      </c>
    </row>
    <row r="215" spans="1:17">
      <c r="A215" s="110"/>
      <c r="B215" s="109" t="s">
        <v>352</v>
      </c>
      <c r="C215" s="109"/>
      <c r="F215" s="79">
        <v>0</v>
      </c>
      <c r="G215" s="108">
        <v>2.1729999999999999E-2</v>
      </c>
      <c r="H215" s="93">
        <f>F215*G215</f>
        <v>0</v>
      </c>
      <c r="I215" s="106">
        <f>G215</f>
        <v>2.1729999999999999E-2</v>
      </c>
      <c r="J215" s="95">
        <f>ROUND(I215*F215,2)</f>
        <v>0</v>
      </c>
      <c r="L215" s="99">
        <f>G215</f>
        <v>2.1729999999999999E-2</v>
      </c>
      <c r="M215" s="95">
        <f>F215*L215</f>
        <v>0</v>
      </c>
    </row>
    <row r="216" spans="1:17">
      <c r="A216" s="128"/>
      <c r="B216" s="105"/>
      <c r="C216" s="105"/>
      <c r="J216" s="139"/>
      <c r="M216" s="139"/>
    </row>
    <row r="217" spans="1:17">
      <c r="A217" s="128"/>
      <c r="B217" s="111" t="s">
        <v>106</v>
      </c>
      <c r="C217" s="111"/>
      <c r="F217" s="1"/>
      <c r="G217" s="1"/>
      <c r="H217" s="112">
        <f>SUM(H204:H216)</f>
        <v>11813962.7457196</v>
      </c>
      <c r="J217" s="112">
        <f>SUM(J204:J216)</f>
        <v>11813962.738569673</v>
      </c>
      <c r="M217" s="112">
        <f>SUM(M204:M216)</f>
        <v>13095596.27</v>
      </c>
    </row>
    <row r="218" spans="1:17">
      <c r="A218" s="128"/>
      <c r="B218" s="109" t="s">
        <v>107</v>
      </c>
      <c r="C218" s="109"/>
      <c r="F218" s="1"/>
      <c r="G218" s="1"/>
      <c r="H218" s="114">
        <v>0.99999999317001231</v>
      </c>
      <c r="J218" s="114">
        <v>0.99999999317001231</v>
      </c>
      <c r="M218" s="114">
        <f>J218</f>
        <v>0.99999999317001231</v>
      </c>
    </row>
    <row r="219" spans="1:17">
      <c r="A219" s="128"/>
      <c r="B219" s="111" t="s">
        <v>108</v>
      </c>
      <c r="C219" s="111"/>
      <c r="F219" s="1"/>
      <c r="G219" s="1"/>
      <c r="H219" s="112">
        <f>+ROUND(H217/H218,2)</f>
        <v>11813962.83</v>
      </c>
      <c r="J219" s="112">
        <f>+ROUND(J217/J218,2)</f>
        <v>11813962.82</v>
      </c>
      <c r="M219" s="112">
        <f>+ROUND(M217/M218,2)</f>
        <v>13095596.359999999</v>
      </c>
    </row>
    <row r="220" spans="1:17">
      <c r="A220" s="128"/>
      <c r="F220" s="116"/>
      <c r="G220" s="116"/>
      <c r="H220" s="96"/>
      <c r="J220" s="96"/>
    </row>
    <row r="221" spans="1:17">
      <c r="A221" s="117"/>
      <c r="B221" s="79" t="s">
        <v>214</v>
      </c>
      <c r="H221" s="95">
        <v>-1075955.1199999999</v>
      </c>
      <c r="J221" s="95">
        <v>-190252.52000000002</v>
      </c>
      <c r="M221" s="95">
        <f>J221</f>
        <v>-190252.52000000002</v>
      </c>
    </row>
    <row r="222" spans="1:17">
      <c r="A222" s="117"/>
      <c r="B222" s="79" t="s">
        <v>469</v>
      </c>
      <c r="H222" s="95"/>
      <c r="J222" s="95">
        <f>H228-J228</f>
        <v>277725.15999999992</v>
      </c>
      <c r="M222" s="95"/>
    </row>
    <row r="223" spans="1:17">
      <c r="A223" s="117"/>
      <c r="B223" s="92"/>
      <c r="C223" s="92"/>
      <c r="H223" s="119"/>
      <c r="J223" s="119"/>
    </row>
    <row r="224" spans="1:17" ht="14.5">
      <c r="A224" s="110"/>
      <c r="B224" s="121" t="s">
        <v>113</v>
      </c>
      <c r="C224" s="121"/>
      <c r="H224" s="122">
        <f>SUM(H219:H221)</f>
        <v>10738007.710000001</v>
      </c>
      <c r="J224" s="122">
        <f>SUM(J219:J222)</f>
        <v>11901435.460000001</v>
      </c>
      <c r="M224" s="122">
        <f>SUM(M219:M222)</f>
        <v>12905343.84</v>
      </c>
    </row>
    <row r="225" spans="1:16">
      <c r="B225" s="92"/>
      <c r="C225" s="92"/>
    </row>
    <row r="226" spans="1:16">
      <c r="B226" s="100" t="s">
        <v>209</v>
      </c>
      <c r="C226" s="100"/>
      <c r="H226" s="95">
        <v>-169977.78</v>
      </c>
      <c r="J226" s="95">
        <v>-169977.78</v>
      </c>
      <c r="M226" s="95">
        <f>J226</f>
        <v>-169977.78</v>
      </c>
    </row>
    <row r="227" spans="1:16">
      <c r="B227" s="100" t="s">
        <v>210</v>
      </c>
      <c r="C227" s="100"/>
      <c r="H227" s="95">
        <v>421905.14</v>
      </c>
      <c r="J227" s="95">
        <f>H227</f>
        <v>421905.14</v>
      </c>
      <c r="M227" s="95">
        <f>J227</f>
        <v>421905.14</v>
      </c>
    </row>
    <row r="228" spans="1:16">
      <c r="B228" s="100" t="s">
        <v>212</v>
      </c>
      <c r="C228" s="100"/>
      <c r="H228" s="95">
        <v>1549949.88</v>
      </c>
      <c r="J228" s="95">
        <v>1272224.72</v>
      </c>
      <c r="M228" s="95">
        <f>J228</f>
        <v>1272224.72</v>
      </c>
    </row>
    <row r="229" spans="1:16">
      <c r="B229" s="123" t="s">
        <v>211</v>
      </c>
      <c r="C229" s="123"/>
      <c r="H229" s="95">
        <v>-1314.21</v>
      </c>
      <c r="J229" s="95">
        <v>-1314.21</v>
      </c>
      <c r="M229" s="95">
        <f>J229</f>
        <v>-1314.21</v>
      </c>
    </row>
    <row r="230" spans="1:16">
      <c r="B230" s="100" t="s">
        <v>213</v>
      </c>
      <c r="C230" s="100"/>
      <c r="H230" s="95">
        <f>H221*-1</f>
        <v>1075955.1199999999</v>
      </c>
      <c r="J230" s="95">
        <f>J221*-1</f>
        <v>190252.52000000002</v>
      </c>
      <c r="M230" s="95">
        <f>J230</f>
        <v>190252.52000000002</v>
      </c>
    </row>
    <row r="231" spans="1:16">
      <c r="A231" s="128"/>
      <c r="B231" s="100"/>
      <c r="C231" s="100"/>
      <c r="D231" s="100"/>
      <c r="E231" s="100"/>
    </row>
    <row r="232" spans="1:16" ht="14.5">
      <c r="A232" s="132"/>
      <c r="B232" s="121" t="s">
        <v>354</v>
      </c>
      <c r="C232" s="121"/>
      <c r="D232" s="132"/>
      <c r="E232" s="132"/>
      <c r="F232" s="132"/>
      <c r="G232" s="132"/>
      <c r="H232" s="122">
        <f>H224+SUM(H226:H230)</f>
        <v>13614525.860000001</v>
      </c>
      <c r="I232" s="132"/>
      <c r="J232" s="122">
        <f>J224+SUM(J226:J230)</f>
        <v>13614525.850000001</v>
      </c>
      <c r="K232" s="132"/>
      <c r="L232" s="132"/>
      <c r="M232" s="122">
        <f>M224+SUM(M226:M230)</f>
        <v>14618434.23</v>
      </c>
    </row>
    <row r="233" spans="1:16">
      <c r="A233" s="132"/>
      <c r="B233" s="140"/>
      <c r="C233" s="140"/>
      <c r="D233" s="132"/>
      <c r="E233" s="132"/>
      <c r="F233" s="132"/>
      <c r="G233" s="132"/>
      <c r="H233" s="132"/>
      <c r="I233" s="132"/>
      <c r="J233" s="141"/>
      <c r="K233" s="132"/>
      <c r="L233" s="132"/>
      <c r="M233" s="141"/>
      <c r="O233" s="116" t="s">
        <v>293</v>
      </c>
    </row>
    <row r="234" spans="1:16">
      <c r="A234" s="128"/>
      <c r="B234" s="129" t="s">
        <v>574</v>
      </c>
      <c r="C234" s="129"/>
      <c r="D234" s="100"/>
      <c r="E234" s="100"/>
      <c r="M234" s="130">
        <f>M232-J232</f>
        <v>1003908.379999999</v>
      </c>
      <c r="O234" s="79">
        <v>1003835.4625489746</v>
      </c>
      <c r="P234" s="79">
        <f>M234-O234</f>
        <v>72.917451024404727</v>
      </c>
    </row>
    <row r="235" spans="1:16">
      <c r="A235" s="128"/>
      <c r="B235" s="100" t="s">
        <v>531</v>
      </c>
      <c r="C235" s="100"/>
      <c r="M235" s="102">
        <f>M234/J232</f>
        <v>7.3738034732953914E-2</v>
      </c>
      <c r="O235" s="131"/>
    </row>
    <row r="236" spans="1:16">
      <c r="B236" s="100"/>
      <c r="C236" s="100"/>
    </row>
    <row r="237" spans="1:16">
      <c r="A237" s="78" t="s">
        <v>145</v>
      </c>
      <c r="M237" s="19" t="s">
        <v>147</v>
      </c>
    </row>
    <row r="238" spans="1:16">
      <c r="A238" s="80" t="s">
        <v>146</v>
      </c>
      <c r="M238" s="19" t="s">
        <v>555</v>
      </c>
    </row>
    <row r="239" spans="1:16">
      <c r="A239" s="80" t="s">
        <v>144</v>
      </c>
      <c r="G239" s="338"/>
      <c r="H239" s="338"/>
      <c r="I239" s="338"/>
      <c r="J239" s="338"/>
      <c r="M239" s="20" t="s">
        <v>162</v>
      </c>
    </row>
    <row r="240" spans="1:16">
      <c r="A240" s="81"/>
      <c r="G240" s="339" t="s">
        <v>87</v>
      </c>
      <c r="H240" s="339"/>
      <c r="I240" s="339" t="s">
        <v>535</v>
      </c>
      <c r="J240" s="339"/>
    </row>
    <row r="241" spans="1:19">
      <c r="A241" s="82"/>
      <c r="B241" s="140"/>
      <c r="C241" s="140"/>
      <c r="D241" s="140"/>
      <c r="E241" s="140"/>
      <c r="F241" s="299"/>
      <c r="G241" s="303" t="s">
        <v>87</v>
      </c>
      <c r="H241" s="299" t="s">
        <v>104</v>
      </c>
      <c r="I241" s="303"/>
      <c r="J241" s="334" t="s">
        <v>587</v>
      </c>
      <c r="K241" s="85"/>
      <c r="L241" s="299"/>
      <c r="M241" s="299" t="s">
        <v>104</v>
      </c>
    </row>
    <row r="242" spans="1:19">
      <c r="A242" s="82"/>
      <c r="D242" s="299" t="s">
        <v>348</v>
      </c>
      <c r="E242" s="304" t="s">
        <v>215</v>
      </c>
      <c r="F242" s="299" t="s">
        <v>4</v>
      </c>
      <c r="G242" s="84" t="s">
        <v>14</v>
      </c>
      <c r="H242" s="299" t="s">
        <v>105</v>
      </c>
      <c r="I242" s="84" t="s">
        <v>14</v>
      </c>
      <c r="J242" s="334" t="s">
        <v>585</v>
      </c>
      <c r="K242" s="85"/>
      <c r="L242" s="299" t="s">
        <v>572</v>
      </c>
      <c r="M242" s="299" t="s">
        <v>105</v>
      </c>
    </row>
    <row r="243" spans="1:19">
      <c r="A243" s="86"/>
      <c r="B243" s="87"/>
      <c r="C243" s="87"/>
      <c r="D243" s="300"/>
      <c r="E243" s="305" t="s">
        <v>563</v>
      </c>
      <c r="F243" s="300" t="s">
        <v>131</v>
      </c>
      <c r="G243" s="89" t="s">
        <v>15</v>
      </c>
      <c r="H243" s="300" t="s">
        <v>87</v>
      </c>
      <c r="I243" s="89" t="s">
        <v>15</v>
      </c>
      <c r="J243" s="335" t="s">
        <v>586</v>
      </c>
      <c r="K243" s="90"/>
      <c r="L243" s="300" t="s">
        <v>13</v>
      </c>
      <c r="M243" s="300" t="s">
        <v>573</v>
      </c>
    </row>
    <row r="244" spans="1:19">
      <c r="A244" s="128"/>
      <c r="M244" s="102"/>
    </row>
    <row r="245" spans="1:19">
      <c r="A245" s="91" t="s">
        <v>221</v>
      </c>
      <c r="O245" s="105"/>
    </row>
    <row r="246" spans="1:19">
      <c r="B246" s="123" t="s">
        <v>274</v>
      </c>
      <c r="C246" s="123"/>
      <c r="D246" s="93">
        <v>1620856.0850921709</v>
      </c>
      <c r="G246" s="135">
        <v>2.96</v>
      </c>
      <c r="H246" s="79">
        <f>G246*D246</f>
        <v>4797734.0118728261</v>
      </c>
      <c r="I246" s="94">
        <v>2.96</v>
      </c>
      <c r="J246" s="95">
        <f>ROUND(I246*D246,2)</f>
        <v>4797734.01</v>
      </c>
      <c r="L246" s="137">
        <f>G246</f>
        <v>2.96</v>
      </c>
      <c r="M246" s="95">
        <f>ROUND(L246*D246,2)</f>
        <v>4797734.01</v>
      </c>
      <c r="N246" s="135">
        <f>L246*365.25/12</f>
        <v>90.095000000000013</v>
      </c>
      <c r="P246" s="312">
        <v>91.26</v>
      </c>
      <c r="Q246" s="218" t="s">
        <v>519</v>
      </c>
    </row>
    <row r="247" spans="1:19">
      <c r="B247" s="109" t="s">
        <v>138</v>
      </c>
      <c r="C247" s="109"/>
      <c r="F247" s="93">
        <v>1699201046.4602821</v>
      </c>
      <c r="G247" s="108">
        <v>3.2489999999999998E-2</v>
      </c>
      <c r="H247" s="93">
        <f>G247*F247</f>
        <v>55207041.99949456</v>
      </c>
      <c r="I247" s="106">
        <v>3.2489999999999998E-2</v>
      </c>
      <c r="J247" s="95">
        <f>ROUND(I247*F247,2)</f>
        <v>55207042</v>
      </c>
      <c r="L247" s="323">
        <f>G247-0.00001</f>
        <v>3.2479999999999995E-2</v>
      </c>
      <c r="M247" s="95">
        <f>ROUND(L247*F247,2)</f>
        <v>55190049.990000002</v>
      </c>
      <c r="N247" s="102"/>
      <c r="O247" s="143"/>
      <c r="P247" s="115">
        <f>G246*365.25/12</f>
        <v>90.095000000000013</v>
      </c>
      <c r="Q247" s="218" t="s">
        <v>524</v>
      </c>
    </row>
    <row r="248" spans="1:19">
      <c r="B248" s="109" t="s">
        <v>193</v>
      </c>
      <c r="C248" s="109"/>
      <c r="E248" s="93">
        <v>2217792.1609504549</v>
      </c>
      <c r="G248" s="135">
        <v>22.77</v>
      </c>
      <c r="H248" s="79">
        <f>E248*G248</f>
        <v>50499127.504841857</v>
      </c>
      <c r="I248" s="98">
        <f>G248</f>
        <v>22.77</v>
      </c>
      <c r="J248" s="95">
        <f>ROUND(E248*I248,2)</f>
        <v>50499127.5</v>
      </c>
      <c r="L248" s="316">
        <f>ROUND(L249*P250,2)</f>
        <v>25.42</v>
      </c>
      <c r="M248" s="95">
        <f>ROUND(L248*E248,2)</f>
        <v>56376276.729999997</v>
      </c>
      <c r="N248" s="102">
        <f>I248/I249</f>
        <v>1.1167238842569887</v>
      </c>
      <c r="O248" s="143"/>
      <c r="S248" s="144"/>
    </row>
    <row r="249" spans="1:19">
      <c r="B249" s="109" t="s">
        <v>194</v>
      </c>
      <c r="C249" s="109"/>
      <c r="E249" s="93">
        <v>3055084.3119371464</v>
      </c>
      <c r="G249" s="135">
        <v>20.39</v>
      </c>
      <c r="H249" s="79">
        <f>E249*G249</f>
        <v>62293169.120398417</v>
      </c>
      <c r="I249" s="98">
        <f>G249</f>
        <v>20.39</v>
      </c>
      <c r="J249" s="95">
        <f>ROUND(E249*I249,2)</f>
        <v>62293169.119999997</v>
      </c>
      <c r="L249" s="315">
        <v>22.76</v>
      </c>
      <c r="M249" s="95">
        <f>ROUND(L249*E249,2)</f>
        <v>69533718.939999998</v>
      </c>
      <c r="N249" s="102"/>
      <c r="O249" s="143"/>
      <c r="P249" s="313">
        <v>3.2460000000000003E-2</v>
      </c>
      <c r="Q249" s="79" t="s">
        <v>519</v>
      </c>
      <c r="S249" s="145"/>
    </row>
    <row r="250" spans="1:19">
      <c r="B250" s="109" t="s">
        <v>216</v>
      </c>
      <c r="C250" s="109"/>
      <c r="E250" s="93">
        <v>7740</v>
      </c>
      <c r="G250" s="135">
        <v>1.1599999999999999</v>
      </c>
      <c r="H250" s="79">
        <f>E250*G250</f>
        <v>8978.4</v>
      </c>
      <c r="I250" s="115">
        <v>1.1599999999999999</v>
      </c>
      <c r="J250" s="95">
        <v>8978.4</v>
      </c>
      <c r="L250" s="137">
        <v>1.36</v>
      </c>
      <c r="M250" s="95">
        <f>ROUND(L250*E250,2)</f>
        <v>10526.4</v>
      </c>
      <c r="N250" s="102"/>
      <c r="O250" s="143"/>
      <c r="P250" s="149">
        <f>G248/G249</f>
        <v>1.1167238842569887</v>
      </c>
      <c r="S250" s="145"/>
    </row>
    <row r="251" spans="1:19">
      <c r="B251" s="123"/>
      <c r="C251" s="123"/>
      <c r="J251" s="95"/>
      <c r="M251" s="138"/>
      <c r="N251" s="136"/>
      <c r="O251" s="143"/>
      <c r="P251" s="118"/>
      <c r="Q251" s="135"/>
      <c r="R251" s="135"/>
      <c r="S251" s="145"/>
    </row>
    <row r="252" spans="1:19">
      <c r="B252" s="218" t="s">
        <v>351</v>
      </c>
      <c r="C252" s="109"/>
      <c r="F252" s="79">
        <v>-7740.5363636363609</v>
      </c>
      <c r="G252" s="108">
        <f>G247</f>
        <v>3.2489999999999998E-2</v>
      </c>
      <c r="H252" s="79">
        <f>F252*G252</f>
        <v>-251.49002645454536</v>
      </c>
      <c r="I252" s="106">
        <f>I247</f>
        <v>3.2489999999999998E-2</v>
      </c>
      <c r="J252" s="95">
        <f>ROUND(F252*I252,2)</f>
        <v>-251.49</v>
      </c>
      <c r="L252" s="99">
        <f>L247</f>
        <v>3.2479999999999995E-2</v>
      </c>
      <c r="M252" s="95">
        <f>F252*L252</f>
        <v>-251.41262109090897</v>
      </c>
      <c r="N252" s="136"/>
      <c r="O252" s="143"/>
      <c r="P252" s="118"/>
      <c r="Q252" s="135"/>
      <c r="R252" s="135"/>
      <c r="S252" s="145"/>
    </row>
    <row r="253" spans="1:19">
      <c r="B253" s="218" t="s">
        <v>353</v>
      </c>
      <c r="C253" s="109"/>
      <c r="F253" s="79">
        <v>0</v>
      </c>
      <c r="G253" s="108">
        <v>2.1729999999999999E-2</v>
      </c>
      <c r="H253" s="79">
        <f>F253*G253</f>
        <v>0</v>
      </c>
      <c r="I253" s="106">
        <f>G253</f>
        <v>2.1729999999999999E-2</v>
      </c>
      <c r="J253" s="95">
        <f>I253*F253</f>
        <v>0</v>
      </c>
      <c r="L253" s="99">
        <f>G253</f>
        <v>2.1729999999999999E-2</v>
      </c>
      <c r="M253" s="95">
        <f>F253*L253</f>
        <v>0</v>
      </c>
      <c r="N253" s="136"/>
      <c r="O253" s="143"/>
      <c r="P253" s="118"/>
      <c r="Q253" s="135"/>
      <c r="R253" s="135"/>
      <c r="S253" s="145"/>
    </row>
    <row r="254" spans="1:19">
      <c r="B254" s="123"/>
      <c r="C254" s="123"/>
      <c r="J254" s="138"/>
      <c r="M254" s="138"/>
      <c r="N254" s="136"/>
      <c r="O254" s="143"/>
      <c r="P254" s="118"/>
      <c r="Q254" s="135"/>
      <c r="R254" s="135"/>
      <c r="S254" s="145"/>
    </row>
    <row r="255" spans="1:19">
      <c r="B255" s="111" t="s">
        <v>106</v>
      </c>
      <c r="C255" s="111"/>
      <c r="F255" s="146"/>
      <c r="G255" s="146"/>
      <c r="H255" s="112">
        <f>SUM(H246:H254)</f>
        <v>172805799.54658121</v>
      </c>
      <c r="J255" s="112">
        <f>SUM(J246:J254)</f>
        <v>172805799.53999999</v>
      </c>
      <c r="M255" s="112">
        <f>SUM(M246:M254)</f>
        <v>185908054.65737891</v>
      </c>
    </row>
    <row r="256" spans="1:19">
      <c r="B256" s="109" t="s">
        <v>107</v>
      </c>
      <c r="C256" s="109"/>
      <c r="F256" s="146"/>
      <c r="G256" s="146"/>
      <c r="H256" s="147">
        <v>0.9999999993008124</v>
      </c>
      <c r="J256" s="147">
        <v>0.9999999993008124</v>
      </c>
      <c r="M256" s="147">
        <f>J256</f>
        <v>0.9999999993008124</v>
      </c>
    </row>
    <row r="257" spans="1:17">
      <c r="B257" s="111" t="s">
        <v>108</v>
      </c>
      <c r="C257" s="111"/>
      <c r="F257" s="146"/>
      <c r="G257" s="146"/>
      <c r="H257" s="112">
        <f>+ROUND(H255/H256,2)</f>
        <v>172805799.66999999</v>
      </c>
      <c r="J257" s="112">
        <f>+ROUND(J255/J256,2)</f>
        <v>172805799.66</v>
      </c>
      <c r="M257" s="112">
        <f>+ROUND(M255/M256,2)</f>
        <v>185908054.78999999</v>
      </c>
    </row>
    <row r="258" spans="1:17">
      <c r="F258" s="116"/>
      <c r="G258" s="116"/>
      <c r="H258" s="138"/>
      <c r="J258" s="138"/>
      <c r="M258" s="138"/>
    </row>
    <row r="259" spans="1:17">
      <c r="A259" s="117"/>
      <c r="B259" s="79" t="s">
        <v>214</v>
      </c>
      <c r="H259" s="95">
        <v>-18876897.759999998</v>
      </c>
      <c r="J259" s="95">
        <v>-3321912.18</v>
      </c>
      <c r="M259" s="95">
        <f>J259</f>
        <v>-3321912.18</v>
      </c>
    </row>
    <row r="260" spans="1:17">
      <c r="A260" s="117"/>
      <c r="B260" s="79" t="s">
        <v>469</v>
      </c>
      <c r="H260" s="95"/>
      <c r="J260" s="95">
        <f>H266-J266</f>
        <v>276969.3200000003</v>
      </c>
      <c r="M260" s="95"/>
      <c r="Q260" s="101"/>
    </row>
    <row r="261" spans="1:17">
      <c r="B261" s="105"/>
      <c r="C261" s="105"/>
      <c r="H261" s="138"/>
      <c r="J261" s="138"/>
      <c r="M261" s="138"/>
    </row>
    <row r="262" spans="1:17" ht="14.5">
      <c r="B262" s="121" t="s">
        <v>113</v>
      </c>
      <c r="C262" s="121"/>
      <c r="H262" s="122">
        <f>SUM(H257:H261)</f>
        <v>153928901.91</v>
      </c>
      <c r="J262" s="122">
        <f>SUM(J257:J261)</f>
        <v>169760856.79999998</v>
      </c>
      <c r="M262" s="122">
        <f>SUM(M257:M261)</f>
        <v>182586142.60999998</v>
      </c>
    </row>
    <row r="263" spans="1:17">
      <c r="B263" s="105"/>
      <c r="C263" s="105"/>
      <c r="H263" s="138"/>
      <c r="J263" s="138"/>
      <c r="M263" s="138"/>
    </row>
    <row r="264" spans="1:17">
      <c r="B264" s="100" t="s">
        <v>209</v>
      </c>
      <c r="C264" s="100"/>
      <c r="H264" s="95">
        <v>-2345395.3199999998</v>
      </c>
      <c r="J264" s="95">
        <v>-2345395.3199999998</v>
      </c>
      <c r="M264" s="95">
        <f>J264</f>
        <v>-2345395.3199999998</v>
      </c>
    </row>
    <row r="265" spans="1:17">
      <c r="B265" s="100" t="s">
        <v>210</v>
      </c>
      <c r="C265" s="100"/>
      <c r="H265" s="95">
        <v>445411.97</v>
      </c>
      <c r="J265" s="95">
        <f>H265</f>
        <v>445411.97</v>
      </c>
      <c r="M265" s="95">
        <f>J265</f>
        <v>445411.97</v>
      </c>
    </row>
    <row r="266" spans="1:17">
      <c r="B266" s="100" t="s">
        <v>212</v>
      </c>
      <c r="C266" s="100"/>
      <c r="H266" s="95">
        <v>2930345.24</v>
      </c>
      <c r="J266" s="95">
        <v>2653375.92</v>
      </c>
      <c r="M266" s="95">
        <f>J266</f>
        <v>2653375.92</v>
      </c>
    </row>
    <row r="267" spans="1:17">
      <c r="B267" s="123" t="s">
        <v>211</v>
      </c>
      <c r="C267" s="123"/>
      <c r="H267" s="95">
        <v>-19563.34</v>
      </c>
      <c r="J267" s="95">
        <v>-19563.34</v>
      </c>
      <c r="M267" s="95">
        <f>J267</f>
        <v>-19563.34</v>
      </c>
    </row>
    <row r="268" spans="1:17">
      <c r="B268" s="100" t="s">
        <v>213</v>
      </c>
      <c r="C268" s="100"/>
      <c r="H268" s="95">
        <f>H259*-1</f>
        <v>18876897.759999998</v>
      </c>
      <c r="J268" s="95">
        <f>J259*-1</f>
        <v>3321912.18</v>
      </c>
      <c r="M268" s="95">
        <f>J268</f>
        <v>3321912.18</v>
      </c>
    </row>
    <row r="269" spans="1:17">
      <c r="B269" s="100"/>
      <c r="C269" s="100"/>
      <c r="H269" s="138"/>
      <c r="J269" s="138"/>
      <c r="M269" s="138"/>
    </row>
    <row r="270" spans="1:17" ht="14.5">
      <c r="B270" s="121" t="s">
        <v>354</v>
      </c>
      <c r="C270" s="121"/>
      <c r="H270" s="122">
        <f>SUM(H262:H268)</f>
        <v>173816598.22</v>
      </c>
      <c r="J270" s="122">
        <f>SUM(J262:J268)</f>
        <v>173816598.20999998</v>
      </c>
      <c r="M270" s="122">
        <f>SUM(M262:M268)</f>
        <v>186641884.01999998</v>
      </c>
    </row>
    <row r="271" spans="1:17">
      <c r="B271" s="134"/>
      <c r="C271" s="134"/>
      <c r="J271" s="96"/>
      <c r="M271" s="96"/>
      <c r="O271" s="116" t="s">
        <v>293</v>
      </c>
    </row>
    <row r="272" spans="1:17">
      <c r="B272" s="129" t="s">
        <v>574</v>
      </c>
      <c r="C272" s="129"/>
      <c r="M272" s="130">
        <f>M270-J270</f>
        <v>12825285.810000002</v>
      </c>
      <c r="O272" s="79">
        <v>12815963.410485081</v>
      </c>
      <c r="P272" s="79">
        <f>M272-O272</f>
        <v>9322.3995149210095</v>
      </c>
    </row>
    <row r="273" spans="1:19">
      <c r="B273" s="100" t="s">
        <v>531</v>
      </c>
      <c r="C273" s="100"/>
      <c r="D273" s="100"/>
      <c r="E273" s="100"/>
      <c r="M273" s="102">
        <f>M272/J270</f>
        <v>7.3786312366468473E-2</v>
      </c>
      <c r="O273" s="131"/>
    </row>
    <row r="274" spans="1:19">
      <c r="B274" s="100"/>
      <c r="C274" s="100"/>
    </row>
    <row r="275" spans="1:19">
      <c r="A275" s="78" t="s">
        <v>145</v>
      </c>
      <c r="M275" s="19" t="s">
        <v>147</v>
      </c>
    </row>
    <row r="276" spans="1:19">
      <c r="A276" s="80" t="s">
        <v>146</v>
      </c>
      <c r="M276" s="19" t="s">
        <v>554</v>
      </c>
    </row>
    <row r="277" spans="1:19">
      <c r="A277" s="80" t="s">
        <v>144</v>
      </c>
      <c r="G277" s="338"/>
      <c r="H277" s="338"/>
      <c r="I277" s="338"/>
      <c r="J277" s="338"/>
      <c r="M277" s="20" t="s">
        <v>162</v>
      </c>
    </row>
    <row r="278" spans="1:19">
      <c r="A278" s="81"/>
      <c r="G278" s="339" t="s">
        <v>87</v>
      </c>
      <c r="H278" s="339"/>
      <c r="I278" s="339" t="s">
        <v>535</v>
      </c>
      <c r="J278" s="339"/>
    </row>
    <row r="279" spans="1:19">
      <c r="A279" s="82"/>
      <c r="B279" s="140"/>
      <c r="C279" s="140"/>
      <c r="D279" s="140"/>
      <c r="E279" s="140"/>
      <c r="F279" s="299"/>
      <c r="G279" s="303" t="s">
        <v>87</v>
      </c>
      <c r="H279" s="299" t="s">
        <v>104</v>
      </c>
      <c r="I279" s="303"/>
      <c r="J279" s="334" t="s">
        <v>587</v>
      </c>
      <c r="K279" s="85"/>
      <c r="L279" s="299"/>
      <c r="M279" s="299" t="s">
        <v>104</v>
      </c>
    </row>
    <row r="280" spans="1:19">
      <c r="A280" s="82"/>
      <c r="D280" s="299" t="s">
        <v>348</v>
      </c>
      <c r="E280" s="304" t="s">
        <v>215</v>
      </c>
      <c r="F280" s="299" t="s">
        <v>4</v>
      </c>
      <c r="G280" s="84" t="s">
        <v>14</v>
      </c>
      <c r="H280" s="299" t="s">
        <v>105</v>
      </c>
      <c r="I280" s="84" t="s">
        <v>14</v>
      </c>
      <c r="J280" s="334" t="s">
        <v>585</v>
      </c>
      <c r="K280" s="85"/>
      <c r="L280" s="299" t="s">
        <v>572</v>
      </c>
      <c r="M280" s="299" t="s">
        <v>105</v>
      </c>
    </row>
    <row r="281" spans="1:19">
      <c r="A281" s="86"/>
      <c r="B281" s="87"/>
      <c r="C281" s="87"/>
      <c r="D281" s="300"/>
      <c r="E281" s="305" t="s">
        <v>563</v>
      </c>
      <c r="F281" s="300" t="s">
        <v>131</v>
      </c>
      <c r="G281" s="89" t="s">
        <v>15</v>
      </c>
      <c r="H281" s="300" t="s">
        <v>87</v>
      </c>
      <c r="I281" s="89" t="s">
        <v>15</v>
      </c>
      <c r="J281" s="335" t="s">
        <v>586</v>
      </c>
      <c r="K281" s="90"/>
      <c r="L281" s="300" t="s">
        <v>13</v>
      </c>
      <c r="M281" s="300" t="s">
        <v>573</v>
      </c>
    </row>
    <row r="282" spans="1:19">
      <c r="A282" s="132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</row>
    <row r="283" spans="1:19">
      <c r="A283" s="91" t="s">
        <v>222</v>
      </c>
    </row>
    <row r="284" spans="1:19">
      <c r="B284" s="123" t="s">
        <v>274</v>
      </c>
      <c r="C284" s="123"/>
      <c r="D284" s="93">
        <v>74378.299999999901</v>
      </c>
      <c r="G284" s="94">
        <v>7.89</v>
      </c>
      <c r="H284" s="79">
        <f>G284*D284</f>
        <v>586844.7869999992</v>
      </c>
      <c r="I284" s="94">
        <v>7.89</v>
      </c>
      <c r="J284" s="95">
        <f>ROUND(I284*D284,2)</f>
        <v>586844.79</v>
      </c>
      <c r="L284" s="137">
        <f>G284</f>
        <v>7.89</v>
      </c>
      <c r="M284" s="95">
        <f>ROUND(L284*D284,2)</f>
        <v>586844.79</v>
      </c>
      <c r="N284" s="118">
        <f>L284*365.25/12</f>
        <v>240.15187499999999</v>
      </c>
      <c r="P284" s="312">
        <v>208.17</v>
      </c>
      <c r="Q284" s="218" t="s">
        <v>519</v>
      </c>
    </row>
    <row r="285" spans="1:19">
      <c r="B285" s="109" t="s">
        <v>138</v>
      </c>
      <c r="C285" s="109"/>
      <c r="F285" s="93">
        <v>78721459.472374186</v>
      </c>
      <c r="G285" s="106">
        <v>3.1899999999999998E-2</v>
      </c>
      <c r="H285" s="93">
        <f>G285*F285</f>
        <v>2511214.5571687366</v>
      </c>
      <c r="I285" s="106">
        <v>3.1899999999999998E-2</v>
      </c>
      <c r="J285" s="95">
        <f>ROUND(I285*F285,2)</f>
        <v>2511214.56</v>
      </c>
      <c r="L285" s="264">
        <f>P287</f>
        <v>3.2140000000000002E-2</v>
      </c>
      <c r="M285" s="95">
        <f>ROUND(L285*F285,2)</f>
        <v>2530107.71</v>
      </c>
      <c r="N285" s="102"/>
      <c r="O285" s="102"/>
      <c r="P285" s="115">
        <f>G284*365.25/12</f>
        <v>240.15187499999999</v>
      </c>
      <c r="Q285" s="218" t="s">
        <v>524</v>
      </c>
    </row>
    <row r="286" spans="1:19">
      <c r="B286" s="109" t="s">
        <v>193</v>
      </c>
      <c r="C286" s="109"/>
      <c r="E286" s="93">
        <v>132145.36652867543</v>
      </c>
      <c r="G286" s="135">
        <v>22.84</v>
      </c>
      <c r="H286" s="79">
        <f>E286*G286</f>
        <v>3018200.1715149465</v>
      </c>
      <c r="I286" s="98">
        <f>G286</f>
        <v>22.84</v>
      </c>
      <c r="J286" s="95">
        <f>ROUND(E286*I286,2)</f>
        <v>3018200.17</v>
      </c>
      <c r="L286" s="137">
        <f>ROUND(L287*P288,2)</f>
        <v>25.38</v>
      </c>
      <c r="M286" s="95">
        <f>ROUND(L286*E286,2)</f>
        <v>3353849.4</v>
      </c>
      <c r="N286" s="102">
        <f>I286/I287</f>
        <v>1.1141463414634147</v>
      </c>
      <c r="O286" s="102"/>
      <c r="S286" s="144"/>
    </row>
    <row r="287" spans="1:19">
      <c r="B287" s="109" t="s">
        <v>194</v>
      </c>
      <c r="C287" s="109"/>
      <c r="E287" s="93">
        <v>169366.84927856489</v>
      </c>
      <c r="G287" s="135">
        <v>20.5</v>
      </c>
      <c r="H287" s="79">
        <f>E287*G287</f>
        <v>3472020.4102105801</v>
      </c>
      <c r="I287" s="98">
        <f>G287</f>
        <v>20.5</v>
      </c>
      <c r="J287" s="95">
        <f>ROUND(E287*I287,2)</f>
        <v>3472020.41</v>
      </c>
      <c r="L287" s="315">
        <v>22.78</v>
      </c>
      <c r="M287" s="95">
        <f>ROUND(L287*E287,2)</f>
        <v>3858176.83</v>
      </c>
      <c r="N287" s="102"/>
      <c r="P287" s="313">
        <v>3.2140000000000002E-2</v>
      </c>
      <c r="S287" s="145"/>
    </row>
    <row r="288" spans="1:19">
      <c r="B288" s="109" t="s">
        <v>216</v>
      </c>
      <c r="C288" s="109"/>
      <c r="E288" s="93">
        <v>7800</v>
      </c>
      <c r="G288" s="135">
        <v>0.99</v>
      </c>
      <c r="H288" s="79">
        <f>E288*G288</f>
        <v>7722</v>
      </c>
      <c r="I288" s="115">
        <v>0.99</v>
      </c>
      <c r="J288" s="95">
        <v>7722</v>
      </c>
      <c r="L288" s="137">
        <v>0.92</v>
      </c>
      <c r="M288" s="95">
        <f>ROUND(L288*E288,2)</f>
        <v>7176</v>
      </c>
      <c r="N288" s="102"/>
      <c r="P288" s="149">
        <f>G286/G287</f>
        <v>1.1141463414634147</v>
      </c>
      <c r="S288" s="145"/>
    </row>
    <row r="289" spans="1:19">
      <c r="B289" s="109"/>
      <c r="C289" s="109"/>
      <c r="J289" s="138"/>
      <c r="M289" s="138"/>
      <c r="N289" s="136"/>
      <c r="P289" s="118"/>
      <c r="Q289" s="135"/>
      <c r="R289" s="135"/>
      <c r="S289" s="145"/>
    </row>
    <row r="290" spans="1:19">
      <c r="B290" s="218" t="s">
        <v>351</v>
      </c>
      <c r="C290" s="109"/>
      <c r="F290" s="79">
        <v>0</v>
      </c>
      <c r="G290" s="106">
        <f>G285</f>
        <v>3.1899999999999998E-2</v>
      </c>
      <c r="H290" s="93">
        <f>G290*F290</f>
        <v>0</v>
      </c>
      <c r="I290" s="106">
        <f>I285</f>
        <v>3.1899999999999998E-2</v>
      </c>
      <c r="J290" s="95">
        <f>I290*F290</f>
        <v>0</v>
      </c>
      <c r="L290" s="99">
        <f>L285</f>
        <v>3.2140000000000002E-2</v>
      </c>
      <c r="M290" s="95">
        <f>F290*L290</f>
        <v>0</v>
      </c>
      <c r="N290" s="136"/>
      <c r="P290" s="118"/>
      <c r="Q290" s="135"/>
      <c r="R290" s="135"/>
      <c r="S290" s="145"/>
    </row>
    <row r="291" spans="1:19">
      <c r="B291" s="218" t="s">
        <v>353</v>
      </c>
      <c r="C291" s="109"/>
      <c r="F291" s="79">
        <v>0</v>
      </c>
      <c r="G291" s="106">
        <v>0.21729999999999999</v>
      </c>
      <c r="H291" s="93">
        <f>G291*F291</f>
        <v>0</v>
      </c>
      <c r="I291" s="106">
        <f>G291</f>
        <v>0.21729999999999999</v>
      </c>
      <c r="J291" s="95">
        <f>I291*F291</f>
        <v>0</v>
      </c>
      <c r="L291" s="99">
        <f>G291</f>
        <v>0.21729999999999999</v>
      </c>
      <c r="M291" s="95">
        <f>F291*L291</f>
        <v>0</v>
      </c>
      <c r="N291" s="136"/>
      <c r="P291" s="118"/>
      <c r="Q291" s="135"/>
      <c r="R291" s="135"/>
      <c r="S291" s="145"/>
    </row>
    <row r="292" spans="1:19">
      <c r="B292" s="109"/>
      <c r="C292" s="109"/>
      <c r="J292" s="138"/>
      <c r="M292" s="138"/>
      <c r="N292" s="136"/>
      <c r="P292" s="118"/>
      <c r="Q292" s="135"/>
      <c r="R292" s="135"/>
      <c r="S292" s="145"/>
    </row>
    <row r="293" spans="1:19">
      <c r="B293" s="111" t="s">
        <v>106</v>
      </c>
      <c r="C293" s="111"/>
      <c r="F293" s="1"/>
      <c r="G293" s="1"/>
      <c r="H293" s="112">
        <f>SUM(H284:H292)</f>
        <v>9596001.9258942623</v>
      </c>
      <c r="J293" s="112">
        <f>SUM(J284:J292)</f>
        <v>9596001.9299999997</v>
      </c>
      <c r="M293" s="112">
        <f>SUM(M284:M292)</f>
        <v>10336154.73</v>
      </c>
    </row>
    <row r="294" spans="1:19">
      <c r="B294" s="109" t="s">
        <v>107</v>
      </c>
      <c r="C294" s="109"/>
      <c r="F294" s="1"/>
      <c r="G294" s="1"/>
      <c r="H294" s="147">
        <v>1</v>
      </c>
      <c r="J294" s="147">
        <v>1</v>
      </c>
      <c r="M294" s="147">
        <f>J294</f>
        <v>1</v>
      </c>
    </row>
    <row r="295" spans="1:19">
      <c r="B295" s="111" t="s">
        <v>108</v>
      </c>
      <c r="C295" s="111"/>
      <c r="F295" s="1"/>
      <c r="G295" s="1"/>
      <c r="H295" s="112">
        <f>+ROUND(H293/H294,2)</f>
        <v>9596001.9299999997</v>
      </c>
      <c r="J295" s="112">
        <f>+ROUND(J293/J294,2)</f>
        <v>9596001.9299999997</v>
      </c>
      <c r="M295" s="112">
        <f>+ROUND(M293/M294,2)</f>
        <v>10336154.73</v>
      </c>
    </row>
    <row r="296" spans="1:19">
      <c r="F296" s="116"/>
      <c r="G296" s="116"/>
      <c r="H296" s="138"/>
      <c r="J296" s="138"/>
      <c r="M296" s="138"/>
    </row>
    <row r="297" spans="1:19">
      <c r="A297" s="117"/>
      <c r="B297" s="79" t="s">
        <v>214</v>
      </c>
      <c r="H297" s="95">
        <v>-1079413.74</v>
      </c>
      <c r="J297" s="95">
        <v>-189952.7</v>
      </c>
      <c r="M297" s="95">
        <f>J297</f>
        <v>-189952.7</v>
      </c>
    </row>
    <row r="298" spans="1:19">
      <c r="A298" s="117"/>
      <c r="B298" s="79" t="s">
        <v>469</v>
      </c>
      <c r="H298" s="95"/>
      <c r="J298" s="95">
        <f>H304-J304</f>
        <v>23865.339999999997</v>
      </c>
      <c r="M298" s="95"/>
      <c r="Q298" s="101"/>
    </row>
    <row r="299" spans="1:19">
      <c r="A299" s="117"/>
      <c r="B299" s="92"/>
      <c r="C299" s="92"/>
      <c r="H299" s="119"/>
      <c r="J299" s="119"/>
      <c r="M299" s="138"/>
    </row>
    <row r="300" spans="1:19" ht="14.5">
      <c r="A300" s="117"/>
      <c r="B300" s="121" t="s">
        <v>113</v>
      </c>
      <c r="C300" s="121"/>
      <c r="H300" s="122">
        <f>SUM(H295:H299)</f>
        <v>8516588.1899999995</v>
      </c>
      <c r="J300" s="122">
        <f>SUM(J295:J299)</f>
        <v>9429914.5700000003</v>
      </c>
      <c r="M300" s="122">
        <f>SUM(M295:M299)</f>
        <v>10146202.030000001</v>
      </c>
    </row>
    <row r="301" spans="1:19">
      <c r="B301" s="105"/>
      <c r="C301" s="105"/>
      <c r="H301" s="138"/>
      <c r="J301" s="138"/>
      <c r="M301" s="138"/>
    </row>
    <row r="302" spans="1:19">
      <c r="B302" s="100" t="s">
        <v>209</v>
      </c>
      <c r="C302" s="100"/>
      <c r="H302" s="95">
        <v>-108304.95</v>
      </c>
      <c r="J302" s="95">
        <v>-108304.95</v>
      </c>
      <c r="M302" s="95">
        <f>J302</f>
        <v>-108304.95</v>
      </c>
    </row>
    <row r="303" spans="1:19">
      <c r="B303" s="100" t="s">
        <v>210</v>
      </c>
      <c r="C303" s="100"/>
      <c r="H303" s="95">
        <v>30951.37</v>
      </c>
      <c r="J303" s="95">
        <f>H303</f>
        <v>30951.37</v>
      </c>
      <c r="M303" s="95">
        <f>J303</f>
        <v>30951.37</v>
      </c>
    </row>
    <row r="304" spans="1:19">
      <c r="B304" s="100" t="s">
        <v>212</v>
      </c>
      <c r="C304" s="100"/>
      <c r="H304" s="95">
        <v>217850.36</v>
      </c>
      <c r="J304" s="95">
        <v>193985.02</v>
      </c>
      <c r="M304" s="95">
        <f>J304</f>
        <v>193985.02</v>
      </c>
    </row>
    <row r="305" spans="1:16">
      <c r="B305" s="123" t="s">
        <v>211</v>
      </c>
      <c r="C305" s="123"/>
      <c r="H305" s="95">
        <v>-923.12</v>
      </c>
      <c r="J305" s="95">
        <v>-923.11</v>
      </c>
      <c r="M305" s="95">
        <f>J305</f>
        <v>-923.11</v>
      </c>
    </row>
    <row r="306" spans="1:16">
      <c r="B306" s="100" t="s">
        <v>213</v>
      </c>
      <c r="C306" s="100"/>
      <c r="H306" s="95">
        <f>H297*-1</f>
        <v>1079413.74</v>
      </c>
      <c r="J306" s="95">
        <f>J297*-1</f>
        <v>189952.7</v>
      </c>
      <c r="M306" s="95">
        <f>J306</f>
        <v>189952.7</v>
      </c>
    </row>
    <row r="307" spans="1:16">
      <c r="B307" s="100"/>
      <c r="C307" s="100"/>
      <c r="H307" s="138"/>
      <c r="J307" s="138"/>
      <c r="M307" s="138"/>
    </row>
    <row r="308" spans="1:16" ht="14.5">
      <c r="B308" s="121" t="s">
        <v>354</v>
      </c>
      <c r="C308" s="121"/>
      <c r="H308" s="122">
        <f>SUM(H300:H306)</f>
        <v>9735575.5899999999</v>
      </c>
      <c r="J308" s="122">
        <f>SUM(J300:J306)</f>
        <v>9735575.5999999996</v>
      </c>
      <c r="M308" s="122">
        <f>SUM(M300:M306)</f>
        <v>10451863.060000001</v>
      </c>
    </row>
    <row r="309" spans="1:16">
      <c r="B309" s="134"/>
      <c r="C309" s="134"/>
      <c r="J309" s="96"/>
      <c r="M309" s="96"/>
      <c r="O309" s="116" t="s">
        <v>293</v>
      </c>
    </row>
    <row r="310" spans="1:16">
      <c r="B310" s="129" t="s">
        <v>574</v>
      </c>
      <c r="C310" s="129"/>
      <c r="M310" s="130">
        <f>M308-J308</f>
        <v>716287.46000000089</v>
      </c>
      <c r="O310" s="79">
        <v>717830.06812461664</v>
      </c>
      <c r="P310" s="79">
        <f>M310-O310</f>
        <v>-1542.608124615741</v>
      </c>
    </row>
    <row r="311" spans="1:16">
      <c r="B311" s="100" t="s">
        <v>531</v>
      </c>
      <c r="C311" s="100"/>
      <c r="D311" s="100"/>
      <c r="E311" s="100"/>
      <c r="M311" s="102">
        <f>M310/J308</f>
        <v>7.3574228112408768E-2</v>
      </c>
      <c r="O311" s="131"/>
    </row>
    <row r="312" spans="1:16">
      <c r="B312" s="100"/>
      <c r="C312" s="100"/>
    </row>
    <row r="313" spans="1:16">
      <c r="A313" s="78" t="s">
        <v>145</v>
      </c>
      <c r="M313" s="19" t="s">
        <v>147</v>
      </c>
    </row>
    <row r="314" spans="1:16">
      <c r="A314" s="80" t="s">
        <v>146</v>
      </c>
      <c r="M314" s="19" t="s">
        <v>553</v>
      </c>
    </row>
    <row r="315" spans="1:16">
      <c r="A315" s="80" t="s">
        <v>144</v>
      </c>
      <c r="G315" s="338"/>
      <c r="H315" s="338"/>
      <c r="I315" s="338"/>
      <c r="J315" s="338"/>
      <c r="M315" s="20" t="s">
        <v>162</v>
      </c>
    </row>
    <row r="316" spans="1:16">
      <c r="A316" s="81"/>
      <c r="G316" s="339" t="s">
        <v>87</v>
      </c>
      <c r="H316" s="339"/>
      <c r="I316" s="339" t="s">
        <v>535</v>
      </c>
      <c r="J316" s="339"/>
    </row>
    <row r="317" spans="1:16">
      <c r="A317" s="82"/>
      <c r="B317" s="140"/>
      <c r="C317" s="140"/>
      <c r="D317" s="140"/>
      <c r="E317" s="140"/>
      <c r="F317" s="299"/>
      <c r="G317" s="303" t="s">
        <v>87</v>
      </c>
      <c r="H317" s="299" t="s">
        <v>104</v>
      </c>
      <c r="I317" s="303"/>
      <c r="J317" s="334" t="s">
        <v>587</v>
      </c>
      <c r="K317" s="85"/>
      <c r="L317" s="299"/>
      <c r="M317" s="299" t="s">
        <v>104</v>
      </c>
    </row>
    <row r="318" spans="1:16">
      <c r="A318" s="82"/>
      <c r="D318" s="299" t="s">
        <v>348</v>
      </c>
      <c r="E318" s="304" t="s">
        <v>215</v>
      </c>
      <c r="F318" s="299" t="s">
        <v>4</v>
      </c>
      <c r="G318" s="84" t="s">
        <v>14</v>
      </c>
      <c r="H318" s="299" t="s">
        <v>105</v>
      </c>
      <c r="I318" s="84" t="s">
        <v>14</v>
      </c>
      <c r="J318" s="334" t="s">
        <v>585</v>
      </c>
      <c r="K318" s="85"/>
      <c r="L318" s="299" t="s">
        <v>572</v>
      </c>
      <c r="M318" s="299" t="s">
        <v>105</v>
      </c>
    </row>
    <row r="319" spans="1:16">
      <c r="A319" s="86"/>
      <c r="B319" s="87"/>
      <c r="C319" s="87"/>
      <c r="D319" s="300"/>
      <c r="E319" s="305" t="s">
        <v>564</v>
      </c>
      <c r="F319" s="300" t="s">
        <v>131</v>
      </c>
      <c r="G319" s="89" t="s">
        <v>15</v>
      </c>
      <c r="H319" s="300" t="s">
        <v>87</v>
      </c>
      <c r="I319" s="89" t="s">
        <v>15</v>
      </c>
      <c r="J319" s="335" t="s">
        <v>586</v>
      </c>
      <c r="K319" s="90"/>
      <c r="L319" s="300" t="s">
        <v>13</v>
      </c>
      <c r="M319" s="300" t="s">
        <v>573</v>
      </c>
    </row>
    <row r="320" spans="1:16">
      <c r="A320" s="132"/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</row>
    <row r="321" spans="1:20">
      <c r="A321" s="91" t="s">
        <v>117</v>
      </c>
    </row>
    <row r="322" spans="1:20">
      <c r="A322" s="110"/>
      <c r="B322" s="123" t="s">
        <v>274</v>
      </c>
      <c r="C322" s="123"/>
      <c r="D322" s="93">
        <v>279693.79306982877</v>
      </c>
      <c r="G322" s="94">
        <v>6.58</v>
      </c>
      <c r="H322" s="79">
        <f>G322*D322</f>
        <v>1840385.1583994734</v>
      </c>
      <c r="I322" s="94">
        <v>6.58</v>
      </c>
      <c r="J322" s="95">
        <f>ROUND(D322*I322,2)</f>
        <v>1840385.16</v>
      </c>
      <c r="L322" s="170">
        <f>ROUND(P322/365.25*12,2)</f>
        <v>7.32</v>
      </c>
      <c r="M322" s="95">
        <f>ROUND(L322*D322,2)</f>
        <v>2047358.57</v>
      </c>
      <c r="N322" s="118">
        <f>L322*365.25/12</f>
        <v>222.80250000000001</v>
      </c>
      <c r="P322" s="312">
        <v>222.84</v>
      </c>
      <c r="Q322" s="218" t="s">
        <v>519</v>
      </c>
    </row>
    <row r="323" spans="1:20">
      <c r="A323" s="110"/>
      <c r="B323" s="109" t="s">
        <v>138</v>
      </c>
      <c r="C323" s="109"/>
      <c r="F323" s="93">
        <v>1784203068.777756</v>
      </c>
      <c r="G323" s="106">
        <v>2.6579999999999999E-2</v>
      </c>
      <c r="H323" s="93">
        <f>G323*F323</f>
        <v>47424117.568112753</v>
      </c>
      <c r="I323" s="106">
        <v>2.6579999999999999E-2</v>
      </c>
      <c r="J323" s="95">
        <f>ROUND(F323*I323,2)</f>
        <v>47424117.57</v>
      </c>
      <c r="L323" s="332">
        <f>ROUND((0.02658+0.0321)/2,5)-0.00002</f>
        <v>2.9320000000000002E-2</v>
      </c>
      <c r="M323" s="95">
        <f>ROUND(L323*F323,2)</f>
        <v>52312833.979999997</v>
      </c>
      <c r="N323" s="102">
        <f>M323/J323-1</f>
        <v>0.10308502636414985</v>
      </c>
      <c r="P323" s="115">
        <f>G322*365.25/12</f>
        <v>200.27874999999997</v>
      </c>
      <c r="Q323" s="218" t="s">
        <v>524</v>
      </c>
      <c r="S323" s="115"/>
      <c r="T323" s="149"/>
    </row>
    <row r="324" spans="1:20">
      <c r="B324" s="109" t="s">
        <v>190</v>
      </c>
      <c r="C324" s="109"/>
      <c r="D324" s="150"/>
      <c r="E324" s="93">
        <v>6217429.6823317157</v>
      </c>
      <c r="G324" s="98">
        <v>1.75</v>
      </c>
      <c r="H324" s="79">
        <f>E324*G324</f>
        <v>10880501.944080502</v>
      </c>
      <c r="I324" s="98">
        <v>1.75</v>
      </c>
      <c r="J324" s="95">
        <f>ROUND(I324*E324,2)</f>
        <v>10880501.939999999</v>
      </c>
      <c r="L324" s="170">
        <f>P326</f>
        <v>3.25</v>
      </c>
      <c r="M324" s="95">
        <f>ROUND(L324*E324,2)</f>
        <v>20206646.469999999</v>
      </c>
      <c r="N324" s="102"/>
      <c r="P324" s="131"/>
      <c r="S324" s="115"/>
      <c r="T324" s="135"/>
    </row>
    <row r="325" spans="1:20">
      <c r="B325" s="109" t="s">
        <v>191</v>
      </c>
      <c r="C325" s="109"/>
      <c r="D325" s="150"/>
      <c r="E325" s="93">
        <v>4865146.1512209326</v>
      </c>
      <c r="G325" s="98">
        <v>7.07</v>
      </c>
      <c r="H325" s="79">
        <f>E325*G325</f>
        <v>34396583.289131992</v>
      </c>
      <c r="I325" s="98">
        <f>G325</f>
        <v>7.07</v>
      </c>
      <c r="J325" s="95">
        <f>ROUND(I325*E325,2)</f>
        <v>34396583.289999999</v>
      </c>
      <c r="L325" s="331">
        <v>6.68</v>
      </c>
      <c r="M325" s="95">
        <f>ROUND(L325*E325,2)</f>
        <v>32499176.289999999</v>
      </c>
      <c r="N325" s="102"/>
      <c r="P325" s="313">
        <v>3.211E-2</v>
      </c>
      <c r="Q325" s="79" t="s">
        <v>519</v>
      </c>
      <c r="T325" s="135"/>
    </row>
    <row r="326" spans="1:20">
      <c r="B326" s="109" t="s">
        <v>192</v>
      </c>
      <c r="C326" s="109"/>
      <c r="D326" s="150"/>
      <c r="E326" s="93">
        <v>4745308.7806376033</v>
      </c>
      <c r="G326" s="98">
        <v>8.7899999999999991</v>
      </c>
      <c r="H326" s="79">
        <f>E326*G326</f>
        <v>41711264.18180453</v>
      </c>
      <c r="I326" s="98">
        <f>G326</f>
        <v>8.7899999999999991</v>
      </c>
      <c r="J326" s="95">
        <f>ROUND(I326*E326,2)</f>
        <v>41711264.18</v>
      </c>
      <c r="L326" s="333">
        <f>L325*(G326/G325)</f>
        <v>8.3051202263083432</v>
      </c>
      <c r="M326" s="95">
        <f>ROUND(L326*E326,2)</f>
        <v>39410359.93</v>
      </c>
      <c r="N326" s="102"/>
      <c r="P326" s="312">
        <v>3.25</v>
      </c>
      <c r="Q326" s="79" t="s">
        <v>519</v>
      </c>
      <c r="T326" s="135"/>
    </row>
    <row r="327" spans="1:20">
      <c r="B327" s="109" t="s">
        <v>216</v>
      </c>
      <c r="C327" s="109"/>
      <c r="E327" s="93">
        <v>92212.679999999877</v>
      </c>
      <c r="G327" s="115">
        <v>1.1599999999999999</v>
      </c>
      <c r="H327" s="79">
        <f>E327*G327</f>
        <v>106966.70879999985</v>
      </c>
      <c r="I327" s="115">
        <v>1.1599999999999999</v>
      </c>
      <c r="J327" s="95">
        <v>106966.70879999983</v>
      </c>
      <c r="L327" s="170">
        <f>L250</f>
        <v>1.36</v>
      </c>
      <c r="M327" s="95">
        <f>ROUND(E327*L327,2)</f>
        <v>125409.24</v>
      </c>
      <c r="N327" s="102"/>
      <c r="P327" s="149">
        <f>G325/G326</f>
        <v>0.80432309442548366</v>
      </c>
      <c r="Q327" s="135"/>
      <c r="T327" s="135"/>
    </row>
    <row r="328" spans="1:20">
      <c r="B328" s="142"/>
      <c r="C328" s="142"/>
      <c r="D328" s="151"/>
      <c r="E328" s="151"/>
      <c r="I328" s="94"/>
      <c r="J328" s="96"/>
      <c r="L328" s="94"/>
      <c r="M328" s="119"/>
      <c r="N328" s="136"/>
      <c r="O328" s="152"/>
    </row>
    <row r="329" spans="1:20">
      <c r="B329" s="218" t="s">
        <v>351</v>
      </c>
      <c r="C329" s="109"/>
      <c r="F329" s="79">
        <v>-645.04469696969693</v>
      </c>
      <c r="G329" s="108">
        <f>G323</f>
        <v>2.6579999999999999E-2</v>
      </c>
      <c r="H329" s="79">
        <f>F329*G329</f>
        <v>-17.145288045454546</v>
      </c>
      <c r="I329" s="106">
        <f>I323</f>
        <v>2.6579999999999999E-2</v>
      </c>
      <c r="J329" s="95">
        <f>ROUND(F329*I329,2)</f>
        <v>-17.149999999999999</v>
      </c>
      <c r="L329" s="99">
        <f>L323</f>
        <v>2.9320000000000002E-2</v>
      </c>
      <c r="M329" s="95">
        <f>F329*L329</f>
        <v>-18.912710515151517</v>
      </c>
      <c r="N329" s="136"/>
      <c r="O329" s="152"/>
    </row>
    <row r="330" spans="1:20">
      <c r="B330" s="218" t="s">
        <v>353</v>
      </c>
      <c r="C330" s="109"/>
      <c r="F330" s="79">
        <v>0</v>
      </c>
      <c r="G330" s="108">
        <v>2.1729999999999999E-2</v>
      </c>
      <c r="H330" s="79">
        <f>G330*F330</f>
        <v>0</v>
      </c>
      <c r="I330" s="106">
        <f>G330</f>
        <v>2.1729999999999999E-2</v>
      </c>
      <c r="J330" s="95">
        <f>I330*H330</f>
        <v>0</v>
      </c>
      <c r="L330" s="99">
        <f>G330</f>
        <v>2.1729999999999999E-2</v>
      </c>
      <c r="M330" s="95">
        <f>F330*L330</f>
        <v>0</v>
      </c>
      <c r="N330" s="136"/>
      <c r="O330" s="152"/>
    </row>
    <row r="331" spans="1:20">
      <c r="B331" s="142"/>
      <c r="C331" s="142"/>
      <c r="D331" s="151"/>
      <c r="E331" s="151"/>
      <c r="I331" s="94"/>
      <c r="J331" s="96"/>
      <c r="L331" s="94"/>
      <c r="M331" s="119"/>
      <c r="N331" s="136"/>
      <c r="O331" s="152"/>
    </row>
    <row r="332" spans="1:20">
      <c r="A332" s="110"/>
      <c r="B332" s="111" t="s">
        <v>106</v>
      </c>
      <c r="C332" s="111"/>
      <c r="F332" s="146"/>
      <c r="G332" s="146"/>
      <c r="H332" s="112">
        <f>SUM(H322:H330)</f>
        <v>136359801.7050412</v>
      </c>
      <c r="J332" s="112">
        <f>SUM(J322:J330)</f>
        <v>136359801.69879997</v>
      </c>
      <c r="M332" s="112">
        <f>SUM(M322:M330)</f>
        <v>146601765.5672895</v>
      </c>
    </row>
    <row r="333" spans="1:20">
      <c r="A333" s="110"/>
      <c r="B333" s="109" t="s">
        <v>107</v>
      </c>
      <c r="C333" s="109"/>
      <c r="F333" s="146"/>
      <c r="G333" s="146"/>
      <c r="H333" s="114">
        <v>1.000000000905076</v>
      </c>
      <c r="J333" s="114">
        <v>1.000000000905076</v>
      </c>
      <c r="M333" s="114">
        <f>J333</f>
        <v>1.000000000905076</v>
      </c>
    </row>
    <row r="334" spans="1:20">
      <c r="A334" s="110"/>
      <c r="B334" s="111" t="s">
        <v>108</v>
      </c>
      <c r="C334" s="111"/>
      <c r="F334" s="146"/>
      <c r="G334" s="146"/>
      <c r="H334" s="112">
        <f>+ROUND(H332/H333,2)</f>
        <v>136359801.58000001</v>
      </c>
      <c r="J334" s="112">
        <f>+ROUND(J332/J333,2)</f>
        <v>136359801.58000001</v>
      </c>
      <c r="M334" s="112">
        <f>+ROUND(M332/M333,2)</f>
        <v>146601765.43000001</v>
      </c>
    </row>
    <row r="335" spans="1:20">
      <c r="A335" s="110"/>
      <c r="F335" s="116"/>
      <c r="G335" s="116"/>
      <c r="H335" s="96"/>
      <c r="J335" s="96"/>
      <c r="O335" s="102"/>
    </row>
    <row r="336" spans="1:20">
      <c r="A336" s="117"/>
      <c r="B336" s="79" t="s">
        <v>119</v>
      </c>
      <c r="H336" s="95">
        <v>-13454636.9</v>
      </c>
      <c r="J336" s="95">
        <v>-2402613.7400000002</v>
      </c>
      <c r="M336" s="95">
        <f>J336</f>
        <v>-2402613.7400000002</v>
      </c>
      <c r="O336" s="102"/>
    </row>
    <row r="337" spans="1:16">
      <c r="A337" s="117"/>
      <c r="B337" s="79" t="s">
        <v>469</v>
      </c>
      <c r="H337" s="95"/>
      <c r="J337" s="95">
        <f>H343-J343</f>
        <v>214930.25</v>
      </c>
      <c r="M337" s="95"/>
      <c r="O337" s="102"/>
    </row>
    <row r="338" spans="1:16">
      <c r="A338" s="153"/>
      <c r="B338" s="154"/>
      <c r="C338" s="154"/>
      <c r="D338" s="126"/>
      <c r="E338" s="126"/>
      <c r="F338" s="126"/>
      <c r="G338" s="126"/>
      <c r="H338" s="155"/>
      <c r="I338" s="126"/>
      <c r="J338" s="155"/>
      <c r="K338" s="126"/>
      <c r="L338" s="126"/>
      <c r="M338" s="126"/>
    </row>
    <row r="339" spans="1:16" ht="14.5">
      <c r="B339" s="121" t="s">
        <v>113</v>
      </c>
      <c r="C339" s="121"/>
      <c r="H339" s="122">
        <f>SUM(H334:H336)</f>
        <v>122905164.68000001</v>
      </c>
      <c r="J339" s="122">
        <f>SUM(J334:J337)</f>
        <v>134172118.09000002</v>
      </c>
      <c r="M339" s="122">
        <f>SUM(M334:M337)</f>
        <v>144199151.69</v>
      </c>
    </row>
    <row r="340" spans="1:16">
      <c r="A340" s="110"/>
      <c r="B340" s="105"/>
      <c r="C340" s="105"/>
    </row>
    <row r="341" spans="1:16">
      <c r="A341" s="110"/>
      <c r="B341" s="100" t="s">
        <v>209</v>
      </c>
      <c r="C341" s="100"/>
      <c r="H341" s="95">
        <v>-2464501.8199999998</v>
      </c>
      <c r="J341" s="95">
        <v>-2464501.8199999998</v>
      </c>
      <c r="M341" s="95">
        <f>J341</f>
        <v>-2464501.8199999998</v>
      </c>
    </row>
    <row r="342" spans="1:16">
      <c r="A342" s="110"/>
      <c r="B342" s="100" t="s">
        <v>210</v>
      </c>
      <c r="C342" s="100"/>
      <c r="H342" s="95">
        <v>216464.39</v>
      </c>
      <c r="J342" s="95">
        <f>H342</f>
        <v>216464.39</v>
      </c>
      <c r="M342" s="95">
        <f>J342</f>
        <v>216464.39</v>
      </c>
    </row>
    <row r="343" spans="1:16">
      <c r="A343" s="110"/>
      <c r="B343" s="100" t="s">
        <v>212</v>
      </c>
      <c r="C343" s="100"/>
      <c r="H343" s="95">
        <v>1840748.78</v>
      </c>
      <c r="J343" s="95">
        <v>1625818.53</v>
      </c>
      <c r="M343" s="95">
        <f>J343</f>
        <v>1625818.53</v>
      </c>
    </row>
    <row r="344" spans="1:16">
      <c r="A344" s="110"/>
      <c r="B344" s="123" t="s">
        <v>211</v>
      </c>
      <c r="C344" s="123"/>
      <c r="H344" s="95">
        <v>-20502.080000000002</v>
      </c>
      <c r="J344" s="95">
        <v>-20502.080000000002</v>
      </c>
      <c r="M344" s="95">
        <f>J344</f>
        <v>-20502.080000000002</v>
      </c>
    </row>
    <row r="345" spans="1:16">
      <c r="A345" s="110"/>
      <c r="B345" s="100" t="s">
        <v>213</v>
      </c>
      <c r="C345" s="100"/>
      <c r="H345" s="95">
        <f>H336*-1</f>
        <v>13454636.9</v>
      </c>
      <c r="J345" s="95">
        <f>J336*-1</f>
        <v>2402613.7400000002</v>
      </c>
      <c r="M345" s="95">
        <f>J345</f>
        <v>2402613.7400000002</v>
      </c>
    </row>
    <row r="346" spans="1:16">
      <c r="A346" s="110"/>
      <c r="B346" s="105"/>
      <c r="C346" s="105"/>
    </row>
    <row r="347" spans="1:16" ht="14.5">
      <c r="A347" s="110"/>
      <c r="B347" s="121" t="s">
        <v>354</v>
      </c>
      <c r="C347" s="111"/>
      <c r="H347" s="122">
        <f>SUM(H339:H345)</f>
        <v>135932010.85000002</v>
      </c>
      <c r="J347" s="122">
        <f>SUM(J339:J345)</f>
        <v>135932010.85000002</v>
      </c>
      <c r="M347" s="122">
        <f>SUM(M339:M345)</f>
        <v>145959044.44999999</v>
      </c>
    </row>
    <row r="348" spans="1:16">
      <c r="A348" s="110"/>
      <c r="B348" s="83"/>
      <c r="C348" s="83"/>
      <c r="O348" s="116" t="s">
        <v>293</v>
      </c>
    </row>
    <row r="349" spans="1:16">
      <c r="A349" s="110"/>
      <c r="B349" s="129" t="s">
        <v>574</v>
      </c>
      <c r="C349" s="129"/>
      <c r="M349" s="130">
        <f>M347-J347</f>
        <v>10027033.599999964</v>
      </c>
      <c r="O349" s="79">
        <v>10022631.297629485</v>
      </c>
      <c r="P349" s="79">
        <f>M349-O349</f>
        <v>4402.3023704793304</v>
      </c>
    </row>
    <row r="350" spans="1:16">
      <c r="A350" s="110"/>
      <c r="B350" s="100" t="s">
        <v>531</v>
      </c>
      <c r="C350" s="100"/>
      <c r="D350" s="100"/>
      <c r="E350" s="100"/>
      <c r="M350" s="102">
        <f>M349/J347</f>
        <v>7.3765064882801754E-2</v>
      </c>
      <c r="O350" s="131"/>
    </row>
    <row r="351" spans="1:16">
      <c r="B351" s="100"/>
      <c r="C351" s="100"/>
    </row>
    <row r="352" spans="1:16">
      <c r="A352" s="78" t="s">
        <v>145</v>
      </c>
      <c r="M352" s="19" t="s">
        <v>147</v>
      </c>
    </row>
    <row r="353" spans="1:20">
      <c r="A353" s="80" t="s">
        <v>146</v>
      </c>
      <c r="M353" s="19" t="s">
        <v>552</v>
      </c>
    </row>
    <row r="354" spans="1:20">
      <c r="A354" s="80" t="s">
        <v>144</v>
      </c>
      <c r="G354" s="338"/>
      <c r="H354" s="338"/>
      <c r="I354" s="338"/>
      <c r="J354" s="338"/>
      <c r="M354" s="20" t="s">
        <v>162</v>
      </c>
    </row>
    <row r="355" spans="1:20">
      <c r="A355" s="81"/>
      <c r="G355" s="339" t="s">
        <v>87</v>
      </c>
      <c r="H355" s="339"/>
      <c r="I355" s="339" t="s">
        <v>535</v>
      </c>
      <c r="J355" s="339"/>
    </row>
    <row r="356" spans="1:20">
      <c r="A356" s="82"/>
      <c r="B356" s="140"/>
      <c r="C356" s="140"/>
      <c r="D356" s="140"/>
      <c r="E356" s="140"/>
      <c r="F356" s="299"/>
      <c r="G356" s="303" t="s">
        <v>87</v>
      </c>
      <c r="H356" s="299" t="s">
        <v>104</v>
      </c>
      <c r="I356" s="303"/>
      <c r="J356" s="334" t="s">
        <v>587</v>
      </c>
      <c r="K356" s="85"/>
      <c r="L356" s="299"/>
      <c r="M356" s="299" t="s">
        <v>104</v>
      </c>
    </row>
    <row r="357" spans="1:20">
      <c r="A357" s="82"/>
      <c r="D357" s="299" t="s">
        <v>348</v>
      </c>
      <c r="E357" s="304" t="s">
        <v>215</v>
      </c>
      <c r="F357" s="299" t="s">
        <v>4</v>
      </c>
      <c r="G357" s="84" t="s">
        <v>14</v>
      </c>
      <c r="H357" s="299" t="s">
        <v>105</v>
      </c>
      <c r="I357" s="84" t="s">
        <v>14</v>
      </c>
      <c r="J357" s="334" t="s">
        <v>585</v>
      </c>
      <c r="K357" s="85"/>
      <c r="L357" s="299" t="s">
        <v>572</v>
      </c>
      <c r="M357" s="299" t="s">
        <v>105</v>
      </c>
    </row>
    <row r="358" spans="1:20">
      <c r="A358" s="86"/>
      <c r="B358" s="87"/>
      <c r="C358" s="87"/>
      <c r="D358" s="300"/>
      <c r="E358" s="305" t="s">
        <v>564</v>
      </c>
      <c r="F358" s="300" t="s">
        <v>131</v>
      </c>
      <c r="G358" s="89" t="s">
        <v>15</v>
      </c>
      <c r="H358" s="300" t="s">
        <v>87</v>
      </c>
      <c r="I358" s="89" t="s">
        <v>15</v>
      </c>
      <c r="J358" s="335" t="s">
        <v>586</v>
      </c>
      <c r="K358" s="90"/>
      <c r="L358" s="300" t="s">
        <v>13</v>
      </c>
      <c r="M358" s="300" t="s">
        <v>573</v>
      </c>
    </row>
    <row r="359" spans="1:20">
      <c r="A359" s="132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O359" s="109"/>
      <c r="S359" s="133"/>
    </row>
    <row r="360" spans="1:20">
      <c r="A360" s="91" t="s">
        <v>135</v>
      </c>
      <c r="O360" s="109"/>
      <c r="S360" s="133"/>
    </row>
    <row r="361" spans="1:20">
      <c r="A361" s="110"/>
      <c r="B361" s="123" t="s">
        <v>274</v>
      </c>
      <c r="C361" s="123"/>
      <c r="D361" s="93">
        <v>93271.293103448304</v>
      </c>
      <c r="G361" s="115">
        <v>10.84</v>
      </c>
      <c r="H361" s="79">
        <f>G361*D361</f>
        <v>1011060.8172413796</v>
      </c>
      <c r="I361" s="115">
        <v>10.84</v>
      </c>
      <c r="J361" s="95">
        <f>ROUND(D361*I361,2)</f>
        <v>1011060.82</v>
      </c>
      <c r="L361" s="137">
        <f>G361-0.07</f>
        <v>10.77</v>
      </c>
      <c r="M361" s="95">
        <f>ROUND(L361*D361,2)</f>
        <v>1004531.83</v>
      </c>
      <c r="N361" s="135">
        <f>L361*365.25/12</f>
        <v>327.81187499999999</v>
      </c>
      <c r="O361" s="109"/>
      <c r="P361" s="312">
        <v>328.84</v>
      </c>
      <c r="Q361" s="218" t="s">
        <v>519</v>
      </c>
      <c r="S361" s="94"/>
    </row>
    <row r="362" spans="1:20">
      <c r="A362" s="110"/>
      <c r="B362" s="109" t="s">
        <v>138</v>
      </c>
      <c r="C362" s="109"/>
      <c r="F362" s="93">
        <v>3951918370.8715663</v>
      </c>
      <c r="G362" s="106">
        <v>2.5729999999999999E-2</v>
      </c>
      <c r="H362" s="93">
        <f>G362*F362</f>
        <v>101682859.6825254</v>
      </c>
      <c r="I362" s="106">
        <v>2.5729999999999999E-2</v>
      </c>
      <c r="J362" s="95">
        <f>ROUND(F362*I362,2)</f>
        <v>101682859.68000001</v>
      </c>
      <c r="L362" s="264">
        <f>I362-0</f>
        <v>2.5729999999999999E-2</v>
      </c>
      <c r="M362" s="95">
        <f>ROUND(L362*F362,2)</f>
        <v>101682859.68000001</v>
      </c>
      <c r="N362" s="102">
        <f>M362/J362-1</f>
        <v>0</v>
      </c>
      <c r="O362" s="102"/>
      <c r="P362" s="115">
        <f>G361*365.25/12</f>
        <v>329.9425</v>
      </c>
      <c r="Q362" s="218" t="s">
        <v>524</v>
      </c>
      <c r="T362" s="149"/>
    </row>
    <row r="363" spans="1:20">
      <c r="B363" s="109" t="s">
        <v>190</v>
      </c>
      <c r="C363" s="109"/>
      <c r="E363" s="93">
        <v>10620000</v>
      </c>
      <c r="G363" s="98">
        <v>2.0299999999999998</v>
      </c>
      <c r="H363" s="79">
        <f>E363*G363</f>
        <v>21558599.999999996</v>
      </c>
      <c r="I363" s="98">
        <v>2.0299999999999998</v>
      </c>
      <c r="J363" s="95">
        <f>ROUND(I363*E363,2)</f>
        <v>21558600</v>
      </c>
      <c r="L363" s="137">
        <f>P365</f>
        <v>2.79</v>
      </c>
      <c r="M363" s="95">
        <f>ROUND(E363*L363,2)</f>
        <v>29629800</v>
      </c>
      <c r="N363" s="102">
        <f>M363/J363-1</f>
        <v>0.37438423645320196</v>
      </c>
      <c r="O363" s="102"/>
      <c r="P363" s="131"/>
      <c r="R363" s="97">
        <f>(L363-I363)/L363</f>
        <v>0.27240143369175635</v>
      </c>
      <c r="T363" s="135"/>
    </row>
    <row r="364" spans="1:20">
      <c r="B364" s="109" t="s">
        <v>191</v>
      </c>
      <c r="C364" s="109"/>
      <c r="E364" s="93">
        <v>8647331.7645277325</v>
      </c>
      <c r="G364" s="98">
        <v>6.84</v>
      </c>
      <c r="H364" s="79">
        <f>E364*G364</f>
        <v>59147749.269369692</v>
      </c>
      <c r="I364" s="98">
        <f>G364</f>
        <v>6.84</v>
      </c>
      <c r="J364" s="95">
        <f>ROUND(I364*E364,2)</f>
        <v>59147749.270000003</v>
      </c>
      <c r="L364" s="137">
        <f>ROUND(L365*P366,2)</f>
        <v>7.43</v>
      </c>
      <c r="M364" s="95">
        <f>ROUND(E364*L364,2)</f>
        <v>64249675.009999998</v>
      </c>
      <c r="N364" s="102">
        <f>M364/J364-1</f>
        <v>8.6257309922487924E-2</v>
      </c>
      <c r="O364" s="102">
        <f>I364/I365</f>
        <v>0.80281690140845074</v>
      </c>
      <c r="P364" s="313">
        <v>3.1289999999999998E-2</v>
      </c>
      <c r="Q364" s="79" t="s">
        <v>519</v>
      </c>
      <c r="R364" s="97">
        <f>(L364-I364)/L364</f>
        <v>7.9407806191117078E-2</v>
      </c>
      <c r="T364" s="135"/>
    </row>
    <row r="365" spans="1:20">
      <c r="B365" s="109" t="s">
        <v>192</v>
      </c>
      <c r="C365" s="109"/>
      <c r="E365" s="93">
        <v>8522176.4170680679</v>
      </c>
      <c r="G365" s="98">
        <v>8.52</v>
      </c>
      <c r="H365" s="79">
        <f>E365*G365</f>
        <v>72608943.073419929</v>
      </c>
      <c r="I365" s="98">
        <f>G365</f>
        <v>8.52</v>
      </c>
      <c r="J365" s="95">
        <f>ROUND(I365*E365,2)</f>
        <v>72608943.069999993</v>
      </c>
      <c r="L365" s="315">
        <v>9.25</v>
      </c>
      <c r="M365" s="95">
        <f>ROUND(E365*L365,2)</f>
        <v>78830131.859999999</v>
      </c>
      <c r="N365" s="102">
        <f>M365/J365-1</f>
        <v>8.568075125404806E-2</v>
      </c>
      <c r="P365" s="312">
        <v>2.79</v>
      </c>
      <c r="Q365" s="79" t="s">
        <v>519</v>
      </c>
      <c r="R365" s="97">
        <f>(L365-I365)/L365</f>
        <v>7.8918918918918959E-2</v>
      </c>
      <c r="T365" s="135"/>
    </row>
    <row r="366" spans="1:20">
      <c r="B366" s="109" t="s">
        <v>216</v>
      </c>
      <c r="C366" s="109"/>
      <c r="E366" s="93">
        <v>128239.32</v>
      </c>
      <c r="G366" s="94">
        <v>0.99</v>
      </c>
      <c r="H366" s="79">
        <f>E366*G366</f>
        <v>126956.9268</v>
      </c>
      <c r="I366" s="94">
        <v>0.99</v>
      </c>
      <c r="J366" s="95">
        <v>126956.92680000002</v>
      </c>
      <c r="L366" s="137">
        <f>L288</f>
        <v>0.92</v>
      </c>
      <c r="M366" s="95">
        <f>ROUND(E366*L366,2)</f>
        <v>117980.17</v>
      </c>
      <c r="N366" s="102"/>
      <c r="P366" s="149">
        <f>G364/G365</f>
        <v>0.80281690140845074</v>
      </c>
      <c r="Q366" s="135"/>
      <c r="T366" s="135"/>
    </row>
    <row r="367" spans="1:20">
      <c r="A367" s="124"/>
      <c r="B367" s="156"/>
      <c r="C367" s="156"/>
      <c r="D367" s="157"/>
      <c r="E367" s="157"/>
      <c r="F367" s="126"/>
      <c r="G367" s="126"/>
      <c r="H367" s="126"/>
      <c r="I367" s="158"/>
      <c r="J367" s="139"/>
      <c r="K367" s="126"/>
      <c r="L367" s="158"/>
      <c r="M367" s="139"/>
      <c r="N367" s="136"/>
    </row>
    <row r="368" spans="1:20">
      <c r="A368" s="124"/>
      <c r="B368" s="218" t="s">
        <v>351</v>
      </c>
      <c r="C368" s="109"/>
      <c r="F368" s="79">
        <v>0</v>
      </c>
      <c r="G368" s="106">
        <f>G362</f>
        <v>2.5729999999999999E-2</v>
      </c>
      <c r="H368" s="79">
        <f>F368*G368</f>
        <v>0</v>
      </c>
      <c r="I368" s="106">
        <f>I362</f>
        <v>2.5729999999999999E-2</v>
      </c>
      <c r="J368" s="95">
        <f>I368*F368</f>
        <v>0</v>
      </c>
      <c r="L368" s="99">
        <f>L362</f>
        <v>2.5729999999999999E-2</v>
      </c>
      <c r="M368" s="95">
        <f>F368*L368</f>
        <v>0</v>
      </c>
      <c r="N368" s="136"/>
    </row>
    <row r="369" spans="1:17">
      <c r="A369" s="124"/>
      <c r="B369" s="218" t="s">
        <v>353</v>
      </c>
      <c r="C369" s="109"/>
      <c r="F369" s="79">
        <v>0</v>
      </c>
      <c r="G369" s="106">
        <v>2.1729999999999999E-2</v>
      </c>
      <c r="H369" s="79">
        <f>F369*G369</f>
        <v>0</v>
      </c>
      <c r="I369" s="106">
        <f>G369</f>
        <v>2.1729999999999999E-2</v>
      </c>
      <c r="J369" s="95">
        <f>I369*F369</f>
        <v>0</v>
      </c>
      <c r="L369" s="99">
        <f>G369</f>
        <v>2.1729999999999999E-2</v>
      </c>
      <c r="M369" s="95">
        <f>F369*L369</f>
        <v>0</v>
      </c>
      <c r="N369" s="136"/>
    </row>
    <row r="370" spans="1:17">
      <c r="B370" s="257" t="s">
        <v>355</v>
      </c>
      <c r="C370" s="109"/>
      <c r="D370" s="151"/>
      <c r="E370" s="151"/>
      <c r="H370" s="79">
        <v>-291322.33619999973</v>
      </c>
      <c r="I370" s="94"/>
      <c r="J370" s="95">
        <f>H370</f>
        <v>-291322.33619999973</v>
      </c>
      <c r="L370" s="94"/>
      <c r="M370" s="95">
        <f>J370*L363/I363</f>
        <v>-400388.82659999968</v>
      </c>
      <c r="N370" s="136"/>
      <c r="O370" s="152"/>
    </row>
    <row r="371" spans="1:17">
      <c r="B371" s="257" t="s">
        <v>356</v>
      </c>
      <c r="C371" s="142"/>
      <c r="D371" s="151"/>
      <c r="E371" s="151"/>
      <c r="H371" s="79">
        <v>-880999.45559999975</v>
      </c>
      <c r="I371" s="94"/>
      <c r="J371" s="95">
        <f>H371</f>
        <v>-880999.45559999975</v>
      </c>
      <c r="L371" s="94"/>
      <c r="M371" s="95">
        <f>J371*L364/I364</f>
        <v>-956992.09869999974</v>
      </c>
      <c r="N371" s="136"/>
      <c r="O371" s="152"/>
    </row>
    <row r="372" spans="1:17">
      <c r="B372" s="257" t="s">
        <v>357</v>
      </c>
      <c r="C372" s="142"/>
      <c r="D372" s="151"/>
      <c r="E372" s="151"/>
      <c r="H372" s="79">
        <v>-1090722.0219999966</v>
      </c>
      <c r="I372" s="94"/>
      <c r="J372" s="95">
        <f>H372</f>
        <v>-1090722.0219999966</v>
      </c>
      <c r="L372" s="94"/>
      <c r="M372" s="95">
        <f>J372*L365/I365</f>
        <v>-1184175.9041666631</v>
      </c>
      <c r="N372" s="136"/>
      <c r="O372" s="152"/>
    </row>
    <row r="373" spans="1:17">
      <c r="A373" s="124"/>
      <c r="B373" s="156"/>
      <c r="C373" s="156"/>
      <c r="D373" s="157"/>
      <c r="E373" s="157"/>
      <c r="F373" s="126"/>
      <c r="G373" s="126"/>
      <c r="H373" s="126"/>
      <c r="I373" s="158"/>
      <c r="J373" s="139"/>
      <c r="K373" s="126"/>
      <c r="L373" s="158"/>
      <c r="M373" s="139"/>
      <c r="N373" s="136"/>
    </row>
    <row r="374" spans="1:17">
      <c r="A374" s="110"/>
      <c r="B374" s="111" t="s">
        <v>106</v>
      </c>
      <c r="C374" s="111"/>
      <c r="F374" s="1"/>
      <c r="G374" s="1"/>
      <c r="H374" s="112">
        <f>SUM(H361:H373)</f>
        <v>253873125.95555645</v>
      </c>
      <c r="J374" s="112">
        <f>SUM(J361:J373)</f>
        <v>253873125.95300004</v>
      </c>
      <c r="M374" s="112">
        <f>SUM(M361:M373)</f>
        <v>272973421.72053337</v>
      </c>
      <c r="N374" s="143"/>
    </row>
    <row r="375" spans="1:17">
      <c r="A375" s="110"/>
      <c r="B375" s="109" t="s">
        <v>107</v>
      </c>
      <c r="C375" s="109"/>
      <c r="F375" s="1"/>
      <c r="G375" s="1"/>
      <c r="H375" s="114">
        <v>1</v>
      </c>
      <c r="J375" s="114">
        <v>1</v>
      </c>
      <c r="M375" s="114">
        <f>J375</f>
        <v>1</v>
      </c>
    </row>
    <row r="376" spans="1:17">
      <c r="A376" s="110"/>
      <c r="B376" s="111" t="s">
        <v>108</v>
      </c>
      <c r="C376" s="111"/>
      <c r="F376" s="1"/>
      <c r="G376" s="1"/>
      <c r="H376" s="112">
        <f>+ROUND(H374/H375,2)</f>
        <v>253873125.96000001</v>
      </c>
      <c r="J376" s="112">
        <f>+ROUND(J374/J375,2)</f>
        <v>253873125.94999999</v>
      </c>
      <c r="M376" s="112">
        <f>+ROUND(M374/M375,2)</f>
        <v>272973421.72000003</v>
      </c>
    </row>
    <row r="377" spans="1:17">
      <c r="A377" s="110"/>
      <c r="F377" s="116"/>
      <c r="G377" s="116"/>
      <c r="H377" s="96"/>
      <c r="J377" s="96"/>
      <c r="M377" s="96"/>
    </row>
    <row r="378" spans="1:17">
      <c r="A378" s="117"/>
      <c r="B378" s="79" t="s">
        <v>214</v>
      </c>
      <c r="H378" s="95">
        <v>-22320360.640000001</v>
      </c>
      <c r="J378" s="95">
        <v>-3948986.88</v>
      </c>
      <c r="M378" s="95">
        <f>J378</f>
        <v>-3948986.88</v>
      </c>
    </row>
    <row r="379" spans="1:17">
      <c r="A379" s="117"/>
      <c r="B379" s="79" t="s">
        <v>469</v>
      </c>
      <c r="H379" s="95"/>
      <c r="J379" s="95">
        <f>H385-J385</f>
        <v>493746.78000000026</v>
      </c>
      <c r="M379" s="95"/>
      <c r="Q379" s="101"/>
    </row>
    <row r="380" spans="1:17">
      <c r="A380" s="117"/>
      <c r="B380" s="92"/>
      <c r="C380" s="92"/>
      <c r="H380" s="138"/>
      <c r="J380" s="138"/>
      <c r="M380" s="138"/>
    </row>
    <row r="381" spans="1:17" ht="14.5">
      <c r="B381" s="121" t="s">
        <v>113</v>
      </c>
      <c r="C381" s="121"/>
      <c r="H381" s="122">
        <f>SUM(H376:H378)</f>
        <v>231552765.31999999</v>
      </c>
      <c r="J381" s="122">
        <f>SUM(J376:J379)</f>
        <v>250417885.84999999</v>
      </c>
      <c r="M381" s="122">
        <f>SUM(M376:M379)</f>
        <v>269024434.84000003</v>
      </c>
    </row>
    <row r="382" spans="1:17">
      <c r="A382" s="110"/>
      <c r="B382" s="105"/>
      <c r="C382" s="105"/>
      <c r="O382" s="152"/>
    </row>
    <row r="383" spans="1:17">
      <c r="A383" s="110"/>
      <c r="B383" s="100" t="s">
        <v>209</v>
      </c>
      <c r="C383" s="100"/>
      <c r="H383" s="95">
        <v>-5498804.8099999996</v>
      </c>
      <c r="J383" s="95">
        <v>-5498804.8099999996</v>
      </c>
      <c r="M383" s="95">
        <f>J383</f>
        <v>-5498804.8099999996</v>
      </c>
      <c r="O383" s="152"/>
    </row>
    <row r="384" spans="1:17">
      <c r="A384" s="110"/>
      <c r="B384" s="100" t="s">
        <v>210</v>
      </c>
      <c r="C384" s="100"/>
      <c r="H384" s="95">
        <v>0</v>
      </c>
      <c r="J384" s="95">
        <v>0</v>
      </c>
      <c r="M384" s="95">
        <f>J384</f>
        <v>0</v>
      </c>
      <c r="O384" s="152"/>
    </row>
    <row r="385" spans="1:16">
      <c r="A385" s="110"/>
      <c r="B385" s="100" t="s">
        <v>212</v>
      </c>
      <c r="C385" s="100"/>
      <c r="H385" s="95">
        <v>3900170.2400000002</v>
      </c>
      <c r="J385" s="95">
        <v>3406423.46</v>
      </c>
      <c r="M385" s="95">
        <f>J385</f>
        <v>3406423.46</v>
      </c>
      <c r="O385" s="152"/>
    </row>
    <row r="386" spans="1:16">
      <c r="A386" s="110"/>
      <c r="B386" s="123" t="s">
        <v>211</v>
      </c>
      <c r="C386" s="123"/>
      <c r="H386" s="95">
        <v>-44934.1</v>
      </c>
      <c r="J386" s="95">
        <v>-44934.1</v>
      </c>
      <c r="M386" s="95">
        <f>J386</f>
        <v>-44934.1</v>
      </c>
      <c r="O386" s="152"/>
    </row>
    <row r="387" spans="1:16">
      <c r="A387" s="110"/>
      <c r="B387" s="100" t="s">
        <v>213</v>
      </c>
      <c r="C387" s="100"/>
      <c r="H387" s="95">
        <f>H378*-1</f>
        <v>22320360.640000001</v>
      </c>
      <c r="J387" s="95">
        <f>J378*-1</f>
        <v>3948986.88</v>
      </c>
      <c r="M387" s="95">
        <f>J387</f>
        <v>3948986.88</v>
      </c>
    </row>
    <row r="388" spans="1:16">
      <c r="A388" s="110"/>
      <c r="B388" s="105"/>
      <c r="C388" s="105"/>
    </row>
    <row r="389" spans="1:16" ht="14.5">
      <c r="A389" s="110"/>
      <c r="B389" s="121" t="s">
        <v>354</v>
      </c>
      <c r="C389" s="111"/>
      <c r="H389" s="122">
        <f>SUM(H381:H387)</f>
        <v>252229557.29000002</v>
      </c>
      <c r="J389" s="122">
        <f>SUM(J381:J387)</f>
        <v>252229557.28</v>
      </c>
      <c r="M389" s="122">
        <f>SUM(M381:M387)</f>
        <v>270836106.27000004</v>
      </c>
    </row>
    <row r="390" spans="1:16">
      <c r="A390" s="110"/>
      <c r="B390" s="83"/>
      <c r="C390" s="83"/>
      <c r="O390" s="116" t="s">
        <v>293</v>
      </c>
    </row>
    <row r="391" spans="1:16">
      <c r="A391" s="110"/>
      <c r="B391" s="129" t="s">
        <v>574</v>
      </c>
      <c r="C391" s="129"/>
      <c r="M391" s="130">
        <f>M389-J389</f>
        <v>18606548.990000039</v>
      </c>
      <c r="O391" s="79">
        <v>18597560.937074766</v>
      </c>
      <c r="P391" s="79">
        <f>M391-O391</f>
        <v>8988.0529252737761</v>
      </c>
    </row>
    <row r="392" spans="1:16">
      <c r="A392" s="110"/>
      <c r="B392" s="100" t="s">
        <v>531</v>
      </c>
      <c r="D392" s="100"/>
      <c r="E392" s="100"/>
      <c r="M392" s="102">
        <f>M391/J389</f>
        <v>7.3768313240723457E-2</v>
      </c>
      <c r="O392" s="131"/>
    </row>
    <row r="393" spans="1:16">
      <c r="B393" s="100"/>
      <c r="C393" s="100"/>
    </row>
    <row r="394" spans="1:16">
      <c r="A394" s="78" t="s">
        <v>145</v>
      </c>
      <c r="M394" s="19" t="s">
        <v>147</v>
      </c>
    </row>
    <row r="395" spans="1:16">
      <c r="A395" s="80" t="s">
        <v>146</v>
      </c>
      <c r="M395" s="19" t="s">
        <v>551</v>
      </c>
    </row>
    <row r="396" spans="1:16">
      <c r="A396" s="80" t="s">
        <v>144</v>
      </c>
      <c r="G396" s="338"/>
      <c r="H396" s="338"/>
      <c r="I396" s="338"/>
      <c r="J396" s="338"/>
      <c r="M396" s="20" t="s">
        <v>162</v>
      </c>
    </row>
    <row r="397" spans="1:16">
      <c r="A397" s="81"/>
      <c r="G397" s="339" t="s">
        <v>87</v>
      </c>
      <c r="H397" s="339"/>
      <c r="I397" s="339" t="s">
        <v>535</v>
      </c>
      <c r="J397" s="339"/>
    </row>
    <row r="398" spans="1:16">
      <c r="A398" s="82"/>
      <c r="B398" s="140"/>
      <c r="C398" s="140"/>
      <c r="D398" s="140"/>
      <c r="E398" s="140"/>
      <c r="F398" s="299"/>
      <c r="G398" s="303" t="s">
        <v>87</v>
      </c>
      <c r="H398" s="299" t="s">
        <v>104</v>
      </c>
      <c r="I398" s="303"/>
      <c r="J398" s="334" t="s">
        <v>587</v>
      </c>
      <c r="K398" s="85"/>
      <c r="L398" s="299"/>
      <c r="M398" s="299" t="s">
        <v>104</v>
      </c>
    </row>
    <row r="399" spans="1:16">
      <c r="A399" s="82"/>
      <c r="D399" s="299" t="s">
        <v>348</v>
      </c>
      <c r="E399" s="304" t="s">
        <v>215</v>
      </c>
      <c r="F399" s="299" t="s">
        <v>4</v>
      </c>
      <c r="G399" s="84" t="s">
        <v>14</v>
      </c>
      <c r="H399" s="299" t="s">
        <v>105</v>
      </c>
      <c r="I399" s="84" t="s">
        <v>14</v>
      </c>
      <c r="J399" s="334" t="s">
        <v>585</v>
      </c>
      <c r="K399" s="85"/>
      <c r="L399" s="299" t="s">
        <v>572</v>
      </c>
      <c r="M399" s="299" t="s">
        <v>105</v>
      </c>
    </row>
    <row r="400" spans="1:16">
      <c r="A400" s="86"/>
      <c r="B400" s="87"/>
      <c r="C400" s="87"/>
      <c r="D400" s="300"/>
      <c r="E400" s="305" t="s">
        <v>564</v>
      </c>
      <c r="F400" s="300" t="s">
        <v>131</v>
      </c>
      <c r="G400" s="89" t="s">
        <v>15</v>
      </c>
      <c r="H400" s="300" t="s">
        <v>87</v>
      </c>
      <c r="I400" s="89" t="s">
        <v>15</v>
      </c>
      <c r="J400" s="335" t="s">
        <v>586</v>
      </c>
      <c r="K400" s="90"/>
      <c r="L400" s="300" t="s">
        <v>13</v>
      </c>
      <c r="M400" s="300" t="s">
        <v>573</v>
      </c>
    </row>
    <row r="401" spans="1:20">
      <c r="A401" s="132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</row>
    <row r="402" spans="1:20">
      <c r="A402" s="91" t="s">
        <v>118</v>
      </c>
    </row>
    <row r="403" spans="1:20">
      <c r="A403" s="110"/>
      <c r="B403" s="123" t="s">
        <v>274</v>
      </c>
      <c r="C403" s="123"/>
      <c r="D403" s="93">
        <v>7300</v>
      </c>
      <c r="G403" s="115">
        <v>49.28</v>
      </c>
      <c r="H403" s="79">
        <f>G403*D403</f>
        <v>359744</v>
      </c>
      <c r="I403" s="115">
        <v>49.28</v>
      </c>
      <c r="J403" s="95">
        <f>ROUND(D403*I403,2)</f>
        <v>359744</v>
      </c>
      <c r="L403" s="137">
        <f>G403</f>
        <v>49.28</v>
      </c>
      <c r="M403" s="95">
        <f>ROUND(L403*D403,2)</f>
        <v>359744</v>
      </c>
      <c r="N403" s="118"/>
      <c r="O403" s="109"/>
      <c r="P403" s="312">
        <v>1095.48</v>
      </c>
      <c r="Q403" s="218" t="s">
        <v>519</v>
      </c>
      <c r="S403" s="115"/>
    </row>
    <row r="404" spans="1:20">
      <c r="A404" s="110"/>
      <c r="B404" s="109" t="s">
        <v>138</v>
      </c>
      <c r="C404" s="109"/>
      <c r="F404" s="93">
        <v>1404629846.8926115</v>
      </c>
      <c r="G404" s="106">
        <v>2.513E-2</v>
      </c>
      <c r="H404" s="93">
        <f>G404*F404</f>
        <v>35298348.052411325</v>
      </c>
      <c r="I404" s="106">
        <v>2.513E-2</v>
      </c>
      <c r="J404" s="95">
        <f>ROUND(F404*I404,2)</f>
        <v>35298348.049999997</v>
      </c>
      <c r="L404" s="264">
        <f>I404</f>
        <v>2.513E-2</v>
      </c>
      <c r="M404" s="95">
        <f>ROUND(L404*F404,2)</f>
        <v>35298348.049999997</v>
      </c>
      <c r="N404" s="102"/>
      <c r="O404" s="109"/>
      <c r="P404" s="115">
        <f>G403*365.25/12</f>
        <v>1499.96</v>
      </c>
      <c r="Q404" s="218" t="s">
        <v>524</v>
      </c>
      <c r="S404" s="115"/>
      <c r="T404" s="149"/>
    </row>
    <row r="405" spans="1:20">
      <c r="B405" s="109" t="s">
        <v>190</v>
      </c>
      <c r="C405" s="109"/>
      <c r="E405" s="93">
        <v>3201299.6827141526</v>
      </c>
      <c r="G405" s="98">
        <v>1.23</v>
      </c>
      <c r="H405" s="79">
        <f>E405*G405</f>
        <v>3937598.6097384077</v>
      </c>
      <c r="I405" s="98">
        <v>1.23</v>
      </c>
      <c r="J405" s="95">
        <f>ROUND(I405*E405,2)</f>
        <v>3937598.61</v>
      </c>
      <c r="L405" s="137">
        <f>P407</f>
        <v>2.16</v>
      </c>
      <c r="M405" s="95">
        <f>ROUND(E405*L405,2)</f>
        <v>6914807.3099999996</v>
      </c>
      <c r="O405" s="102">
        <f>M405/J405-1</f>
        <v>0.75609755967482939</v>
      </c>
      <c r="P405" s="131"/>
      <c r="T405" s="135"/>
    </row>
    <row r="406" spans="1:20">
      <c r="B406" s="109" t="s">
        <v>191</v>
      </c>
      <c r="C406" s="109"/>
      <c r="E406" s="93">
        <v>2938239.5351052769</v>
      </c>
      <c r="G406" s="98">
        <v>6.74</v>
      </c>
      <c r="H406" s="79">
        <f>E406*G406</f>
        <v>19803734.466609567</v>
      </c>
      <c r="I406" s="98">
        <f>G406</f>
        <v>6.74</v>
      </c>
      <c r="J406" s="95">
        <f>ROUND(I406*E406,2)</f>
        <v>19803734.469999999</v>
      </c>
      <c r="L406" s="137">
        <f>ROUND(L407*P408,2)-0.01</f>
        <v>7.23</v>
      </c>
      <c r="M406" s="95">
        <f>ROUND(E406*L406,2)</f>
        <v>21243471.84</v>
      </c>
      <c r="N406" s="102">
        <f>I406/I407</f>
        <v>0.80333730631704403</v>
      </c>
      <c r="O406" s="97">
        <f>M406/J406-1</f>
        <v>7.2700296612288495E-2</v>
      </c>
      <c r="P406" s="313">
        <v>3.066E-2</v>
      </c>
      <c r="Q406" s="79" t="s">
        <v>519</v>
      </c>
      <c r="T406" s="135"/>
    </row>
    <row r="407" spans="1:20">
      <c r="B407" s="109" t="s">
        <v>192</v>
      </c>
      <c r="C407" s="109"/>
      <c r="E407" s="93">
        <v>2902956.1403650846</v>
      </c>
      <c r="G407" s="98">
        <v>8.39</v>
      </c>
      <c r="H407" s="79">
        <f>E407*G407</f>
        <v>24355802.017663062</v>
      </c>
      <c r="I407" s="98">
        <f>G407</f>
        <v>8.39</v>
      </c>
      <c r="J407" s="95">
        <f>ROUND(I407*E407,2)</f>
        <v>24355802.02</v>
      </c>
      <c r="L407" s="315">
        <v>9.01</v>
      </c>
      <c r="M407" s="95">
        <f>ROUND(E407*L407,2)</f>
        <v>26155634.82</v>
      </c>
      <c r="O407" s="102">
        <f>M407/J407-1</f>
        <v>7.3897496724683931E-2</v>
      </c>
      <c r="P407" s="312">
        <v>2.16</v>
      </c>
      <c r="Q407" s="79" t="s">
        <v>519</v>
      </c>
      <c r="T407" s="135"/>
    </row>
    <row r="408" spans="1:20">
      <c r="B408" s="142"/>
      <c r="C408" s="142"/>
      <c r="D408" s="159"/>
      <c r="E408" s="159"/>
      <c r="I408" s="94"/>
      <c r="J408" s="96"/>
      <c r="L408" s="94"/>
      <c r="M408" s="96"/>
      <c r="N408" s="136"/>
      <c r="P408" s="149">
        <f>G406/G407</f>
        <v>0.80333730631704403</v>
      </c>
    </row>
    <row r="409" spans="1:20">
      <c r="B409" s="257" t="s">
        <v>355</v>
      </c>
      <c r="C409" s="109"/>
      <c r="D409" s="151"/>
      <c r="E409" s="151"/>
      <c r="H409" s="79">
        <v>-41507.567699999978</v>
      </c>
      <c r="I409" s="94"/>
      <c r="J409" s="95">
        <f>H409</f>
        <v>-41507.567699999978</v>
      </c>
      <c r="L409" s="94"/>
      <c r="M409" s="95">
        <f>ROUND(J409*L405/I405,2)</f>
        <v>-72891.34</v>
      </c>
      <c r="N409" s="136"/>
      <c r="O409" s="152"/>
    </row>
    <row r="410" spans="1:20">
      <c r="B410" s="257" t="s">
        <v>356</v>
      </c>
      <c r="C410" s="142"/>
      <c r="D410" s="151"/>
      <c r="E410" s="151"/>
      <c r="H410" s="79">
        <v>-149753.4314</v>
      </c>
      <c r="I410" s="94"/>
      <c r="J410" s="95">
        <f>H410</f>
        <v>-149753.4314</v>
      </c>
      <c r="L410" s="94"/>
      <c r="M410" s="95">
        <f>ROUND(J410*L406/I406,2)</f>
        <v>-160640.54999999999</v>
      </c>
      <c r="N410" s="136"/>
      <c r="O410" s="152"/>
    </row>
    <row r="411" spans="1:20">
      <c r="B411" s="257" t="s">
        <v>357</v>
      </c>
      <c r="C411" s="142"/>
      <c r="D411" s="151"/>
      <c r="E411" s="151"/>
      <c r="H411" s="79">
        <v>-191071.17519999997</v>
      </c>
      <c r="I411" s="94"/>
      <c r="J411" s="95">
        <f>H411</f>
        <v>-191071.17519999997</v>
      </c>
      <c r="L411" s="94"/>
      <c r="M411" s="95">
        <f>ROUND(J411*L407/I407,2)</f>
        <v>-205190.86</v>
      </c>
      <c r="N411" s="136"/>
      <c r="O411" s="152"/>
    </row>
    <row r="412" spans="1:20">
      <c r="B412"/>
      <c r="C412"/>
      <c r="D412"/>
      <c r="E412"/>
      <c r="F412"/>
      <c r="G412"/>
      <c r="H412"/>
      <c r="I412"/>
      <c r="J412"/>
      <c r="L412" s="94"/>
      <c r="M412" s="95"/>
      <c r="N412" s="136"/>
    </row>
    <row r="413" spans="1:20">
      <c r="B413" s="142"/>
      <c r="C413" s="142"/>
      <c r="D413" s="159"/>
      <c r="E413" s="159"/>
      <c r="I413" s="94"/>
      <c r="J413" s="96"/>
      <c r="L413" s="94"/>
      <c r="M413" s="96"/>
      <c r="N413" s="136"/>
    </row>
    <row r="414" spans="1:20">
      <c r="A414" s="110"/>
      <c r="B414" s="111" t="s">
        <v>106</v>
      </c>
      <c r="C414" s="111"/>
      <c r="F414" s="1"/>
      <c r="G414" s="1"/>
      <c r="H414" s="112">
        <f>SUM(H403:H413)</f>
        <v>83372894.972122356</v>
      </c>
      <c r="J414" s="112">
        <f>SUM(J403:J413)</f>
        <v>83372894.975699991</v>
      </c>
      <c r="M414" s="112">
        <f>SUM(M403:M413)</f>
        <v>89533283.270000011</v>
      </c>
      <c r="O414" s="115"/>
      <c r="P414" s="115"/>
    </row>
    <row r="415" spans="1:20">
      <c r="A415" s="110"/>
      <c r="B415" s="109" t="s">
        <v>107</v>
      </c>
      <c r="C415" s="109"/>
      <c r="F415" s="1"/>
      <c r="G415" s="1"/>
      <c r="H415" s="114">
        <v>1</v>
      </c>
      <c r="J415" s="114">
        <v>1</v>
      </c>
      <c r="M415" s="114">
        <f>J415</f>
        <v>1</v>
      </c>
      <c r="P415" s="97"/>
    </row>
    <row r="416" spans="1:20">
      <c r="A416" s="110"/>
      <c r="B416" s="111" t="s">
        <v>108</v>
      </c>
      <c r="C416" s="111"/>
      <c r="F416" s="1"/>
      <c r="G416" s="1"/>
      <c r="H416" s="112">
        <f>+ROUND(H414/H415,2)</f>
        <v>83372894.969999999</v>
      </c>
      <c r="J416" s="112">
        <f>+ROUND(J414/J415,2)</f>
        <v>83372894.980000004</v>
      </c>
      <c r="M416" s="112">
        <f>+ROUND(M414/M415,2)</f>
        <v>89533283.269999996</v>
      </c>
    </row>
    <row r="417" spans="1:17">
      <c r="A417" s="110"/>
      <c r="F417" s="116"/>
      <c r="G417" s="116"/>
      <c r="H417" s="96"/>
      <c r="J417" s="96"/>
    </row>
    <row r="418" spans="1:17">
      <c r="A418" s="117"/>
      <c r="B418" s="79" t="s">
        <v>214</v>
      </c>
      <c r="H418" s="95">
        <v>-6892610.9100000001</v>
      </c>
      <c r="J418" s="95">
        <v>-1226651.0900000001</v>
      </c>
      <c r="M418" s="95">
        <f>J418</f>
        <v>-1226651.0900000001</v>
      </c>
      <c r="O418" s="102"/>
    </row>
    <row r="419" spans="1:17">
      <c r="A419" s="117"/>
      <c r="B419" s="79" t="s">
        <v>469</v>
      </c>
      <c r="H419" s="95"/>
      <c r="J419" s="95">
        <f>H425-J425</f>
        <v>101736.87</v>
      </c>
      <c r="M419" s="95"/>
      <c r="O419" s="102"/>
      <c r="Q419" s="101"/>
    </row>
    <row r="420" spans="1:17">
      <c r="A420" s="117"/>
      <c r="B420" s="92"/>
      <c r="C420" s="92"/>
      <c r="H420" s="96"/>
      <c r="J420" s="96"/>
      <c r="M420" s="96"/>
      <c r="O420" s="102"/>
    </row>
    <row r="421" spans="1:17" ht="14.5">
      <c r="A421" s="110"/>
      <c r="B421" s="121" t="s">
        <v>113</v>
      </c>
      <c r="C421" s="121"/>
      <c r="H421" s="122">
        <f>SUM(H416:H418)</f>
        <v>76480284.060000002</v>
      </c>
      <c r="J421" s="122">
        <f>SUM(J416:J419)</f>
        <v>82247980.760000005</v>
      </c>
      <c r="M421" s="122">
        <f>SUM(M416:M419)</f>
        <v>88306632.179999992</v>
      </c>
    </row>
    <row r="422" spans="1:17">
      <c r="A422" s="110"/>
    </row>
    <row r="423" spans="1:17">
      <c r="A423" s="110"/>
      <c r="B423" s="100" t="s">
        <v>209</v>
      </c>
      <c r="C423" s="100"/>
      <c r="H423" s="95">
        <v>-1933946.29</v>
      </c>
      <c r="J423" s="95">
        <v>-1933946.29</v>
      </c>
      <c r="M423" s="95">
        <f>J423</f>
        <v>-1933946.29</v>
      </c>
    </row>
    <row r="424" spans="1:17">
      <c r="A424" s="110"/>
      <c r="B424" s="100" t="s">
        <v>210</v>
      </c>
      <c r="C424" s="100"/>
      <c r="H424" s="95">
        <v>0</v>
      </c>
      <c r="J424" s="95">
        <v>0</v>
      </c>
      <c r="M424" s="95">
        <f>J424</f>
        <v>0</v>
      </c>
    </row>
    <row r="425" spans="1:17">
      <c r="A425" s="110"/>
      <c r="B425" s="100" t="s">
        <v>212</v>
      </c>
      <c r="C425" s="100"/>
      <c r="H425" s="95">
        <v>817553.89</v>
      </c>
      <c r="J425" s="95">
        <v>715817.02</v>
      </c>
      <c r="M425" s="95">
        <f>J425</f>
        <v>715817.02</v>
      </c>
    </row>
    <row r="426" spans="1:17">
      <c r="A426" s="110"/>
      <c r="B426" s="123" t="s">
        <v>211</v>
      </c>
      <c r="C426" s="123"/>
      <c r="H426" s="95">
        <v>-15190.97</v>
      </c>
      <c r="J426" s="95">
        <v>-15190.97</v>
      </c>
      <c r="M426" s="95">
        <f>J426</f>
        <v>-15190.97</v>
      </c>
    </row>
    <row r="427" spans="1:17">
      <c r="A427" s="110"/>
      <c r="B427" s="100" t="s">
        <v>213</v>
      </c>
      <c r="C427" s="100"/>
      <c r="H427" s="95">
        <f>H418*-1</f>
        <v>6892610.9100000001</v>
      </c>
      <c r="J427" s="95">
        <f>J418*-1</f>
        <v>1226651.0900000001</v>
      </c>
      <c r="M427" s="95">
        <f>J427</f>
        <v>1226651.0900000001</v>
      </c>
    </row>
    <row r="428" spans="1:17">
      <c r="A428" s="110"/>
    </row>
    <row r="429" spans="1:17" ht="14.5">
      <c r="B429" s="121" t="s">
        <v>354</v>
      </c>
      <c r="C429" s="111"/>
      <c r="H429" s="122">
        <f>SUM(H421:H427)</f>
        <v>82241311.599999994</v>
      </c>
      <c r="J429" s="122">
        <f>SUM(J421:J427)</f>
        <v>82241311.609999999</v>
      </c>
      <c r="M429" s="122">
        <f>SUM(M421:M427)</f>
        <v>88299963.029999986</v>
      </c>
    </row>
    <row r="430" spans="1:17">
      <c r="A430" s="110"/>
      <c r="B430" s="83"/>
      <c r="C430" s="83"/>
      <c r="O430" s="116" t="s">
        <v>293</v>
      </c>
    </row>
    <row r="431" spans="1:17">
      <c r="A431" s="110"/>
      <c r="B431" s="129" t="s">
        <v>574</v>
      </c>
      <c r="C431" s="129"/>
      <c r="M431" s="130">
        <f>M429-J429</f>
        <v>6058651.4199999869</v>
      </c>
      <c r="O431" s="79">
        <v>6063872.2141014999</v>
      </c>
      <c r="P431" s="79">
        <f>M431-O431</f>
        <v>-5220.7941015129909</v>
      </c>
    </row>
    <row r="432" spans="1:17">
      <c r="A432" s="110"/>
      <c r="B432" s="100" t="s">
        <v>531</v>
      </c>
      <c r="C432" s="100"/>
      <c r="D432" s="100"/>
      <c r="E432" s="100"/>
      <c r="M432" s="102">
        <f>M431/J429</f>
        <v>7.366919740690632E-2</v>
      </c>
      <c r="O432" s="131"/>
    </row>
    <row r="433" spans="1:19">
      <c r="B433" s="100"/>
      <c r="C433" s="100"/>
    </row>
    <row r="434" spans="1:19">
      <c r="A434" s="78" t="s">
        <v>145</v>
      </c>
      <c r="M434" s="19" t="s">
        <v>147</v>
      </c>
    </row>
    <row r="435" spans="1:19">
      <c r="A435" s="80" t="s">
        <v>146</v>
      </c>
      <c r="M435" s="19" t="s">
        <v>550</v>
      </c>
    </row>
    <row r="436" spans="1:19">
      <c r="A436" s="80" t="s">
        <v>144</v>
      </c>
      <c r="G436" s="338"/>
      <c r="H436" s="338"/>
      <c r="I436" s="338"/>
      <c r="J436" s="338"/>
      <c r="M436" s="20" t="s">
        <v>162</v>
      </c>
    </row>
    <row r="437" spans="1:19">
      <c r="A437" s="81"/>
      <c r="G437" s="339" t="s">
        <v>87</v>
      </c>
      <c r="H437" s="339"/>
      <c r="I437" s="339" t="s">
        <v>535</v>
      </c>
      <c r="J437" s="339"/>
    </row>
    <row r="438" spans="1:19">
      <c r="A438" s="82"/>
      <c r="B438" s="140"/>
      <c r="C438" s="140"/>
      <c r="D438" s="140"/>
      <c r="E438" s="140"/>
      <c r="F438" s="299"/>
      <c r="G438" s="303" t="s">
        <v>87</v>
      </c>
      <c r="H438" s="299" t="s">
        <v>104</v>
      </c>
      <c r="I438" s="303"/>
      <c r="J438" s="334" t="s">
        <v>587</v>
      </c>
      <c r="K438" s="85"/>
      <c r="L438" s="299"/>
      <c r="M438" s="299" t="s">
        <v>104</v>
      </c>
    </row>
    <row r="439" spans="1:19">
      <c r="A439" s="82"/>
      <c r="D439" s="299" t="s">
        <v>348</v>
      </c>
      <c r="E439" s="304" t="s">
        <v>215</v>
      </c>
      <c r="F439" s="299" t="s">
        <v>4</v>
      </c>
      <c r="G439" s="84" t="s">
        <v>14</v>
      </c>
      <c r="H439" s="299" t="s">
        <v>105</v>
      </c>
      <c r="I439" s="84" t="s">
        <v>14</v>
      </c>
      <c r="J439" s="334" t="s">
        <v>585</v>
      </c>
      <c r="K439" s="85"/>
      <c r="L439" s="299" t="s">
        <v>572</v>
      </c>
      <c r="M439" s="299" t="s">
        <v>105</v>
      </c>
    </row>
    <row r="440" spans="1:19">
      <c r="A440" s="86"/>
      <c r="B440" s="87"/>
      <c r="C440" s="87"/>
      <c r="D440" s="300"/>
      <c r="E440" s="305" t="s">
        <v>564</v>
      </c>
      <c r="F440" s="300" t="s">
        <v>131</v>
      </c>
      <c r="G440" s="89" t="s">
        <v>15</v>
      </c>
      <c r="H440" s="300" t="s">
        <v>87</v>
      </c>
      <c r="I440" s="89" t="s">
        <v>15</v>
      </c>
      <c r="J440" s="335" t="s">
        <v>586</v>
      </c>
      <c r="K440" s="90"/>
      <c r="L440" s="300" t="s">
        <v>13</v>
      </c>
      <c r="M440" s="300" t="s">
        <v>573</v>
      </c>
    </row>
    <row r="441" spans="1:19">
      <c r="A441" s="110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</row>
    <row r="442" spans="1:19">
      <c r="A442" s="128" t="s">
        <v>223</v>
      </c>
    </row>
    <row r="443" spans="1:19">
      <c r="A443" s="110"/>
      <c r="B443" s="123" t="s">
        <v>456</v>
      </c>
      <c r="C443" s="123"/>
      <c r="D443" s="93">
        <v>365</v>
      </c>
      <c r="G443" s="115">
        <v>49.28</v>
      </c>
      <c r="H443" s="79">
        <f>G443*D443</f>
        <v>17987.2</v>
      </c>
      <c r="I443" s="115">
        <v>49.28</v>
      </c>
      <c r="J443" s="95">
        <f>ROUND(D443*I443,2)</f>
        <v>17987.2</v>
      </c>
      <c r="L443" s="137">
        <f>L403</f>
        <v>49.28</v>
      </c>
      <c r="M443" s="95">
        <f>ROUND(L443*D443,2)</f>
        <v>17987.2</v>
      </c>
      <c r="N443" s="135">
        <f>L443*365.25/12</f>
        <v>1499.96</v>
      </c>
      <c r="P443" s="312">
        <v>1378.13</v>
      </c>
      <c r="Q443" s="218" t="s">
        <v>519</v>
      </c>
    </row>
    <row r="444" spans="1:19">
      <c r="A444" s="110"/>
      <c r="B444" s="109" t="s">
        <v>457</v>
      </c>
      <c r="C444" s="109"/>
      <c r="F444" s="93">
        <v>605890404.67000008</v>
      </c>
      <c r="G444" s="106">
        <v>2.513E-2</v>
      </c>
      <c r="H444" s="93">
        <f>G444*F444</f>
        <v>15226025.869357102</v>
      </c>
      <c r="I444" s="106">
        <v>2.513E-2</v>
      </c>
      <c r="J444" s="95">
        <f>ROUND(F444*I444,2)</f>
        <v>15226025.869999999</v>
      </c>
      <c r="L444" s="264">
        <f>P446</f>
        <v>3.0509999999999999E-2</v>
      </c>
      <c r="M444" s="95">
        <f>ROUND(L444*F444,2)</f>
        <v>18485716.25</v>
      </c>
      <c r="N444" s="101"/>
      <c r="O444" s="136"/>
      <c r="P444" s="115">
        <f>G443*365.25/12</f>
        <v>1499.96</v>
      </c>
      <c r="Q444" s="218" t="s">
        <v>524</v>
      </c>
    </row>
    <row r="445" spans="1:19">
      <c r="B445" s="109" t="s">
        <v>458</v>
      </c>
      <c r="C445" s="109"/>
      <c r="E445" s="93">
        <v>2437965.6</v>
      </c>
      <c r="G445" s="98">
        <v>1.27</v>
      </c>
      <c r="H445" s="79">
        <f>E445*G445</f>
        <v>3096216.3120000004</v>
      </c>
      <c r="I445" s="98">
        <v>1.27</v>
      </c>
      <c r="J445" s="95">
        <f>ROUND(I445*E445,2)</f>
        <v>3096216.31</v>
      </c>
      <c r="L445" s="137">
        <f>P447</f>
        <v>1.49</v>
      </c>
      <c r="M445" s="95">
        <f>ROUND(E445*L445,2)</f>
        <v>3632568.74</v>
      </c>
      <c r="O445" s="109"/>
      <c r="Q445" s="97"/>
      <c r="S445" s="115"/>
    </row>
    <row r="446" spans="1:19">
      <c r="B446" s="109" t="s">
        <v>459</v>
      </c>
      <c r="C446" s="109"/>
      <c r="E446" s="93">
        <v>2402403.2333333334</v>
      </c>
      <c r="G446" s="98">
        <v>3.22</v>
      </c>
      <c r="H446" s="79">
        <f>E446*G446</f>
        <v>7735738.4113333337</v>
      </c>
      <c r="I446" s="98">
        <f>G446</f>
        <v>3.22</v>
      </c>
      <c r="J446" s="95">
        <f>ROUND(I446*E446,2)</f>
        <v>7735738.4100000001</v>
      </c>
      <c r="L446" s="137">
        <f>ROUND(L447*P448,2)</f>
        <v>2.77</v>
      </c>
      <c r="M446" s="95">
        <f>ROUND(L446*E446,2)</f>
        <v>6654656.96</v>
      </c>
      <c r="O446" s="109"/>
      <c r="P446" s="313">
        <v>3.0509999999999999E-2</v>
      </c>
      <c r="Q446" s="79" t="s">
        <v>519</v>
      </c>
      <c r="S446" s="115"/>
    </row>
    <row r="447" spans="1:19">
      <c r="B447" s="109" t="s">
        <v>460</v>
      </c>
      <c r="C447" s="109"/>
      <c r="E447" s="93">
        <v>1647006.2999999998</v>
      </c>
      <c r="G447" s="98">
        <v>4.42</v>
      </c>
      <c r="H447" s="79">
        <f>E447*G447</f>
        <v>7279767.845999999</v>
      </c>
      <c r="I447" s="98">
        <f>G447</f>
        <v>4.42</v>
      </c>
      <c r="J447" s="95">
        <f>ROUND(I447*E447,2)</f>
        <v>7279767.8499999996</v>
      </c>
      <c r="L447" s="315">
        <f>3.81-0.01</f>
        <v>3.8000000000000003</v>
      </c>
      <c r="M447" s="95">
        <f>ROUND(L447*E447,2)</f>
        <v>6258623.9400000004</v>
      </c>
      <c r="N447" s="136"/>
      <c r="O447" s="136"/>
      <c r="P447" s="312">
        <v>1.49</v>
      </c>
      <c r="Q447" s="79" t="s">
        <v>519</v>
      </c>
    </row>
    <row r="448" spans="1:19" ht="14.5">
      <c r="A448" s="110"/>
      <c r="B448" s="142"/>
      <c r="C448" s="142"/>
      <c r="I448" s="94"/>
      <c r="J448" s="161"/>
      <c r="L448" s="94"/>
      <c r="M448" s="161"/>
      <c r="P448" s="149">
        <f>G446/G447</f>
        <v>0.72850678733031682</v>
      </c>
    </row>
    <row r="449" spans="1:19">
      <c r="A449" s="110"/>
      <c r="B449" s="123" t="s">
        <v>461</v>
      </c>
      <c r="C449" s="123"/>
      <c r="D449" s="93">
        <v>0</v>
      </c>
      <c r="G449" s="115">
        <v>10.84</v>
      </c>
      <c r="H449" s="79">
        <f>G449*D449</f>
        <v>0</v>
      </c>
      <c r="I449" s="115">
        <v>10.84</v>
      </c>
      <c r="J449" s="95">
        <f>ROUND(D449*I449,2)</f>
        <v>0</v>
      </c>
      <c r="L449" s="137">
        <f>L361</f>
        <v>10.77</v>
      </c>
      <c r="M449" s="95">
        <f>ROUND(L449*D449,2)</f>
        <v>0</v>
      </c>
      <c r="N449" s="135">
        <f>L449*365.25/12</f>
        <v>327.81187499999999</v>
      </c>
      <c r="P449" s="115"/>
      <c r="Q449" s="218"/>
    </row>
    <row r="450" spans="1:19">
      <c r="A450" s="110"/>
      <c r="B450" s="109" t="s">
        <v>462</v>
      </c>
      <c r="C450" s="109"/>
      <c r="F450" s="93">
        <v>0</v>
      </c>
      <c r="G450" s="106">
        <v>2.5729999999999999E-2</v>
      </c>
      <c r="H450" s="79">
        <f>G450*F450</f>
        <v>0</v>
      </c>
      <c r="I450" s="106">
        <v>2.5729999999999999E-2</v>
      </c>
      <c r="J450" s="95">
        <f>ROUND(F450*I450,2)</f>
        <v>0</v>
      </c>
      <c r="L450" s="264">
        <v>3.1279999999999995E-2</v>
      </c>
      <c r="M450" s="95">
        <f>ROUND(L450*F450,2)</f>
        <v>0</v>
      </c>
      <c r="N450" s="101"/>
      <c r="O450" s="136"/>
      <c r="P450" s="115"/>
      <c r="Q450" s="218"/>
    </row>
    <row r="451" spans="1:19">
      <c r="B451" s="109" t="s">
        <v>463</v>
      </c>
      <c r="C451" s="109"/>
      <c r="E451" s="93">
        <v>0</v>
      </c>
      <c r="G451" s="98">
        <v>2.2999999999999998</v>
      </c>
      <c r="H451" s="79">
        <f>E451*G451</f>
        <v>0</v>
      </c>
      <c r="I451" s="98">
        <v>2.2999999999999998</v>
      </c>
      <c r="J451" s="95">
        <f>ROUND(I451*E451,2)</f>
        <v>0</v>
      </c>
      <c r="L451" s="137">
        <f>ROUND(G451*(1+R363),2)</f>
        <v>2.93</v>
      </c>
      <c r="M451" s="95">
        <f>ROUND(E451*L451,2)</f>
        <v>0</v>
      </c>
      <c r="O451" s="109"/>
      <c r="S451" s="115"/>
    </row>
    <row r="452" spans="1:19">
      <c r="B452" s="109" t="s">
        <v>464</v>
      </c>
      <c r="C452" s="109"/>
      <c r="E452" s="93">
        <v>0</v>
      </c>
      <c r="G452" s="98">
        <v>6.06</v>
      </c>
      <c r="H452" s="79">
        <f>E452*G452</f>
        <v>0</v>
      </c>
      <c r="I452" s="98">
        <f>G452</f>
        <v>6.06</v>
      </c>
      <c r="J452" s="95">
        <f>ROUND(I452*E452,2)</f>
        <v>0</v>
      </c>
      <c r="L452" s="137">
        <f>ROUND(G452*(1+R364),2)</f>
        <v>6.54</v>
      </c>
      <c r="M452" s="95">
        <f>ROUND(L452*E452,2)</f>
        <v>0</v>
      </c>
      <c r="O452" s="109"/>
      <c r="S452" s="115"/>
    </row>
    <row r="453" spans="1:19">
      <c r="B453" s="109" t="s">
        <v>465</v>
      </c>
      <c r="C453" s="109"/>
      <c r="E453" s="93">
        <v>0</v>
      </c>
      <c r="G453" s="98">
        <v>7.66</v>
      </c>
      <c r="H453" s="79">
        <f>E453*G453</f>
        <v>0</v>
      </c>
      <c r="I453" s="98">
        <f>G453</f>
        <v>7.66</v>
      </c>
      <c r="J453" s="95">
        <f>ROUND(I453*E453,2)</f>
        <v>0</v>
      </c>
      <c r="L453" s="137">
        <f>ROUND(G453*(1+R365),2)</f>
        <v>8.26</v>
      </c>
      <c r="M453" s="95">
        <f>ROUND(L453*E453,2)</f>
        <v>0</v>
      </c>
      <c r="N453" s="136"/>
      <c r="O453" s="136"/>
      <c r="P453" s="149">
        <f>G452/G453</f>
        <v>0.79112271540469969</v>
      </c>
    </row>
    <row r="454" spans="1:19" ht="14.5">
      <c r="A454" s="110"/>
      <c r="B454" s="142"/>
      <c r="C454" s="142"/>
      <c r="I454" s="94"/>
      <c r="J454" s="161"/>
      <c r="L454" s="94"/>
      <c r="M454" s="161"/>
    </row>
    <row r="455" spans="1:19">
      <c r="A455" s="110"/>
      <c r="B455" s="111" t="s">
        <v>106</v>
      </c>
      <c r="C455" s="111"/>
      <c r="F455" s="1"/>
      <c r="G455" s="1"/>
      <c r="H455" s="112">
        <f>SUM(H443:H453)</f>
        <v>33355735.638690434</v>
      </c>
      <c r="J455" s="112">
        <f>SUM(J443:J453)</f>
        <v>33355735.640000001</v>
      </c>
      <c r="M455" s="112">
        <f>SUM(M443:M453)</f>
        <v>35049553.089999996</v>
      </c>
    </row>
    <row r="456" spans="1:19">
      <c r="A456" s="110"/>
      <c r="B456" s="109" t="s">
        <v>107</v>
      </c>
      <c r="C456" s="109"/>
      <c r="F456" s="1"/>
      <c r="G456" s="1"/>
      <c r="H456" s="114">
        <v>0.99999999626213265</v>
      </c>
      <c r="J456" s="114">
        <v>0.99999999626213265</v>
      </c>
      <c r="M456" s="114">
        <f>J456</f>
        <v>0.99999999626213265</v>
      </c>
    </row>
    <row r="457" spans="1:19">
      <c r="A457" s="110"/>
      <c r="B457" s="111" t="s">
        <v>108</v>
      </c>
      <c r="C457" s="111"/>
      <c r="F457" s="1"/>
      <c r="G457" s="1"/>
      <c r="H457" s="112">
        <f>+ROUND(H455/H456,2)</f>
        <v>33355735.760000002</v>
      </c>
      <c r="J457" s="112">
        <f>+ROUND(J455/J456,2)</f>
        <v>33355735.760000002</v>
      </c>
      <c r="M457" s="112">
        <f>+ROUND(M455/M456,2)</f>
        <v>35049553.219999999</v>
      </c>
    </row>
    <row r="458" spans="1:19">
      <c r="A458" s="110"/>
      <c r="B458" s="111"/>
      <c r="C458" s="111"/>
      <c r="F458" s="1"/>
      <c r="G458" s="1"/>
      <c r="H458" s="112"/>
      <c r="J458" s="112"/>
      <c r="M458" s="112"/>
    </row>
    <row r="459" spans="1:19">
      <c r="A459" s="110"/>
      <c r="F459" s="116"/>
      <c r="G459" s="116"/>
      <c r="H459" s="96"/>
      <c r="J459" s="96"/>
    </row>
    <row r="460" spans="1:19">
      <c r="A460" s="117"/>
      <c r="B460" s="79" t="s">
        <v>214</v>
      </c>
      <c r="H460" s="95">
        <v>-2591622.1</v>
      </c>
      <c r="J460" s="95">
        <v>-445435.05</v>
      </c>
      <c r="M460" s="95">
        <f>J460</f>
        <v>-445435.05</v>
      </c>
    </row>
    <row r="461" spans="1:19">
      <c r="A461" s="117"/>
      <c r="B461" s="79" t="s">
        <v>469</v>
      </c>
      <c r="C461" s="92"/>
      <c r="H461" s="96"/>
      <c r="J461" s="96">
        <f>H467-J467</f>
        <v>46513.76999999996</v>
      </c>
      <c r="M461" s="95"/>
    </row>
    <row r="462" spans="1:19">
      <c r="A462" s="117"/>
      <c r="C462" s="92"/>
      <c r="H462" s="96"/>
      <c r="J462" s="96"/>
      <c r="M462" s="96"/>
    </row>
    <row r="463" spans="1:19" ht="14.5">
      <c r="B463" s="121" t="s">
        <v>113</v>
      </c>
      <c r="C463" s="121"/>
      <c r="H463" s="122">
        <f>SUM(H457:H460)</f>
        <v>30764113.66</v>
      </c>
      <c r="J463" s="122">
        <f>SUM(J457:J461)</f>
        <v>32956814.48</v>
      </c>
      <c r="M463" s="122">
        <f>SUM(M457:M461)</f>
        <v>34604118.170000002</v>
      </c>
    </row>
    <row r="464" spans="1:19">
      <c r="B464" s="100"/>
      <c r="C464" s="100"/>
      <c r="H464" s="96"/>
      <c r="J464" s="96"/>
      <c r="M464" s="96"/>
    </row>
    <row r="465" spans="1:16">
      <c r="B465" s="100" t="s">
        <v>209</v>
      </c>
      <c r="C465" s="100"/>
      <c r="H465" s="95">
        <v>-839418.04</v>
      </c>
      <c r="J465" s="95">
        <v>-839418.04</v>
      </c>
      <c r="M465" s="95">
        <f>J465</f>
        <v>-839418.04</v>
      </c>
    </row>
    <row r="466" spans="1:16">
      <c r="B466" s="100" t="s">
        <v>210</v>
      </c>
      <c r="C466" s="100"/>
      <c r="H466" s="95">
        <v>0</v>
      </c>
      <c r="J466" s="95">
        <v>0</v>
      </c>
      <c r="M466" s="95">
        <f>J466</f>
        <v>0</v>
      </c>
    </row>
    <row r="467" spans="1:16">
      <c r="B467" s="100" t="s">
        <v>212</v>
      </c>
      <c r="C467" s="100"/>
      <c r="H467" s="95">
        <v>368704.1</v>
      </c>
      <c r="J467" s="95">
        <v>322190.33</v>
      </c>
      <c r="M467" s="95">
        <f>J467</f>
        <v>322190.33</v>
      </c>
    </row>
    <row r="468" spans="1:16">
      <c r="B468" s="123" t="s">
        <v>211</v>
      </c>
      <c r="C468" s="123"/>
      <c r="H468" s="95">
        <v>-6791.57</v>
      </c>
      <c r="J468" s="95">
        <v>-6791.57</v>
      </c>
      <c r="M468" s="95">
        <f>J468</f>
        <v>-6791.57</v>
      </c>
    </row>
    <row r="469" spans="1:16">
      <c r="B469" s="100" t="s">
        <v>213</v>
      </c>
      <c r="C469" s="100"/>
      <c r="H469" s="95">
        <f>H460*-1</f>
        <v>2591622.1</v>
      </c>
      <c r="J469" s="95">
        <f>J460*-1</f>
        <v>445435.05</v>
      </c>
      <c r="M469" s="95">
        <f>J469</f>
        <v>445435.05</v>
      </c>
    </row>
    <row r="470" spans="1:16">
      <c r="A470" s="110"/>
    </row>
    <row r="471" spans="1:16" ht="14.5">
      <c r="A471" s="110"/>
      <c r="B471" s="121" t="s">
        <v>354</v>
      </c>
      <c r="C471" s="111"/>
      <c r="H471" s="122">
        <f>SUM(H463:H469)</f>
        <v>32878230.250000004</v>
      </c>
      <c r="J471" s="122">
        <f>SUM(J463:J469)</f>
        <v>32878230.25</v>
      </c>
      <c r="M471" s="122">
        <f>SUM(M463:M469)</f>
        <v>34525533.939999998</v>
      </c>
    </row>
    <row r="472" spans="1:16">
      <c r="A472" s="110"/>
      <c r="B472" s="83"/>
      <c r="C472" s="83"/>
      <c r="J472" s="96"/>
      <c r="M472" s="96"/>
      <c r="O472" s="116" t="s">
        <v>293</v>
      </c>
    </row>
    <row r="473" spans="1:16" ht="14.5">
      <c r="A473" s="110"/>
      <c r="B473" s="129" t="s">
        <v>574</v>
      </c>
      <c r="C473" s="129"/>
      <c r="J473" s="162"/>
      <c r="M473" s="130">
        <f>M471-J471</f>
        <v>1647303.6899999976</v>
      </c>
      <c r="O473" s="79">
        <v>1662897.6208672025</v>
      </c>
      <c r="P473" s="79">
        <f>M473-O473</f>
        <v>-15593.930867204908</v>
      </c>
    </row>
    <row r="474" spans="1:16">
      <c r="A474" s="110"/>
      <c r="B474" s="100" t="s">
        <v>531</v>
      </c>
      <c r="C474" s="100"/>
      <c r="D474" s="100"/>
      <c r="E474" s="100"/>
      <c r="M474" s="102">
        <f>M473/J471</f>
        <v>5.0103173968738708E-2</v>
      </c>
      <c r="O474" s="131"/>
    </row>
    <row r="475" spans="1:16">
      <c r="A475" s="110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</row>
    <row r="476" spans="1:16">
      <c r="A476" s="78" t="s">
        <v>145</v>
      </c>
      <c r="M476" s="19" t="s">
        <v>147</v>
      </c>
    </row>
    <row r="477" spans="1:16">
      <c r="A477" s="80" t="s">
        <v>146</v>
      </c>
      <c r="M477" s="19" t="s">
        <v>549</v>
      </c>
    </row>
    <row r="478" spans="1:16">
      <c r="A478" s="80" t="s">
        <v>144</v>
      </c>
      <c r="G478" s="338"/>
      <c r="H478" s="338"/>
      <c r="I478" s="338"/>
      <c r="J478" s="338"/>
      <c r="M478" s="20" t="s">
        <v>162</v>
      </c>
    </row>
    <row r="479" spans="1:16">
      <c r="A479" s="81"/>
      <c r="G479" s="339" t="s">
        <v>87</v>
      </c>
      <c r="H479" s="339"/>
      <c r="I479" s="339" t="s">
        <v>535</v>
      </c>
      <c r="J479" s="339"/>
    </row>
    <row r="480" spans="1:16">
      <c r="A480" s="82"/>
      <c r="B480" s="140"/>
      <c r="C480" s="140"/>
      <c r="D480" s="140"/>
      <c r="E480" s="140"/>
      <c r="F480" s="299"/>
      <c r="G480" s="303" t="s">
        <v>87</v>
      </c>
      <c r="H480" s="299" t="s">
        <v>104</v>
      </c>
      <c r="I480" s="303"/>
      <c r="J480" s="334" t="s">
        <v>587</v>
      </c>
      <c r="K480" s="85"/>
      <c r="L480" s="299"/>
      <c r="M480" s="299" t="s">
        <v>104</v>
      </c>
    </row>
    <row r="481" spans="1:13">
      <c r="A481" s="82"/>
      <c r="D481" s="299"/>
      <c r="E481" s="304" t="s">
        <v>565</v>
      </c>
      <c r="F481" s="299" t="s">
        <v>4</v>
      </c>
      <c r="G481" s="84" t="s">
        <v>14</v>
      </c>
      <c r="H481" s="299" t="s">
        <v>105</v>
      </c>
      <c r="I481" s="84" t="s">
        <v>14</v>
      </c>
      <c r="J481" s="334" t="s">
        <v>585</v>
      </c>
      <c r="K481" s="85"/>
      <c r="L481" s="299" t="s">
        <v>572</v>
      </c>
      <c r="M481" s="299" t="s">
        <v>105</v>
      </c>
    </row>
    <row r="482" spans="1:13">
      <c r="A482" s="86"/>
      <c r="B482" s="87"/>
      <c r="C482" s="87"/>
      <c r="D482" s="300"/>
      <c r="E482" s="306" t="s">
        <v>566</v>
      </c>
      <c r="F482" s="300" t="s">
        <v>131</v>
      </c>
      <c r="G482" s="89" t="s">
        <v>15</v>
      </c>
      <c r="H482" s="300" t="s">
        <v>87</v>
      </c>
      <c r="I482" s="89" t="s">
        <v>15</v>
      </c>
      <c r="J482" s="335" t="s">
        <v>586</v>
      </c>
      <c r="K482" s="90"/>
      <c r="L482" s="300" t="s">
        <v>13</v>
      </c>
      <c r="M482" s="300" t="s">
        <v>573</v>
      </c>
    </row>
    <row r="483" spans="1:13">
      <c r="A483" s="110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</row>
    <row r="484" spans="1:13">
      <c r="A484" s="91" t="s">
        <v>184</v>
      </c>
    </row>
    <row r="485" spans="1:13">
      <c r="A485" s="110"/>
      <c r="B485" s="123" t="s">
        <v>217</v>
      </c>
      <c r="C485" s="123"/>
      <c r="D485" s="93"/>
      <c r="E485" s="93">
        <f>J485/I485</f>
        <v>0</v>
      </c>
      <c r="G485" s="98">
        <v>-3.2</v>
      </c>
      <c r="H485" s="95">
        <v>0</v>
      </c>
      <c r="I485" s="98">
        <v>-3.2</v>
      </c>
      <c r="J485" s="95">
        <v>0</v>
      </c>
      <c r="L485" s="94">
        <f>I485</f>
        <v>-3.2</v>
      </c>
      <c r="M485" s="95">
        <f>ROUND(L485*E485,2)</f>
        <v>0</v>
      </c>
    </row>
    <row r="486" spans="1:13">
      <c r="A486" s="110"/>
      <c r="B486" s="123" t="s">
        <v>218</v>
      </c>
      <c r="C486" s="123"/>
      <c r="D486" s="93"/>
      <c r="E486" s="93">
        <f>J486/I486</f>
        <v>65694.525679758299</v>
      </c>
      <c r="G486" s="98">
        <v>-3.31</v>
      </c>
      <c r="H486" s="95">
        <v>-217448.87999999998</v>
      </c>
      <c r="I486" s="98">
        <v>-3.31</v>
      </c>
      <c r="J486" s="95">
        <v>-217448.87999999998</v>
      </c>
      <c r="L486" s="94">
        <f>I486</f>
        <v>-3.31</v>
      </c>
      <c r="M486" s="95">
        <f>ROUND(L486*E486,2)</f>
        <v>-217448.88</v>
      </c>
    </row>
    <row r="487" spans="1:13">
      <c r="A487" s="110"/>
      <c r="B487" s="123" t="s">
        <v>219</v>
      </c>
      <c r="C487" s="123"/>
      <c r="D487" s="93"/>
      <c r="E487" s="93">
        <f>J487/I487</f>
        <v>2983324.4135593218</v>
      </c>
      <c r="G487" s="98">
        <v>-5.9</v>
      </c>
      <c r="H487" s="95">
        <v>-17601614.039999999</v>
      </c>
      <c r="I487" s="98">
        <v>-5.9</v>
      </c>
      <c r="J487" s="95">
        <v>-17601614.039999999</v>
      </c>
      <c r="L487" s="94">
        <f>I487</f>
        <v>-5.9</v>
      </c>
      <c r="M487" s="95">
        <f>ROUND(L487*E487,2)</f>
        <v>-17601614.039999999</v>
      </c>
    </row>
    <row r="488" spans="1:13">
      <c r="A488" s="110"/>
      <c r="B488" s="123" t="s">
        <v>220</v>
      </c>
      <c r="C488" s="123"/>
      <c r="D488" s="93"/>
      <c r="E488" s="93">
        <f>J488/I488</f>
        <v>135834.54</v>
      </c>
      <c r="G488" s="98">
        <v>-6</v>
      </c>
      <c r="H488" s="95">
        <v>-815007.24000000011</v>
      </c>
      <c r="I488" s="98">
        <v>-6</v>
      </c>
      <c r="J488" s="95">
        <v>-815007.24000000011</v>
      </c>
      <c r="L488" s="94">
        <f>I488</f>
        <v>-6</v>
      </c>
      <c r="M488" s="95">
        <f>ROUND(L488*E488,2)</f>
        <v>-815007.24</v>
      </c>
    </row>
    <row r="489" spans="1:13">
      <c r="A489" s="110"/>
      <c r="B489" s="123" t="s">
        <v>185</v>
      </c>
      <c r="C489" s="123"/>
      <c r="E489" s="93">
        <f>J489/I489</f>
        <v>0</v>
      </c>
      <c r="G489" s="133">
        <v>16</v>
      </c>
      <c r="H489" s="95">
        <v>0</v>
      </c>
      <c r="I489" s="133">
        <v>16</v>
      </c>
      <c r="J489" s="95">
        <v>0</v>
      </c>
      <c r="L489" s="94">
        <f>I489</f>
        <v>16</v>
      </c>
      <c r="M489" s="95">
        <f>ROUND(L489*E489,2)</f>
        <v>0</v>
      </c>
    </row>
    <row r="490" spans="1:13">
      <c r="A490" s="110"/>
      <c r="B490" s="109"/>
      <c r="C490" s="109"/>
      <c r="H490" s="138"/>
      <c r="J490" s="138"/>
    </row>
    <row r="491" spans="1:13">
      <c r="A491" s="110"/>
      <c r="B491" s="111" t="s">
        <v>106</v>
      </c>
      <c r="C491" s="111"/>
      <c r="H491" s="112">
        <f>SUM(H485:H489)</f>
        <v>-18634070.159999996</v>
      </c>
      <c r="J491" s="112">
        <f>SUM(J485:J489)</f>
        <v>-18634070.159999996</v>
      </c>
      <c r="M491" s="112">
        <f>SUM(M485:M489)</f>
        <v>-18634070.159999996</v>
      </c>
    </row>
    <row r="492" spans="1:13" ht="14.5">
      <c r="A492" s="110"/>
      <c r="B492" s="109" t="s">
        <v>107</v>
      </c>
      <c r="C492" s="109"/>
      <c r="H492" s="163">
        <v>1</v>
      </c>
      <c r="J492" s="163">
        <v>1</v>
      </c>
      <c r="M492" s="163">
        <f>J492</f>
        <v>1</v>
      </c>
    </row>
    <row r="493" spans="1:13">
      <c r="A493" s="110"/>
      <c r="B493" s="111" t="s">
        <v>108</v>
      </c>
      <c r="C493" s="111"/>
      <c r="H493" s="112">
        <f>+ROUND(H491/H492,2)</f>
        <v>-18634070.16</v>
      </c>
      <c r="J493" s="112">
        <f>+ROUND(J491/J492,2)</f>
        <v>-18634070.16</v>
      </c>
      <c r="M493" s="112">
        <f>+ROUND(M491/M492,2)</f>
        <v>-18634070.16</v>
      </c>
    </row>
    <row r="494" spans="1:13">
      <c r="A494" s="110"/>
      <c r="B494" s="109"/>
      <c r="C494" s="109"/>
      <c r="F494" s="116"/>
      <c r="H494" s="96"/>
      <c r="J494" s="96"/>
    </row>
    <row r="495" spans="1:13" ht="14.5">
      <c r="B495" s="121" t="s">
        <v>354</v>
      </c>
      <c r="C495" s="111"/>
      <c r="H495" s="122">
        <f>H493</f>
        <v>-18634070.16</v>
      </c>
      <c r="J495" s="122">
        <f>J493</f>
        <v>-18634070.16</v>
      </c>
      <c r="M495" s="122">
        <f>M493</f>
        <v>-18634070.16</v>
      </c>
    </row>
    <row r="496" spans="1:13">
      <c r="A496" s="110"/>
      <c r="B496" s="109"/>
      <c r="C496" s="109"/>
      <c r="J496" s="96"/>
    </row>
    <row r="497" spans="1:15">
      <c r="A497" s="110"/>
      <c r="B497" s="129" t="s">
        <v>574</v>
      </c>
      <c r="C497" s="111"/>
      <c r="M497" s="130">
        <f>M495-J495</f>
        <v>0</v>
      </c>
    </row>
    <row r="498" spans="1:15">
      <c r="A498" s="110"/>
      <c r="B498" s="100" t="s">
        <v>531</v>
      </c>
      <c r="C498" s="109"/>
      <c r="E498" s="100"/>
      <c r="M498" s="102">
        <f>-M497/J495</f>
        <v>0</v>
      </c>
    </row>
    <row r="499" spans="1:15">
      <c r="B499" s="100"/>
      <c r="C499" s="100"/>
    </row>
    <row r="500" spans="1:15">
      <c r="A500" s="78" t="s">
        <v>145</v>
      </c>
      <c r="M500" s="19" t="s">
        <v>147</v>
      </c>
    </row>
    <row r="501" spans="1:15">
      <c r="A501" s="80" t="s">
        <v>146</v>
      </c>
      <c r="M501" s="19" t="s">
        <v>548</v>
      </c>
    </row>
    <row r="502" spans="1:15">
      <c r="A502" s="80" t="s">
        <v>144</v>
      </c>
      <c r="G502" s="338"/>
      <c r="H502" s="338"/>
      <c r="I502" s="338"/>
      <c r="J502" s="338"/>
      <c r="M502" s="20" t="s">
        <v>162</v>
      </c>
    </row>
    <row r="503" spans="1:15">
      <c r="A503" s="81"/>
      <c r="G503" s="339" t="s">
        <v>87</v>
      </c>
      <c r="H503" s="339"/>
      <c r="I503" s="339" t="s">
        <v>467</v>
      </c>
      <c r="J503" s="339"/>
    </row>
    <row r="504" spans="1:15">
      <c r="A504" s="82"/>
      <c r="B504" s="140"/>
      <c r="C504" s="140"/>
      <c r="D504" s="140"/>
      <c r="E504" s="140"/>
      <c r="F504" s="299"/>
      <c r="G504" s="303" t="s">
        <v>87</v>
      </c>
      <c r="H504" s="299" t="s">
        <v>104</v>
      </c>
      <c r="I504" s="303"/>
      <c r="J504" s="334" t="s">
        <v>587</v>
      </c>
      <c r="K504" s="85"/>
      <c r="L504" s="299"/>
      <c r="M504" s="299" t="s">
        <v>104</v>
      </c>
    </row>
    <row r="505" spans="1:15">
      <c r="A505" s="82"/>
      <c r="D505" s="83" t="s">
        <v>348</v>
      </c>
      <c r="E505" s="83"/>
      <c r="F505" s="83" t="s">
        <v>4</v>
      </c>
      <c r="G505" s="84" t="s">
        <v>14</v>
      </c>
      <c r="H505" s="297" t="s">
        <v>105</v>
      </c>
      <c r="I505" s="84" t="s">
        <v>14</v>
      </c>
      <c r="J505" s="334" t="s">
        <v>585</v>
      </c>
      <c r="K505" s="85"/>
      <c r="L505" s="295" t="s">
        <v>572</v>
      </c>
      <c r="M505" s="83" t="s">
        <v>105</v>
      </c>
    </row>
    <row r="506" spans="1:15">
      <c r="A506" s="86"/>
      <c r="B506" s="87"/>
      <c r="C506" s="87"/>
      <c r="D506" s="148"/>
      <c r="E506" s="148"/>
      <c r="F506" s="88" t="s">
        <v>131</v>
      </c>
      <c r="G506" s="89" t="s">
        <v>15</v>
      </c>
      <c r="H506" s="298" t="s">
        <v>87</v>
      </c>
      <c r="I506" s="89" t="s">
        <v>15</v>
      </c>
      <c r="J506" s="335" t="s">
        <v>586</v>
      </c>
      <c r="K506" s="90"/>
      <c r="L506" s="296" t="s">
        <v>13</v>
      </c>
      <c r="M506" s="88" t="s">
        <v>573</v>
      </c>
    </row>
    <row r="507" spans="1:15">
      <c r="A507" s="164"/>
    </row>
    <row r="508" spans="1:15">
      <c r="A508" s="91" t="s">
        <v>120</v>
      </c>
    </row>
    <row r="509" spans="1:15">
      <c r="A509" s="79"/>
      <c r="B509" s="123" t="s">
        <v>274</v>
      </c>
      <c r="C509" s="123"/>
      <c r="D509" s="93">
        <v>39420</v>
      </c>
      <c r="G509" s="106">
        <v>0</v>
      </c>
      <c r="H509" s="138">
        <f>G509*D509</f>
        <v>0</v>
      </c>
      <c r="I509" s="106">
        <v>0</v>
      </c>
      <c r="J509" s="95">
        <f>ROUND(I509*D509,2)</f>
        <v>0</v>
      </c>
      <c r="L509" s="242">
        <f>I509</f>
        <v>0</v>
      </c>
      <c r="M509" s="95">
        <f>ROUND(L509*D509,2)</f>
        <v>0</v>
      </c>
      <c r="N509" s="136"/>
      <c r="O509" s="136"/>
    </row>
    <row r="510" spans="1:15">
      <c r="A510" s="79"/>
      <c r="B510" s="109" t="s">
        <v>138</v>
      </c>
      <c r="C510" s="109"/>
      <c r="F510" s="93">
        <v>4371371.0279999999</v>
      </c>
      <c r="G510" s="106">
        <v>6.9980000000000001E-2</v>
      </c>
      <c r="H510" s="138">
        <f>F510*G510</f>
        <v>305908.54453944002</v>
      </c>
      <c r="I510" s="106">
        <f>G510</f>
        <v>6.9980000000000001E-2</v>
      </c>
      <c r="J510" s="95">
        <f>ROUND(F510*I510,2)</f>
        <v>305908.53999999998</v>
      </c>
      <c r="L510" s="309">
        <v>7.1779999999999997E-2</v>
      </c>
      <c r="M510" s="95">
        <f>ROUND(L510*F510,2)</f>
        <v>313777.01</v>
      </c>
      <c r="O510" s="136"/>
    </row>
    <row r="511" spans="1:15">
      <c r="A511" s="79"/>
      <c r="B511" s="105"/>
      <c r="C511" s="105"/>
      <c r="I511" s="101"/>
      <c r="J511" s="138"/>
      <c r="L511" s="101"/>
      <c r="M511" s="138"/>
      <c r="O511" s="136"/>
    </row>
    <row r="512" spans="1:15">
      <c r="A512" s="110"/>
      <c r="B512" s="111" t="s">
        <v>106</v>
      </c>
      <c r="C512" s="111"/>
      <c r="F512" s="1"/>
      <c r="G512" s="1"/>
      <c r="H512" s="112">
        <f>SUM(H509:H510)</f>
        <v>305908.54453944002</v>
      </c>
      <c r="J512" s="112">
        <f>SUM(J509:J510)</f>
        <v>305908.53999999998</v>
      </c>
      <c r="M512" s="112">
        <f>SUM(M509:M510)</f>
        <v>313777.01</v>
      </c>
    </row>
    <row r="513" spans="1:15">
      <c r="A513" s="110"/>
      <c r="B513" s="109" t="s">
        <v>107</v>
      </c>
      <c r="C513" s="109"/>
      <c r="F513" s="1"/>
      <c r="G513" s="1"/>
      <c r="H513" s="114">
        <v>1</v>
      </c>
      <c r="J513" s="114">
        <v>1</v>
      </c>
      <c r="M513" s="114">
        <f>J513</f>
        <v>1</v>
      </c>
    </row>
    <row r="514" spans="1:15">
      <c r="A514" s="110"/>
      <c r="B514" s="111" t="s">
        <v>108</v>
      </c>
      <c r="C514" s="111"/>
      <c r="F514" s="1"/>
      <c r="G514" s="1"/>
      <c r="H514" s="112">
        <f>+ROUND(H512/H513,2)</f>
        <v>305908.53999999998</v>
      </c>
      <c r="J514" s="112">
        <f>+ROUND(J512/J513,2)</f>
        <v>305908.53999999998</v>
      </c>
      <c r="M514" s="112">
        <f>+ROUND(M512/M513,2)</f>
        <v>313777.01</v>
      </c>
    </row>
    <row r="515" spans="1:15">
      <c r="A515" s="110"/>
      <c r="F515" s="116"/>
      <c r="G515" s="116"/>
      <c r="H515" s="96"/>
      <c r="J515" s="96"/>
    </row>
    <row r="516" spans="1:15">
      <c r="A516" s="117"/>
      <c r="B516" s="79" t="s">
        <v>214</v>
      </c>
      <c r="H516" s="95">
        <v>-36763.230000000003</v>
      </c>
      <c r="J516" s="95">
        <v>-6513.34</v>
      </c>
      <c r="M516" s="95">
        <f>J516</f>
        <v>-6513.34</v>
      </c>
    </row>
    <row r="517" spans="1:15">
      <c r="A517" s="117"/>
      <c r="B517" s="79" t="s">
        <v>469</v>
      </c>
      <c r="H517" s="95"/>
      <c r="J517" s="95">
        <f>H523-J523</f>
        <v>7850.3600000000006</v>
      </c>
      <c r="M517" s="95"/>
    </row>
    <row r="519" spans="1:15" ht="14.5">
      <c r="B519" s="121" t="s">
        <v>113</v>
      </c>
      <c r="C519" s="121"/>
      <c r="H519" s="122">
        <f>SUM(H514:H516)</f>
        <v>269145.31</v>
      </c>
      <c r="J519" s="122">
        <f>SUM(J514:J517)</f>
        <v>307245.55999999994</v>
      </c>
      <c r="M519" s="122">
        <f>SUM(M514:M517)</f>
        <v>307263.67</v>
      </c>
    </row>
    <row r="520" spans="1:15">
      <c r="B520" s="105"/>
      <c r="C520" s="105"/>
    </row>
    <row r="521" spans="1:15">
      <c r="B521" s="100" t="s">
        <v>209</v>
      </c>
      <c r="C521" s="100"/>
      <c r="H521" s="95">
        <v>-5785.22</v>
      </c>
      <c r="J521" s="95">
        <v>-5785.22</v>
      </c>
      <c r="M521" s="95">
        <f>J521</f>
        <v>-5785.22</v>
      </c>
    </row>
    <row r="522" spans="1:15">
      <c r="B522" s="100" t="s">
        <v>210</v>
      </c>
      <c r="C522" s="100"/>
      <c r="H522" s="95">
        <v>0</v>
      </c>
      <c r="J522" s="95">
        <v>0</v>
      </c>
      <c r="M522" s="95">
        <f>J522</f>
        <v>0</v>
      </c>
    </row>
    <row r="523" spans="1:15">
      <c r="B523" s="100" t="s">
        <v>212</v>
      </c>
      <c r="C523" s="100"/>
      <c r="H523" s="95">
        <v>35803.440000000002</v>
      </c>
      <c r="J523" s="95">
        <v>27953.08</v>
      </c>
      <c r="M523" s="95">
        <f>J523</f>
        <v>27953.08</v>
      </c>
    </row>
    <row r="524" spans="1:15">
      <c r="B524" s="123" t="s">
        <v>211</v>
      </c>
      <c r="C524" s="123"/>
      <c r="H524" s="95">
        <v>-41.35</v>
      </c>
      <c r="J524" s="95">
        <v>-41.35</v>
      </c>
      <c r="M524" s="95">
        <f>J524</f>
        <v>-41.35</v>
      </c>
    </row>
    <row r="525" spans="1:15">
      <c r="B525" s="100" t="s">
        <v>213</v>
      </c>
      <c r="C525" s="100"/>
      <c r="H525" s="95">
        <f>H516*-1</f>
        <v>36763.230000000003</v>
      </c>
      <c r="J525" s="95">
        <f>J516*-1</f>
        <v>6513.34</v>
      </c>
      <c r="M525" s="95">
        <f>J525</f>
        <v>6513.34</v>
      </c>
    </row>
    <row r="526" spans="1:15">
      <c r="A526" s="110"/>
      <c r="B526" s="100"/>
      <c r="C526" s="100"/>
      <c r="N526" s="105"/>
    </row>
    <row r="527" spans="1:15" ht="14.5">
      <c r="A527" s="110"/>
      <c r="B527" s="121" t="s">
        <v>354</v>
      </c>
      <c r="C527" s="111"/>
      <c r="H527" s="122">
        <f>SUM(H519:H525)</f>
        <v>335885.41000000003</v>
      </c>
      <c r="J527" s="122">
        <f>SUM(J519:J525)</f>
        <v>335885.41000000003</v>
      </c>
      <c r="M527" s="122">
        <f>SUM(M519:M525)</f>
        <v>335903.52000000008</v>
      </c>
    </row>
    <row r="528" spans="1:15" ht="12.75" customHeight="1">
      <c r="A528" s="165"/>
      <c r="B528" s="83"/>
      <c r="C528" s="83"/>
      <c r="J528" s="96"/>
      <c r="M528" s="96"/>
      <c r="O528" s="160" t="s">
        <v>293</v>
      </c>
    </row>
    <row r="529" spans="1:16">
      <c r="A529" s="128"/>
      <c r="B529" s="129" t="s">
        <v>574</v>
      </c>
      <c r="C529" s="129"/>
      <c r="M529" s="130">
        <f>M527-J527</f>
        <v>18.110000000044238</v>
      </c>
      <c r="O529" s="79">
        <v>0</v>
      </c>
      <c r="P529" s="79">
        <f>M529-O529</f>
        <v>18.110000000044238</v>
      </c>
    </row>
    <row r="530" spans="1:16">
      <c r="B530" s="100" t="s">
        <v>531</v>
      </c>
      <c r="C530" s="100"/>
      <c r="D530" s="100"/>
      <c r="E530" s="100"/>
      <c r="M530" s="102">
        <f>M529/J527</f>
        <v>5.3917197534850462E-5</v>
      </c>
    </row>
    <row r="531" spans="1:16">
      <c r="A531" s="166"/>
    </row>
    <row r="532" spans="1:16">
      <c r="A532" s="78" t="s">
        <v>145</v>
      </c>
      <c r="M532" s="19" t="s">
        <v>147</v>
      </c>
    </row>
    <row r="533" spans="1:16">
      <c r="A533" s="80" t="s">
        <v>146</v>
      </c>
      <c r="M533" s="19" t="s">
        <v>547</v>
      </c>
    </row>
    <row r="534" spans="1:16">
      <c r="A534" s="80" t="s">
        <v>144</v>
      </c>
      <c r="G534" s="338"/>
      <c r="H534" s="338"/>
      <c r="I534" s="338"/>
      <c r="J534" s="338"/>
      <c r="M534" s="20" t="s">
        <v>162</v>
      </c>
    </row>
    <row r="535" spans="1:16">
      <c r="A535" s="81"/>
      <c r="G535" s="339" t="s">
        <v>87</v>
      </c>
      <c r="H535" s="339"/>
      <c r="I535" s="339" t="s">
        <v>535</v>
      </c>
      <c r="J535" s="339"/>
    </row>
    <row r="536" spans="1:16">
      <c r="A536" s="82"/>
      <c r="B536" s="140"/>
      <c r="C536" s="140"/>
      <c r="D536" s="140"/>
      <c r="E536" s="140"/>
      <c r="F536" s="299"/>
      <c r="G536" s="303" t="s">
        <v>87</v>
      </c>
      <c r="H536" s="299" t="s">
        <v>104</v>
      </c>
      <c r="I536" s="303"/>
      <c r="J536" s="334" t="s">
        <v>587</v>
      </c>
      <c r="K536" s="85"/>
      <c r="L536" s="299"/>
      <c r="M536" s="299" t="s">
        <v>104</v>
      </c>
    </row>
    <row r="537" spans="1:16">
      <c r="A537" s="82"/>
      <c r="D537" s="299" t="s">
        <v>348</v>
      </c>
      <c r="E537" s="299"/>
      <c r="F537" s="299" t="s">
        <v>4</v>
      </c>
      <c r="G537" s="84" t="s">
        <v>14</v>
      </c>
      <c r="H537" s="299" t="s">
        <v>105</v>
      </c>
      <c r="I537" s="84" t="s">
        <v>14</v>
      </c>
      <c r="J537" s="334" t="s">
        <v>585</v>
      </c>
      <c r="K537" s="85"/>
      <c r="L537" s="299" t="s">
        <v>572</v>
      </c>
      <c r="M537" s="299" t="s">
        <v>105</v>
      </c>
    </row>
    <row r="538" spans="1:16">
      <c r="A538" s="86"/>
      <c r="B538" s="87"/>
      <c r="C538" s="87"/>
      <c r="D538" s="300"/>
      <c r="E538" s="300"/>
      <c r="F538" s="300" t="s">
        <v>131</v>
      </c>
      <c r="G538" s="89" t="s">
        <v>15</v>
      </c>
      <c r="H538" s="300" t="s">
        <v>87</v>
      </c>
      <c r="I538" s="89" t="s">
        <v>15</v>
      </c>
      <c r="J538" s="335" t="s">
        <v>586</v>
      </c>
      <c r="K538" s="90"/>
      <c r="L538" s="300" t="s">
        <v>13</v>
      </c>
      <c r="M538" s="300" t="s">
        <v>573</v>
      </c>
    </row>
    <row r="539" spans="1:16">
      <c r="A539" s="164"/>
    </row>
    <row r="540" spans="1:16">
      <c r="A540" s="167" t="s">
        <v>110</v>
      </c>
    </row>
    <row r="541" spans="1:16">
      <c r="A541" s="79"/>
      <c r="B541" s="123" t="s">
        <v>274</v>
      </c>
      <c r="C541" s="123"/>
      <c r="D541" s="93">
        <v>485815</v>
      </c>
      <c r="G541" s="98">
        <v>0.13</v>
      </c>
      <c r="H541" s="138">
        <f>G541*D541</f>
        <v>63155.950000000004</v>
      </c>
      <c r="I541" s="98">
        <v>0.13</v>
      </c>
      <c r="J541" s="95">
        <f>ROUND(I541*D541,2)</f>
        <v>63155.95</v>
      </c>
      <c r="L541" s="137">
        <f>I541</f>
        <v>0.13</v>
      </c>
      <c r="M541" s="95">
        <f>ROUND(L541*D541,2)</f>
        <v>63155.95</v>
      </c>
      <c r="N541" s="136"/>
      <c r="O541" s="136"/>
    </row>
    <row r="542" spans="1:16">
      <c r="A542" s="79"/>
      <c r="B542" s="109" t="s">
        <v>138</v>
      </c>
      <c r="C542" s="109"/>
      <c r="F542" s="93">
        <v>2392654.4840000002</v>
      </c>
      <c r="G542" s="106">
        <v>8.6889999999999995E-2</v>
      </c>
      <c r="H542" s="138">
        <f>G542*F542</f>
        <v>207897.74811476</v>
      </c>
      <c r="I542" s="106">
        <f>G542</f>
        <v>8.6889999999999995E-2</v>
      </c>
      <c r="J542" s="95">
        <f>ROUND(F542*I542,2)</f>
        <v>207897.75</v>
      </c>
      <c r="L542" s="309">
        <v>8.8480000000000003E-2</v>
      </c>
      <c r="M542" s="95">
        <f>ROUND(L542*F542,2)</f>
        <v>211702.07</v>
      </c>
      <c r="O542" s="136"/>
    </row>
    <row r="543" spans="1:16">
      <c r="A543" s="79"/>
      <c r="B543" s="105"/>
      <c r="C543" s="105"/>
      <c r="J543" s="138"/>
      <c r="M543" s="138"/>
    </row>
    <row r="544" spans="1:16">
      <c r="A544" s="110"/>
      <c r="B544" s="111" t="s">
        <v>106</v>
      </c>
      <c r="C544" s="111"/>
      <c r="F544" s="1"/>
      <c r="G544" s="1"/>
      <c r="H544" s="112">
        <f>SUM(H541:H543)</f>
        <v>271053.69811475999</v>
      </c>
      <c r="J544" s="112">
        <f>SUM(J541:J543)</f>
        <v>271053.7</v>
      </c>
      <c r="M544" s="112">
        <f>SUM(M541:M543)</f>
        <v>274858.02</v>
      </c>
    </row>
    <row r="545" spans="1:15" ht="14.5">
      <c r="A545" s="110"/>
      <c r="B545" s="109" t="s">
        <v>107</v>
      </c>
      <c r="C545" s="109"/>
      <c r="F545" s="1"/>
      <c r="G545" s="1"/>
      <c r="H545" s="163">
        <v>1</v>
      </c>
      <c r="J545" s="163">
        <v>1</v>
      </c>
      <c r="M545" s="163">
        <f>J545</f>
        <v>1</v>
      </c>
    </row>
    <row r="546" spans="1:15">
      <c r="A546" s="110"/>
      <c r="B546" s="111" t="s">
        <v>108</v>
      </c>
      <c r="C546" s="111"/>
      <c r="F546" s="1"/>
      <c r="G546" s="1"/>
      <c r="H546" s="112">
        <f>+ROUND(H544/H545,2)</f>
        <v>271053.7</v>
      </c>
      <c r="J546" s="112">
        <f>+ROUND(J544/J545,2)</f>
        <v>271053.7</v>
      </c>
      <c r="M546" s="112">
        <f>+ROUND(M544/M545,2)</f>
        <v>274858.02</v>
      </c>
    </row>
    <row r="547" spans="1:15">
      <c r="A547" s="110"/>
      <c r="F547" s="116"/>
      <c r="G547" s="116"/>
      <c r="H547" s="96"/>
      <c r="J547" s="96"/>
    </row>
    <row r="548" spans="1:15">
      <c r="A548" s="117"/>
      <c r="B548" s="79" t="s">
        <v>214</v>
      </c>
      <c r="H548" s="95">
        <v>-20122.22</v>
      </c>
      <c r="J548" s="95">
        <v>-3565.06</v>
      </c>
      <c r="M548" s="95">
        <f>J548</f>
        <v>-3565.06</v>
      </c>
    </row>
    <row r="549" spans="1:15">
      <c r="A549" s="117"/>
      <c r="B549" s="79" t="s">
        <v>469</v>
      </c>
      <c r="H549" s="95"/>
      <c r="J549" s="95">
        <f>H555-J555</f>
        <v>3802.3100000000013</v>
      </c>
      <c r="M549" s="95"/>
    </row>
    <row r="550" spans="1:15">
      <c r="A550" s="117"/>
      <c r="B550" s="92"/>
      <c r="C550" s="92"/>
      <c r="H550" s="138"/>
      <c r="J550" s="138"/>
      <c r="M550" s="138"/>
    </row>
    <row r="551" spans="1:15" ht="14.5">
      <c r="B551" s="121" t="s">
        <v>113</v>
      </c>
      <c r="C551" s="121"/>
      <c r="H551" s="122">
        <f>SUM(H546:H548)</f>
        <v>250931.48</v>
      </c>
      <c r="J551" s="122">
        <f>SUM(J546:J549)</f>
        <v>271290.95</v>
      </c>
      <c r="M551" s="122">
        <f>SUM(M546:M549)</f>
        <v>271292.96000000002</v>
      </c>
    </row>
    <row r="552" spans="1:15">
      <c r="B552" s="105"/>
      <c r="C552" s="105"/>
    </row>
    <row r="553" spans="1:15">
      <c r="B553" s="100" t="s">
        <v>209</v>
      </c>
      <c r="C553" s="100"/>
      <c r="H553" s="95">
        <v>-3255.58</v>
      </c>
      <c r="J553" s="95">
        <v>-3255.58</v>
      </c>
      <c r="M553" s="95">
        <f>J553</f>
        <v>-3255.58</v>
      </c>
    </row>
    <row r="554" spans="1:15">
      <c r="B554" s="100" t="s">
        <v>210</v>
      </c>
      <c r="C554" s="100"/>
      <c r="H554" s="95">
        <v>0</v>
      </c>
      <c r="J554" s="95">
        <v>0</v>
      </c>
      <c r="M554" s="95">
        <f>J554</f>
        <v>0</v>
      </c>
    </row>
    <row r="555" spans="1:15">
      <c r="B555" s="100" t="s">
        <v>212</v>
      </c>
      <c r="C555" s="100"/>
      <c r="H555" s="95">
        <v>20252.95</v>
      </c>
      <c r="J555" s="95">
        <v>16450.64</v>
      </c>
      <c r="M555" s="95">
        <f>J555</f>
        <v>16450.64</v>
      </c>
    </row>
    <row r="556" spans="1:15">
      <c r="B556" s="123" t="s">
        <v>211</v>
      </c>
      <c r="C556" s="123"/>
      <c r="H556" s="95">
        <v>-25.44</v>
      </c>
      <c r="J556" s="95">
        <v>-25.44</v>
      </c>
      <c r="M556" s="95">
        <f>J556</f>
        <v>-25.44</v>
      </c>
    </row>
    <row r="557" spans="1:15">
      <c r="B557" s="100" t="s">
        <v>213</v>
      </c>
      <c r="C557" s="100"/>
      <c r="H557" s="95">
        <f>H548*-1</f>
        <v>20122.22</v>
      </c>
      <c r="J557" s="95">
        <f>J548*-1</f>
        <v>3565.06</v>
      </c>
      <c r="M557" s="95">
        <f>J557</f>
        <v>3565.06</v>
      </c>
    </row>
    <row r="558" spans="1:15">
      <c r="A558" s="110"/>
      <c r="N558" s="105"/>
    </row>
    <row r="559" spans="1:15" ht="14.5">
      <c r="A559" s="110"/>
      <c r="B559" s="121" t="s">
        <v>354</v>
      </c>
      <c r="C559" s="111"/>
      <c r="H559" s="122">
        <f>SUM(H551:H557)</f>
        <v>288025.63</v>
      </c>
      <c r="J559" s="122">
        <f>SUM(J551:J557)</f>
        <v>288025.63</v>
      </c>
      <c r="M559" s="122">
        <f>SUM(M551:M557)</f>
        <v>288027.64</v>
      </c>
    </row>
    <row r="560" spans="1:15">
      <c r="A560" s="165"/>
      <c r="B560" s="83"/>
      <c r="C560" s="83"/>
      <c r="J560" s="96"/>
      <c r="M560" s="96"/>
      <c r="O560" s="160" t="s">
        <v>293</v>
      </c>
    </row>
    <row r="561" spans="1:16">
      <c r="A561" s="128"/>
      <c r="B561" s="129" t="s">
        <v>574</v>
      </c>
      <c r="C561" s="129"/>
      <c r="M561" s="130">
        <f>M559-J559</f>
        <v>2.0100000000093132</v>
      </c>
      <c r="O561" s="79">
        <v>0</v>
      </c>
      <c r="P561" s="79">
        <f>M561-O561</f>
        <v>2.0100000000093132</v>
      </c>
    </row>
    <row r="562" spans="1:16">
      <c r="B562" s="100" t="s">
        <v>531</v>
      </c>
      <c r="C562" s="100"/>
      <c r="D562" s="100"/>
      <c r="E562" s="100"/>
      <c r="M562" s="102">
        <f>M561/J559</f>
        <v>6.9785456246005367E-6</v>
      </c>
    </row>
    <row r="563" spans="1:16">
      <c r="A563" s="110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</row>
    <row r="564" spans="1:16">
      <c r="A564" s="78" t="s">
        <v>145</v>
      </c>
      <c r="M564" s="19" t="s">
        <v>147</v>
      </c>
    </row>
    <row r="565" spans="1:16">
      <c r="A565" s="80" t="s">
        <v>146</v>
      </c>
      <c r="M565" s="19" t="s">
        <v>546</v>
      </c>
    </row>
    <row r="566" spans="1:16">
      <c r="A566" s="80" t="s">
        <v>144</v>
      </c>
      <c r="G566" s="338"/>
      <c r="H566" s="338"/>
      <c r="I566" s="338"/>
      <c r="J566" s="338"/>
      <c r="M566" s="20" t="s">
        <v>162</v>
      </c>
    </row>
    <row r="567" spans="1:16">
      <c r="A567" s="81"/>
      <c r="G567" s="339" t="s">
        <v>87</v>
      </c>
      <c r="H567" s="339"/>
      <c r="I567" s="339" t="s">
        <v>535</v>
      </c>
      <c r="J567" s="339"/>
    </row>
    <row r="568" spans="1:16">
      <c r="A568" s="82"/>
      <c r="B568" s="140"/>
      <c r="C568" s="140"/>
      <c r="D568" s="140"/>
      <c r="E568" s="140"/>
      <c r="F568" s="299"/>
      <c r="G568" s="303" t="s">
        <v>87</v>
      </c>
      <c r="H568" s="299" t="s">
        <v>104</v>
      </c>
      <c r="I568" s="303"/>
      <c r="J568" s="334" t="s">
        <v>587</v>
      </c>
      <c r="K568" s="85"/>
      <c r="L568" s="299"/>
      <c r="M568" s="299" t="s">
        <v>104</v>
      </c>
    </row>
    <row r="569" spans="1:16">
      <c r="A569" s="82"/>
      <c r="D569" s="299" t="s">
        <v>348</v>
      </c>
      <c r="E569" s="307" t="s">
        <v>215</v>
      </c>
      <c r="F569" s="299" t="s">
        <v>4</v>
      </c>
      <c r="G569" s="84" t="s">
        <v>14</v>
      </c>
      <c r="H569" s="299" t="s">
        <v>105</v>
      </c>
      <c r="I569" s="84" t="s">
        <v>14</v>
      </c>
      <c r="J569" s="334" t="s">
        <v>585</v>
      </c>
      <c r="K569" s="85"/>
      <c r="L569" s="299" t="s">
        <v>572</v>
      </c>
      <c r="M569" s="299" t="s">
        <v>105</v>
      </c>
    </row>
    <row r="570" spans="1:16">
      <c r="A570" s="86"/>
      <c r="B570" s="87"/>
      <c r="C570" s="87"/>
      <c r="D570" s="300"/>
      <c r="E570" s="305" t="s">
        <v>563</v>
      </c>
      <c r="F570" s="300" t="s">
        <v>131</v>
      </c>
      <c r="G570" s="89" t="s">
        <v>15</v>
      </c>
      <c r="H570" s="300" t="s">
        <v>87</v>
      </c>
      <c r="I570" s="89" t="s">
        <v>15</v>
      </c>
      <c r="J570" s="335" t="s">
        <v>586</v>
      </c>
      <c r="K570" s="90"/>
      <c r="L570" s="300" t="s">
        <v>13</v>
      </c>
      <c r="M570" s="300" t="s">
        <v>573</v>
      </c>
    </row>
    <row r="571" spans="1:16">
      <c r="A571" s="164"/>
    </row>
    <row r="572" spans="1:16">
      <c r="A572" s="167" t="s">
        <v>224</v>
      </c>
    </row>
    <row r="573" spans="1:16">
      <c r="A573" s="79"/>
      <c r="B573" s="123" t="s">
        <v>274</v>
      </c>
      <c r="C573" s="123"/>
      <c r="D573" s="93">
        <v>1460</v>
      </c>
      <c r="G573" s="98">
        <v>2.96</v>
      </c>
      <c r="H573" s="138">
        <f>G573*D573</f>
        <v>4321.6000000000004</v>
      </c>
      <c r="I573" s="98">
        <v>2.96</v>
      </c>
      <c r="J573" s="95">
        <f>ROUND(I573*D573,2)</f>
        <v>4321.6000000000004</v>
      </c>
      <c r="L573" s="137">
        <f>L246</f>
        <v>2.96</v>
      </c>
      <c r="M573" s="95">
        <f>ROUND(L573*D573,2)</f>
        <v>4321.6000000000004</v>
      </c>
      <c r="N573" s="97">
        <f>M573/J573-1</f>
        <v>0</v>
      </c>
    </row>
    <row r="574" spans="1:16">
      <c r="A574" s="79"/>
      <c r="B574" s="109" t="s">
        <v>138</v>
      </c>
      <c r="C574" s="109"/>
      <c r="F574" s="93">
        <v>326404.50364979997</v>
      </c>
      <c r="G574" s="106">
        <v>3.2489999999999998E-2</v>
      </c>
      <c r="H574" s="138">
        <f>G574*F574</f>
        <v>10604.882323582</v>
      </c>
      <c r="I574" s="106">
        <v>3.2489999999999998E-2</v>
      </c>
      <c r="J574" s="95">
        <f>ROUND(I574*F574,2)</f>
        <v>10604.88</v>
      </c>
      <c r="L574" s="264">
        <f>L323</f>
        <v>2.9320000000000002E-2</v>
      </c>
      <c r="M574" s="95">
        <f>ROUND(L574*F574,2)</f>
        <v>9570.18</v>
      </c>
      <c r="N574" s="97">
        <f>M574/J574-1</f>
        <v>-9.7568289315862033E-2</v>
      </c>
    </row>
    <row r="575" spans="1:16">
      <c r="A575" s="110"/>
      <c r="B575" s="109" t="s">
        <v>267</v>
      </c>
      <c r="C575" s="109"/>
      <c r="E575" s="93">
        <v>2652</v>
      </c>
      <c r="G575" s="98">
        <v>24.17</v>
      </c>
      <c r="H575" s="138">
        <f>G575*E575</f>
        <v>64098.840000000004</v>
      </c>
      <c r="I575" s="98">
        <f>G575</f>
        <v>24.17</v>
      </c>
      <c r="J575" s="95">
        <f>ROUND(E575*I575,2)</f>
        <v>64098.84</v>
      </c>
      <c r="L575" s="315">
        <v>19.61</v>
      </c>
      <c r="M575" s="95">
        <f>ROUND(L575*E575,2)</f>
        <v>52005.72</v>
      </c>
      <c r="N575" s="97">
        <f>M575/J575-1</f>
        <v>-0.1886636326023996</v>
      </c>
      <c r="P575" s="97">
        <f>(L575-G575)/L575</f>
        <v>-0.23253442121366663</v>
      </c>
    </row>
    <row r="576" spans="1:16">
      <c r="A576" s="110"/>
      <c r="B576" s="109" t="s">
        <v>268</v>
      </c>
      <c r="C576" s="109"/>
      <c r="E576" s="93">
        <v>8241.6</v>
      </c>
      <c r="G576" s="98">
        <v>2.02</v>
      </c>
      <c r="H576" s="138">
        <f>G576*E576</f>
        <v>16648.031999999999</v>
      </c>
      <c r="I576" s="98">
        <v>2.02</v>
      </c>
      <c r="J576" s="95">
        <f>ROUND(E576*I576,2)</f>
        <v>16648.03</v>
      </c>
      <c r="L576" s="137">
        <f>ROUND(L324*0.9,2)</f>
        <v>2.93</v>
      </c>
      <c r="M576" s="95">
        <f>ROUND(L576*E576,2)</f>
        <v>24147.89</v>
      </c>
      <c r="N576" s="97">
        <f>M576/J576-1</f>
        <v>0.45049534389354173</v>
      </c>
    </row>
    <row r="577" spans="1:13">
      <c r="A577" s="117"/>
      <c r="B577" s="123"/>
      <c r="C577" s="123"/>
      <c r="J577" s="138"/>
      <c r="M577" s="138"/>
    </row>
    <row r="578" spans="1:13">
      <c r="A578" s="117"/>
      <c r="B578" s="111" t="s">
        <v>106</v>
      </c>
      <c r="C578" s="111"/>
      <c r="F578" s="146"/>
      <c r="G578" s="146"/>
      <c r="H578" s="112">
        <f>SUM(H573:H577)</f>
        <v>95673.354323581996</v>
      </c>
      <c r="J578" s="112">
        <f>SUM(J573:J577)</f>
        <v>95673.349999999991</v>
      </c>
      <c r="M578" s="112">
        <f>SUM(M573:M577)</f>
        <v>90045.39</v>
      </c>
    </row>
    <row r="579" spans="1:13">
      <c r="B579" s="109" t="s">
        <v>107</v>
      </c>
      <c r="C579" s="109"/>
      <c r="F579" s="146"/>
      <c r="G579" s="146"/>
      <c r="H579" s="147">
        <v>1.0000015209125475</v>
      </c>
      <c r="J579" s="147">
        <v>1.0000015209125475</v>
      </c>
      <c r="M579" s="147">
        <f>J579</f>
        <v>1.0000015209125475</v>
      </c>
    </row>
    <row r="580" spans="1:13">
      <c r="B580" s="111" t="s">
        <v>108</v>
      </c>
      <c r="C580" s="111"/>
      <c r="F580" s="146"/>
      <c r="G580" s="146"/>
      <c r="H580" s="112">
        <f>+ROUND(H578/H579,2)</f>
        <v>95673.21</v>
      </c>
      <c r="J580" s="112">
        <f>+ROUND(J578/J579,2)</f>
        <v>95673.2</v>
      </c>
      <c r="M580" s="112">
        <f>+ROUND(M578/M579,2)</f>
        <v>90045.25</v>
      </c>
    </row>
    <row r="581" spans="1:13">
      <c r="F581" s="116"/>
      <c r="G581" s="116"/>
      <c r="H581" s="138"/>
      <c r="J581" s="138"/>
      <c r="M581" s="138"/>
    </row>
    <row r="582" spans="1:13">
      <c r="B582" s="79" t="s">
        <v>214</v>
      </c>
      <c r="H582" s="95">
        <v>-19147.439999999999</v>
      </c>
      <c r="J582" s="95">
        <v>-3394.56</v>
      </c>
      <c r="M582" s="95">
        <f>J582</f>
        <v>-3394.56</v>
      </c>
    </row>
    <row r="583" spans="1:13">
      <c r="B583" s="79" t="s">
        <v>469</v>
      </c>
      <c r="H583" s="95"/>
      <c r="J583" s="95">
        <f>H589-J589</f>
        <v>41.300000000000011</v>
      </c>
      <c r="M583" s="95"/>
    </row>
    <row r="584" spans="1:13">
      <c r="B584" s="105"/>
      <c r="C584" s="105"/>
      <c r="H584" s="138"/>
      <c r="J584" s="138"/>
      <c r="M584" s="138"/>
    </row>
    <row r="585" spans="1:13" ht="14.5">
      <c r="B585" s="121" t="s">
        <v>113</v>
      </c>
      <c r="C585" s="121"/>
      <c r="H585" s="122">
        <f>SUM(H580:H584)</f>
        <v>76525.77</v>
      </c>
      <c r="J585" s="122">
        <f>SUM(J580:J584)</f>
        <v>92319.94</v>
      </c>
      <c r="M585" s="122">
        <f>SUM(M580:M584)</f>
        <v>86650.69</v>
      </c>
    </row>
    <row r="586" spans="1:13">
      <c r="B586" s="105"/>
      <c r="C586" s="105"/>
      <c r="H586" s="138"/>
      <c r="J586" s="138"/>
      <c r="M586" s="138"/>
    </row>
    <row r="587" spans="1:13">
      <c r="B587" s="100" t="s">
        <v>209</v>
      </c>
      <c r="C587" s="100"/>
      <c r="H587" s="95">
        <v>-434.38</v>
      </c>
      <c r="J587" s="95">
        <v>-434.38</v>
      </c>
      <c r="M587" s="95">
        <f>J587</f>
        <v>-434.38</v>
      </c>
    </row>
    <row r="588" spans="1:13">
      <c r="B588" s="100" t="s">
        <v>210</v>
      </c>
      <c r="C588" s="100"/>
      <c r="H588" s="95">
        <v>127.52</v>
      </c>
      <c r="J588" s="95">
        <f>H588</f>
        <v>127.52</v>
      </c>
      <c r="M588" s="95">
        <f>J588</f>
        <v>127.52</v>
      </c>
    </row>
    <row r="589" spans="1:13">
      <c r="A589" s="110"/>
      <c r="B589" s="100" t="s">
        <v>212</v>
      </c>
      <c r="C589" s="100"/>
      <c r="H589" s="95">
        <v>487.94</v>
      </c>
      <c r="J589" s="95">
        <v>446.64</v>
      </c>
      <c r="M589" s="95">
        <f>J589</f>
        <v>446.64</v>
      </c>
    </row>
    <row r="590" spans="1:13">
      <c r="A590" s="110"/>
      <c r="B590" s="123" t="s">
        <v>211</v>
      </c>
      <c r="C590" s="123"/>
      <c r="H590" s="95">
        <v>-3.42</v>
      </c>
      <c r="J590" s="95">
        <v>-3.42</v>
      </c>
      <c r="M590" s="95">
        <f>J590</f>
        <v>-3.42</v>
      </c>
    </row>
    <row r="591" spans="1:13">
      <c r="B591" s="100" t="s">
        <v>213</v>
      </c>
      <c r="C591" s="100"/>
      <c r="H591" s="95">
        <f>H582*-1</f>
        <v>19147.439999999999</v>
      </c>
      <c r="J591" s="95">
        <f>J582*-1</f>
        <v>3394.56</v>
      </c>
      <c r="M591" s="95">
        <f>J591</f>
        <v>3394.56</v>
      </c>
    </row>
    <row r="592" spans="1:13">
      <c r="B592" s="100"/>
      <c r="C592" s="100"/>
      <c r="H592" s="138"/>
      <c r="J592" s="138"/>
      <c r="M592" s="138"/>
    </row>
    <row r="593" spans="1:16" ht="14.5">
      <c r="B593" s="121" t="s">
        <v>354</v>
      </c>
      <c r="C593" s="121"/>
      <c r="H593" s="122">
        <f>SUM(H585:H591)</f>
        <v>95850.87000000001</v>
      </c>
      <c r="J593" s="122">
        <f>SUM(J585:J591)</f>
        <v>95850.86</v>
      </c>
      <c r="M593" s="122">
        <f>SUM(M585:M591)</f>
        <v>90181.61</v>
      </c>
    </row>
    <row r="594" spans="1:16">
      <c r="B594" s="134"/>
      <c r="C594" s="134"/>
      <c r="J594" s="96"/>
      <c r="M594" s="96"/>
      <c r="O594" s="116" t="s">
        <v>293</v>
      </c>
    </row>
    <row r="595" spans="1:16">
      <c r="B595" s="129" t="s">
        <v>574</v>
      </c>
      <c r="C595" s="129"/>
      <c r="M595" s="130">
        <f>M593-J593</f>
        <v>-5669.25</v>
      </c>
      <c r="O595" s="79">
        <v>-4792.5435000000007</v>
      </c>
      <c r="P595" s="79">
        <f>M595-O595</f>
        <v>-876.70649999999932</v>
      </c>
    </row>
    <row r="596" spans="1:16">
      <c r="B596" s="100" t="s">
        <v>531</v>
      </c>
      <c r="C596" s="100"/>
      <c r="D596" s="100"/>
      <c r="E596" s="100"/>
      <c r="M596" s="102">
        <f>M595/J593</f>
        <v>-5.9146574167409663E-2</v>
      </c>
      <c r="O596" s="131"/>
    </row>
    <row r="598" spans="1:16">
      <c r="A598" s="78" t="s">
        <v>145</v>
      </c>
      <c r="M598" s="19" t="s">
        <v>147</v>
      </c>
    </row>
    <row r="599" spans="1:16">
      <c r="A599" s="80" t="s">
        <v>146</v>
      </c>
      <c r="M599" s="19" t="s">
        <v>545</v>
      </c>
    </row>
    <row r="600" spans="1:16">
      <c r="A600" s="80" t="s">
        <v>144</v>
      </c>
      <c r="G600" s="338"/>
      <c r="H600" s="338"/>
      <c r="I600" s="338"/>
      <c r="J600" s="338"/>
      <c r="M600" s="20" t="s">
        <v>162</v>
      </c>
    </row>
    <row r="601" spans="1:16">
      <c r="A601" s="81"/>
      <c r="G601" s="339" t="s">
        <v>87</v>
      </c>
      <c r="H601" s="339"/>
      <c r="I601" s="339" t="s">
        <v>535</v>
      </c>
      <c r="J601" s="339"/>
    </row>
    <row r="602" spans="1:16">
      <c r="A602" s="82"/>
      <c r="B602" s="140"/>
      <c r="C602" s="140"/>
      <c r="D602" s="140"/>
      <c r="E602" s="140"/>
      <c r="F602" s="299"/>
      <c r="G602" s="303" t="s">
        <v>87</v>
      </c>
      <c r="H602" s="299" t="s">
        <v>104</v>
      </c>
      <c r="I602" s="303"/>
      <c r="J602" s="334" t="s">
        <v>587</v>
      </c>
      <c r="K602" s="85"/>
      <c r="L602" s="299"/>
      <c r="M602" s="299" t="s">
        <v>104</v>
      </c>
    </row>
    <row r="603" spans="1:16">
      <c r="A603" s="82"/>
      <c r="D603" s="299" t="s">
        <v>348</v>
      </c>
      <c r="E603" s="307" t="s">
        <v>215</v>
      </c>
      <c r="F603" s="299" t="s">
        <v>4</v>
      </c>
      <c r="G603" s="84" t="s">
        <v>14</v>
      </c>
      <c r="H603" s="299" t="s">
        <v>105</v>
      </c>
      <c r="I603" s="84" t="s">
        <v>14</v>
      </c>
      <c r="J603" s="334" t="s">
        <v>585</v>
      </c>
      <c r="K603" s="85"/>
      <c r="L603" s="299" t="s">
        <v>572</v>
      </c>
      <c r="M603" s="299" t="s">
        <v>105</v>
      </c>
    </row>
    <row r="604" spans="1:16">
      <c r="A604" s="86"/>
      <c r="B604" s="87"/>
      <c r="C604" s="87"/>
      <c r="D604" s="300"/>
      <c r="E604" s="305" t="s">
        <v>563</v>
      </c>
      <c r="F604" s="300" t="s">
        <v>131</v>
      </c>
      <c r="G604" s="89" t="s">
        <v>15</v>
      </c>
      <c r="H604" s="300" t="s">
        <v>87</v>
      </c>
      <c r="I604" s="89" t="s">
        <v>15</v>
      </c>
      <c r="J604" s="335" t="s">
        <v>586</v>
      </c>
      <c r="K604" s="90"/>
      <c r="L604" s="300" t="s">
        <v>13</v>
      </c>
      <c r="M604" s="300" t="s">
        <v>573</v>
      </c>
    </row>
    <row r="605" spans="1:16">
      <c r="A605" s="132"/>
      <c r="B605" s="132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</row>
    <row r="606" spans="1:16">
      <c r="A606" s="91" t="s">
        <v>225</v>
      </c>
    </row>
    <row r="607" spans="1:16">
      <c r="B607" s="123" t="s">
        <v>274</v>
      </c>
      <c r="C607" s="123"/>
      <c r="D607" s="93">
        <v>0</v>
      </c>
      <c r="G607" s="98">
        <v>7.89</v>
      </c>
      <c r="H607" s="79">
        <f>G607*D607</f>
        <v>0</v>
      </c>
      <c r="I607" s="98">
        <v>7.89</v>
      </c>
      <c r="J607" s="95">
        <f>ROUND(I607*D607,2)</f>
        <v>0</v>
      </c>
      <c r="L607" s="137">
        <f>L284</f>
        <v>7.89</v>
      </c>
      <c r="M607" s="95">
        <f>ROUND(L607*D607,2)</f>
        <v>0</v>
      </c>
      <c r="N607" s="135">
        <f>L607*365.25/12</f>
        <v>240.15187499999999</v>
      </c>
    </row>
    <row r="608" spans="1:16">
      <c r="B608" s="109" t="s">
        <v>138</v>
      </c>
      <c r="C608" s="109"/>
      <c r="F608" s="93">
        <v>0</v>
      </c>
      <c r="G608" s="106">
        <v>3.032E-2</v>
      </c>
      <c r="H608" s="93">
        <f>G608*F608</f>
        <v>0</v>
      </c>
      <c r="I608" s="106">
        <v>3.032E-2</v>
      </c>
      <c r="J608" s="95">
        <f>ROUND(I608*F608,2)</f>
        <v>0</v>
      </c>
      <c r="L608" s="264">
        <f>L362</f>
        <v>2.5729999999999999E-2</v>
      </c>
      <c r="M608" s="95">
        <f>ROUND(L608*F608,2)</f>
        <v>0</v>
      </c>
    </row>
    <row r="609" spans="1:15">
      <c r="B609" s="109" t="s">
        <v>267</v>
      </c>
      <c r="C609" s="109"/>
      <c r="E609" s="93">
        <v>0</v>
      </c>
      <c r="G609" s="98">
        <v>20.04</v>
      </c>
      <c r="H609" s="79">
        <f>E609*G609</f>
        <v>0</v>
      </c>
      <c r="I609" s="98">
        <f>G609</f>
        <v>20.04</v>
      </c>
      <c r="J609" s="95">
        <f>ROUND(E609*I609,2)</f>
        <v>0</v>
      </c>
      <c r="L609" s="133">
        <f>ROUND(G609*N609,2)</f>
        <v>16.260000000000002</v>
      </c>
      <c r="M609" s="95">
        <f>ROUND(L609*E609,2)</f>
        <v>0</v>
      </c>
      <c r="N609" s="149">
        <f>L575/G575</f>
        <v>0.81133636739760029</v>
      </c>
      <c r="O609" s="115"/>
    </row>
    <row r="610" spans="1:15">
      <c r="B610" s="109" t="s">
        <v>268</v>
      </c>
      <c r="C610" s="109"/>
      <c r="E610" s="93">
        <v>0</v>
      </c>
      <c r="G610" s="98">
        <v>2.0299999999999998</v>
      </c>
      <c r="H610" s="79">
        <f>E610*G610</f>
        <v>0</v>
      </c>
      <c r="I610" s="98">
        <v>2.0299999999999998</v>
      </c>
      <c r="J610" s="95">
        <f>ROUND(E610*I610,2)</f>
        <v>0</v>
      </c>
      <c r="L610" s="137">
        <f>ROUND(L363*0.9,2)</f>
        <v>2.5099999999999998</v>
      </c>
      <c r="M610" s="95">
        <f>ROUND(L610*E610,2)</f>
        <v>0</v>
      </c>
    </row>
    <row r="611" spans="1:15">
      <c r="B611" s="109"/>
      <c r="C611" s="109"/>
      <c r="E611" s="93"/>
      <c r="G611" s="98"/>
      <c r="I611" s="98"/>
      <c r="J611" s="95"/>
      <c r="L611" s="98"/>
      <c r="M611" s="95"/>
    </row>
    <row r="612" spans="1:15">
      <c r="B612" s="109"/>
      <c r="C612" s="109"/>
      <c r="J612" s="138"/>
      <c r="M612" s="138"/>
    </row>
    <row r="613" spans="1:15">
      <c r="B613" s="111" t="s">
        <v>106</v>
      </c>
      <c r="C613" s="111"/>
      <c r="F613" s="1"/>
      <c r="G613" s="1"/>
      <c r="H613" s="112">
        <f>SUM(H607:H612)</f>
        <v>0</v>
      </c>
      <c r="J613" s="112">
        <f>SUM(J607:J612)</f>
        <v>0</v>
      </c>
      <c r="M613" s="112">
        <f>SUM(M607:M612)</f>
        <v>0</v>
      </c>
      <c r="N613" s="79" t="s">
        <v>588</v>
      </c>
    </row>
    <row r="614" spans="1:15">
      <c r="B614" s="109" t="s">
        <v>107</v>
      </c>
      <c r="C614" s="109"/>
      <c r="F614" s="1"/>
      <c r="G614" s="1"/>
      <c r="H614" s="147">
        <v>1</v>
      </c>
      <c r="J614" s="147">
        <v>1</v>
      </c>
      <c r="M614" s="147">
        <f>J614</f>
        <v>1</v>
      </c>
    </row>
    <row r="615" spans="1:15">
      <c r="B615" s="111" t="s">
        <v>108</v>
      </c>
      <c r="C615" s="111"/>
      <c r="F615" s="1"/>
      <c r="G615" s="1"/>
      <c r="H615" s="112">
        <f>+ROUND(H613/H614,2)</f>
        <v>0</v>
      </c>
      <c r="J615" s="112">
        <f>+ROUND(J613/J614,2)</f>
        <v>0</v>
      </c>
      <c r="M615" s="112">
        <f>+ROUND(M613/M614,2)</f>
        <v>0</v>
      </c>
    </row>
    <row r="616" spans="1:15">
      <c r="F616" s="116"/>
      <c r="G616" s="116"/>
      <c r="H616" s="138"/>
      <c r="J616" s="138"/>
      <c r="M616" s="138"/>
    </row>
    <row r="617" spans="1:15">
      <c r="A617" s="117"/>
      <c r="B617" s="79" t="s">
        <v>214</v>
      </c>
      <c r="H617" s="95">
        <v>0</v>
      </c>
      <c r="J617" s="95">
        <v>0</v>
      </c>
      <c r="M617" s="95">
        <f>J617</f>
        <v>0</v>
      </c>
    </row>
    <row r="618" spans="1:15">
      <c r="A618" s="117"/>
      <c r="B618" s="79" t="s">
        <v>469</v>
      </c>
      <c r="H618" s="95"/>
      <c r="J618" s="95">
        <v>0</v>
      </c>
      <c r="M618" s="95"/>
    </row>
    <row r="619" spans="1:15">
      <c r="A619" s="117"/>
      <c r="B619" s="92"/>
      <c r="C619" s="92"/>
      <c r="H619" s="119"/>
      <c r="J619" s="119"/>
      <c r="M619" s="138"/>
    </row>
    <row r="620" spans="1:15" ht="14.5">
      <c r="A620" s="117"/>
      <c r="B620" s="121" t="s">
        <v>113</v>
      </c>
      <c r="C620" s="121"/>
      <c r="H620" s="122">
        <f>SUM(H615:H619)</f>
        <v>0</v>
      </c>
      <c r="J620" s="122">
        <f>SUM(J615:J619)</f>
        <v>0</v>
      </c>
      <c r="M620" s="122">
        <f>SUM(M615:M619)</f>
        <v>0</v>
      </c>
    </row>
    <row r="621" spans="1:15">
      <c r="B621" s="105"/>
      <c r="C621" s="105"/>
      <c r="H621" s="138"/>
      <c r="J621" s="138"/>
      <c r="M621" s="138"/>
    </row>
    <row r="622" spans="1:15">
      <c r="B622" s="100" t="s">
        <v>209</v>
      </c>
      <c r="C622" s="100"/>
      <c r="H622" s="95">
        <v>0</v>
      </c>
      <c r="J622" s="95">
        <v>0</v>
      </c>
      <c r="M622" s="95">
        <f>J622</f>
        <v>0</v>
      </c>
    </row>
    <row r="623" spans="1:15">
      <c r="B623" s="100" t="s">
        <v>210</v>
      </c>
      <c r="C623" s="100"/>
      <c r="H623" s="95">
        <v>0</v>
      </c>
      <c r="J623" s="95">
        <v>0</v>
      </c>
      <c r="M623" s="95">
        <f>J623</f>
        <v>0</v>
      </c>
    </row>
    <row r="624" spans="1:15">
      <c r="B624" s="100" t="s">
        <v>212</v>
      </c>
      <c r="C624" s="100"/>
      <c r="H624" s="95">
        <v>0</v>
      </c>
      <c r="J624" s="95">
        <v>0</v>
      </c>
      <c r="M624" s="95">
        <f>J624</f>
        <v>0</v>
      </c>
    </row>
    <row r="625" spans="1:14">
      <c r="B625" s="123" t="s">
        <v>211</v>
      </c>
      <c r="C625" s="123"/>
      <c r="H625" s="95">
        <v>0</v>
      </c>
      <c r="J625" s="95">
        <v>0</v>
      </c>
      <c r="M625" s="95">
        <f>J625</f>
        <v>0</v>
      </c>
    </row>
    <row r="626" spans="1:14">
      <c r="B626" s="100" t="s">
        <v>213</v>
      </c>
      <c r="C626" s="100"/>
      <c r="H626" s="95">
        <f>H617*-1</f>
        <v>0</v>
      </c>
      <c r="J626" s="95">
        <f>J617*-1</f>
        <v>0</v>
      </c>
      <c r="M626" s="95">
        <f>J626</f>
        <v>0</v>
      </c>
    </row>
    <row r="627" spans="1:14">
      <c r="B627" s="100"/>
      <c r="C627" s="100"/>
      <c r="H627" s="138"/>
      <c r="J627" s="138"/>
      <c r="M627" s="138"/>
    </row>
    <row r="628" spans="1:14" ht="14.5">
      <c r="B628" s="121" t="s">
        <v>354</v>
      </c>
      <c r="C628" s="121"/>
      <c r="H628" s="122">
        <f>SUM(H620:H626)</f>
        <v>0</v>
      </c>
      <c r="J628" s="122">
        <f>SUM(J620:J626)</f>
        <v>0</v>
      </c>
      <c r="M628" s="122">
        <f>SUM(M620:M626)</f>
        <v>0</v>
      </c>
      <c r="N628" s="79" t="s">
        <v>588</v>
      </c>
    </row>
    <row r="629" spans="1:14">
      <c r="B629" s="134"/>
      <c r="C629" s="134"/>
      <c r="J629" s="96"/>
      <c r="M629" s="96"/>
    </row>
    <row r="630" spans="1:14">
      <c r="B630" s="129" t="s">
        <v>574</v>
      </c>
      <c r="C630" s="129"/>
      <c r="M630" s="130">
        <f>M628-J628</f>
        <v>0</v>
      </c>
    </row>
    <row r="631" spans="1:14">
      <c r="B631" s="100" t="s">
        <v>531</v>
      </c>
      <c r="C631" s="100"/>
      <c r="D631" s="100"/>
      <c r="E631" s="100"/>
      <c r="M631" s="102">
        <f>IF(J628=0,0,M630/J628)</f>
        <v>0</v>
      </c>
    </row>
    <row r="633" spans="1:14">
      <c r="A633" s="78" t="s">
        <v>145</v>
      </c>
      <c r="M633" s="19" t="s">
        <v>147</v>
      </c>
    </row>
    <row r="634" spans="1:14">
      <c r="A634" s="80" t="s">
        <v>146</v>
      </c>
      <c r="M634" s="19" t="s">
        <v>544</v>
      </c>
    </row>
    <row r="635" spans="1:14">
      <c r="A635" s="80" t="s">
        <v>144</v>
      </c>
      <c r="G635" s="338"/>
      <c r="H635" s="338"/>
      <c r="I635" s="338"/>
      <c r="J635" s="338"/>
      <c r="M635" s="20" t="s">
        <v>162</v>
      </c>
    </row>
    <row r="636" spans="1:14">
      <c r="A636" s="81"/>
      <c r="G636" s="339" t="s">
        <v>87</v>
      </c>
      <c r="H636" s="339"/>
      <c r="I636" s="339" t="s">
        <v>535</v>
      </c>
      <c r="J636" s="339"/>
    </row>
    <row r="637" spans="1:14">
      <c r="A637" s="82"/>
      <c r="B637" s="140"/>
      <c r="C637" s="140"/>
      <c r="D637" s="140"/>
      <c r="E637" s="140"/>
      <c r="F637" s="299"/>
      <c r="G637" s="303" t="s">
        <v>87</v>
      </c>
      <c r="H637" s="299" t="s">
        <v>104</v>
      </c>
      <c r="I637" s="303"/>
      <c r="J637" s="334" t="s">
        <v>587</v>
      </c>
      <c r="K637" s="85"/>
      <c r="L637" s="299"/>
      <c r="M637" s="299" t="s">
        <v>104</v>
      </c>
    </row>
    <row r="638" spans="1:14">
      <c r="A638" s="82"/>
      <c r="D638" s="299" t="s">
        <v>348</v>
      </c>
      <c r="E638" s="299"/>
      <c r="F638" s="299" t="s">
        <v>4</v>
      </c>
      <c r="G638" s="84" t="s">
        <v>14</v>
      </c>
      <c r="H638" s="299" t="s">
        <v>105</v>
      </c>
      <c r="I638" s="84" t="s">
        <v>14</v>
      </c>
      <c r="J638" s="334" t="s">
        <v>585</v>
      </c>
      <c r="K638" s="85"/>
      <c r="L638" s="299" t="s">
        <v>572</v>
      </c>
      <c r="M638" s="299" t="s">
        <v>105</v>
      </c>
    </row>
    <row r="639" spans="1:14">
      <c r="A639" s="86"/>
      <c r="B639" s="87"/>
      <c r="C639" s="87"/>
      <c r="D639" s="300"/>
      <c r="E639" s="300"/>
      <c r="F639" s="300" t="s">
        <v>131</v>
      </c>
      <c r="G639" s="89" t="s">
        <v>15</v>
      </c>
      <c r="H639" s="300" t="s">
        <v>87</v>
      </c>
      <c r="I639" s="89" t="s">
        <v>15</v>
      </c>
      <c r="J639" s="335" t="s">
        <v>586</v>
      </c>
      <c r="K639" s="90"/>
      <c r="L639" s="300" t="s">
        <v>13</v>
      </c>
      <c r="M639" s="300" t="s">
        <v>573</v>
      </c>
    </row>
    <row r="640" spans="1:14">
      <c r="A640" s="164"/>
    </row>
    <row r="641" spans="1:17">
      <c r="A641" s="167" t="s">
        <v>228</v>
      </c>
    </row>
    <row r="642" spans="1:17">
      <c r="A642" s="79"/>
      <c r="B642" s="109" t="s">
        <v>494</v>
      </c>
      <c r="C642" s="109"/>
      <c r="D642" s="93">
        <v>1252.9136000000001</v>
      </c>
      <c r="F642" s="93"/>
      <c r="G642" s="98">
        <v>0.75</v>
      </c>
      <c r="H642" s="138">
        <f>D642*G642</f>
        <v>939.68520000000012</v>
      </c>
      <c r="I642" s="98">
        <v>0.75</v>
      </c>
      <c r="J642" s="95">
        <f>D642*I642</f>
        <v>939.68520000000012</v>
      </c>
      <c r="L642" s="133">
        <f>I642</f>
        <v>0.75</v>
      </c>
      <c r="M642" s="95">
        <f>L642*D642</f>
        <v>939.68520000000012</v>
      </c>
    </row>
    <row r="643" spans="1:17">
      <c r="A643" s="79"/>
      <c r="B643" s="109" t="s">
        <v>495</v>
      </c>
      <c r="C643" s="109"/>
      <c r="D643" s="93">
        <v>732.68640000000016</v>
      </c>
      <c r="F643" s="93"/>
      <c r="G643" s="98">
        <v>1</v>
      </c>
      <c r="H643" s="138">
        <f>D643*G643</f>
        <v>732.68640000000016</v>
      </c>
      <c r="I643" s="98">
        <v>1</v>
      </c>
      <c r="J643" s="95">
        <f>D643*I643</f>
        <v>732.68640000000016</v>
      </c>
      <c r="L643" s="133">
        <f>I643</f>
        <v>1</v>
      </c>
      <c r="M643" s="95">
        <f>D643*L643</f>
        <v>732.68640000000016</v>
      </c>
    </row>
    <row r="644" spans="1:17">
      <c r="A644" s="79"/>
      <c r="B644" s="109" t="s">
        <v>496</v>
      </c>
      <c r="C644" s="109"/>
      <c r="D644" s="93"/>
      <c r="E644" s="93"/>
      <c r="F644" s="79">
        <v>0</v>
      </c>
      <c r="G644" s="98">
        <v>0</v>
      </c>
      <c r="I644" s="98">
        <v>0</v>
      </c>
      <c r="J644" s="95"/>
      <c r="L644" s="314">
        <v>0.25</v>
      </c>
      <c r="M644" s="95">
        <f>F644*L644</f>
        <v>0</v>
      </c>
    </row>
    <row r="645" spans="1:17" ht="14.5">
      <c r="A645" s="79"/>
      <c r="B645" s="105"/>
      <c r="C645" s="105"/>
      <c r="J645" s="168"/>
      <c r="M645" s="168"/>
    </row>
    <row r="646" spans="1:17">
      <c r="A646" s="110"/>
      <c r="B646" s="111" t="s">
        <v>106</v>
      </c>
      <c r="C646" s="111"/>
      <c r="F646" s="1"/>
      <c r="G646" s="1"/>
      <c r="H646" s="112">
        <f>SUM(H642:H645)</f>
        <v>1672.3716000000004</v>
      </c>
      <c r="J646" s="112">
        <f>SUM(J642:J645)</f>
        <v>1672.3716000000004</v>
      </c>
      <c r="M646" s="112">
        <f>SUM(M642:M645)</f>
        <v>1672.3716000000004</v>
      </c>
      <c r="N646" s="79">
        <v>0</v>
      </c>
      <c r="Q646" s="79">
        <v>1672.4099999999999</v>
      </c>
    </row>
    <row r="647" spans="1:17" ht="14.5">
      <c r="A647" s="110"/>
      <c r="B647" s="109" t="s">
        <v>107</v>
      </c>
      <c r="C647" s="109"/>
      <c r="F647" s="1"/>
      <c r="G647" s="1"/>
      <c r="H647" s="163">
        <v>1</v>
      </c>
      <c r="J647" s="163">
        <v>1</v>
      </c>
      <c r="M647" s="163">
        <f>J647</f>
        <v>1</v>
      </c>
    </row>
    <row r="648" spans="1:17">
      <c r="A648" s="110"/>
      <c r="B648" s="111" t="s">
        <v>108</v>
      </c>
      <c r="C648" s="111"/>
      <c r="F648" s="1"/>
      <c r="G648" s="1"/>
      <c r="H648" s="112">
        <f>+ROUND(H646/H647,2)</f>
        <v>1672.37</v>
      </c>
      <c r="J648" s="112">
        <f>+ROUND(J646/J647,2)</f>
        <v>1672.37</v>
      </c>
      <c r="M648" s="112">
        <f>+ROUND(M646/M647,2)</f>
        <v>1672.37</v>
      </c>
    </row>
    <row r="649" spans="1:17">
      <c r="A649" s="110"/>
      <c r="F649" s="116"/>
      <c r="G649" s="116"/>
      <c r="H649" s="96"/>
      <c r="J649" s="96"/>
    </row>
    <row r="650" spans="1:17">
      <c r="A650" s="110"/>
      <c r="F650" s="116"/>
      <c r="G650" s="116"/>
      <c r="H650" s="96"/>
      <c r="J650" s="96"/>
    </row>
    <row r="651" spans="1:17">
      <c r="A651" s="117"/>
      <c r="B651" s="79" t="s">
        <v>214</v>
      </c>
      <c r="H651" s="95">
        <v>-138.99</v>
      </c>
      <c r="J651" s="95">
        <v>-138.99</v>
      </c>
      <c r="M651" s="95">
        <f>J651</f>
        <v>-138.99</v>
      </c>
    </row>
    <row r="652" spans="1:17">
      <c r="A652" s="117"/>
      <c r="B652" s="79" t="s">
        <v>288</v>
      </c>
      <c r="H652" s="95">
        <f>-H660</f>
        <v>0</v>
      </c>
      <c r="J652" s="95">
        <f>-J660</f>
        <v>0</v>
      </c>
      <c r="M652" s="95">
        <f>-M660</f>
        <v>0</v>
      </c>
    </row>
    <row r="653" spans="1:17">
      <c r="A653" s="117"/>
      <c r="B653" s="79" t="s">
        <v>287</v>
      </c>
      <c r="H653" s="95">
        <f>-H661</f>
        <v>0</v>
      </c>
      <c r="J653" s="95">
        <f>-J661</f>
        <v>0</v>
      </c>
      <c r="M653" s="95">
        <f>-M661</f>
        <v>0</v>
      </c>
    </row>
    <row r="654" spans="1:17">
      <c r="A654" s="117"/>
      <c r="B654" s="79" t="s">
        <v>285</v>
      </c>
      <c r="H654" s="95">
        <f>-H662</f>
        <v>0</v>
      </c>
      <c r="J654" s="95">
        <f>-J662</f>
        <v>0</v>
      </c>
      <c r="M654" s="95">
        <f>-M662</f>
        <v>0</v>
      </c>
    </row>
    <row r="655" spans="1:17">
      <c r="A655" s="117"/>
      <c r="B655" s="79" t="s">
        <v>286</v>
      </c>
      <c r="H655" s="95">
        <f>-H663</f>
        <v>0</v>
      </c>
      <c r="J655" s="95">
        <f>-J663</f>
        <v>0</v>
      </c>
      <c r="M655" s="95">
        <f>-M663</f>
        <v>0</v>
      </c>
    </row>
    <row r="656" spans="1:17" ht="14.5">
      <c r="A656" s="117"/>
      <c r="B656" s="92"/>
      <c r="C656" s="92"/>
      <c r="H656" s="168"/>
      <c r="J656" s="168"/>
      <c r="M656" s="168"/>
    </row>
    <row r="657" spans="1:17" ht="14.5">
      <c r="B657" s="121" t="s">
        <v>284</v>
      </c>
      <c r="C657" s="121"/>
      <c r="H657" s="122">
        <f>SUM(H648:H655)</f>
        <v>1533.3799999999999</v>
      </c>
      <c r="J657" s="122">
        <f>SUM(J648:J655)</f>
        <v>1533.3799999999999</v>
      </c>
      <c r="M657" s="122">
        <f>SUM(M648:M655)</f>
        <v>1533.3799999999999</v>
      </c>
    </row>
    <row r="658" spans="1:17">
      <c r="B658" s="105"/>
      <c r="C658" s="105"/>
    </row>
    <row r="659" spans="1:17">
      <c r="B659" s="169" t="s">
        <v>289</v>
      </c>
      <c r="C659" s="169"/>
    </row>
    <row r="660" spans="1:17">
      <c r="B660" s="100" t="s">
        <v>209</v>
      </c>
      <c r="C660" s="100"/>
      <c r="H660" s="95">
        <v>0</v>
      </c>
      <c r="J660" s="95">
        <f>H660</f>
        <v>0</v>
      </c>
      <c r="M660" s="95">
        <f>J660</f>
        <v>0</v>
      </c>
    </row>
    <row r="661" spans="1:17">
      <c r="B661" s="100" t="s">
        <v>210</v>
      </c>
      <c r="C661" s="100"/>
      <c r="H661" s="95">
        <v>0</v>
      </c>
      <c r="J661" s="95">
        <f>H661</f>
        <v>0</v>
      </c>
      <c r="M661" s="95">
        <f>J661</f>
        <v>0</v>
      </c>
    </row>
    <row r="662" spans="1:17">
      <c r="B662" s="100" t="s">
        <v>212</v>
      </c>
      <c r="C662" s="100"/>
      <c r="H662" s="95">
        <v>0</v>
      </c>
      <c r="J662" s="95">
        <f>H662</f>
        <v>0</v>
      </c>
      <c r="M662" s="95">
        <f>J662</f>
        <v>0</v>
      </c>
    </row>
    <row r="663" spans="1:17">
      <c r="B663" s="123" t="s">
        <v>211</v>
      </c>
      <c r="C663" s="123"/>
      <c r="H663" s="95">
        <v>0</v>
      </c>
      <c r="J663" s="95">
        <f>H663</f>
        <v>0</v>
      </c>
      <c r="M663" s="95">
        <f>J663</f>
        <v>0</v>
      </c>
    </row>
    <row r="664" spans="1:17">
      <c r="B664" s="100" t="s">
        <v>213</v>
      </c>
      <c r="C664" s="100"/>
      <c r="H664" s="95">
        <f>H651*-1</f>
        <v>138.99</v>
      </c>
      <c r="J664" s="95">
        <f>J651*-1</f>
        <v>138.99</v>
      </c>
      <c r="M664" s="95">
        <f>J664</f>
        <v>138.99</v>
      </c>
    </row>
    <row r="665" spans="1:17">
      <c r="A665" s="110"/>
    </row>
    <row r="666" spans="1:17" ht="14.5">
      <c r="A666" s="110"/>
      <c r="B666" s="121" t="s">
        <v>354</v>
      </c>
      <c r="C666" s="111"/>
      <c r="F666" s="93">
        <v>10950</v>
      </c>
      <c r="H666" s="122">
        <f>SUM(H657:H664)</f>
        <v>1672.37</v>
      </c>
      <c r="J666" s="122">
        <f>SUM(J657:J664)</f>
        <v>1672.37</v>
      </c>
      <c r="M666" s="122">
        <f>SUM(M657:M664)</f>
        <v>1672.37</v>
      </c>
      <c r="N666" s="79">
        <v>0</v>
      </c>
      <c r="Q666" s="79">
        <v>1672.4099999999999</v>
      </c>
    </row>
    <row r="667" spans="1:17">
      <c r="A667" s="110"/>
      <c r="B667" s="83"/>
      <c r="C667" s="83"/>
      <c r="J667" s="96"/>
      <c r="M667" s="96"/>
    </row>
    <row r="668" spans="1:17">
      <c r="A668" s="128"/>
      <c r="B668" s="129" t="s">
        <v>574</v>
      </c>
      <c r="C668" s="129"/>
      <c r="M668" s="130">
        <f>M666-J666</f>
        <v>0</v>
      </c>
    </row>
    <row r="669" spans="1:17">
      <c r="B669" s="100" t="s">
        <v>531</v>
      </c>
      <c r="C669" s="100"/>
      <c r="D669" s="100"/>
      <c r="E669" s="100"/>
      <c r="M669" s="102">
        <f>M668/J666</f>
        <v>0</v>
      </c>
    </row>
    <row r="671" spans="1:17">
      <c r="A671" s="78" t="s">
        <v>145</v>
      </c>
      <c r="M671" s="19" t="s">
        <v>147</v>
      </c>
    </row>
    <row r="672" spans="1:17">
      <c r="A672" s="80" t="s">
        <v>146</v>
      </c>
      <c r="M672" s="19" t="s">
        <v>543</v>
      </c>
    </row>
    <row r="673" spans="1:17">
      <c r="A673" s="80" t="s">
        <v>144</v>
      </c>
      <c r="G673" s="338"/>
      <c r="H673" s="338"/>
      <c r="I673" s="338"/>
      <c r="J673" s="338"/>
      <c r="M673" s="20" t="s">
        <v>162</v>
      </c>
    </row>
    <row r="674" spans="1:17">
      <c r="A674" s="81"/>
      <c r="G674" s="339" t="s">
        <v>87</v>
      </c>
      <c r="H674" s="339"/>
      <c r="I674" s="339" t="s">
        <v>535</v>
      </c>
      <c r="J674" s="339"/>
    </row>
    <row r="675" spans="1:17">
      <c r="A675" s="82"/>
      <c r="B675" s="140"/>
      <c r="C675" s="140"/>
      <c r="D675" s="140"/>
      <c r="E675" s="140"/>
      <c r="F675" s="299"/>
      <c r="G675" s="303" t="s">
        <v>87</v>
      </c>
      <c r="H675" s="299" t="s">
        <v>104</v>
      </c>
      <c r="I675" s="303"/>
      <c r="J675" s="334" t="s">
        <v>587</v>
      </c>
      <c r="K675" s="85"/>
      <c r="L675" s="299"/>
      <c r="M675" s="299" t="s">
        <v>104</v>
      </c>
    </row>
    <row r="676" spans="1:17">
      <c r="A676" s="82"/>
      <c r="D676" s="299" t="s">
        <v>348</v>
      </c>
      <c r="E676" s="299"/>
      <c r="F676" s="299" t="s">
        <v>4</v>
      </c>
      <c r="G676" s="84" t="s">
        <v>14</v>
      </c>
      <c r="H676" s="299" t="s">
        <v>105</v>
      </c>
      <c r="I676" s="84" t="s">
        <v>14</v>
      </c>
      <c r="J676" s="334" t="s">
        <v>585</v>
      </c>
      <c r="K676" s="85"/>
      <c r="L676" s="299" t="s">
        <v>572</v>
      </c>
      <c r="M676" s="299" t="s">
        <v>105</v>
      </c>
    </row>
    <row r="677" spans="1:17">
      <c r="A677" s="86"/>
      <c r="B677" s="87"/>
      <c r="C677" s="87"/>
      <c r="D677" s="300"/>
      <c r="E677" s="300"/>
      <c r="F677" s="300" t="s">
        <v>131</v>
      </c>
      <c r="G677" s="89" t="s">
        <v>15</v>
      </c>
      <c r="H677" s="300" t="s">
        <v>87</v>
      </c>
      <c r="I677" s="89" t="s">
        <v>15</v>
      </c>
      <c r="J677" s="335" t="s">
        <v>586</v>
      </c>
      <c r="K677" s="90"/>
      <c r="L677" s="300" t="s">
        <v>13</v>
      </c>
      <c r="M677" s="300" t="s">
        <v>573</v>
      </c>
    </row>
    <row r="678" spans="1:17">
      <c r="A678" s="164"/>
    </row>
    <row r="679" spans="1:17">
      <c r="A679" s="167" t="s">
        <v>290</v>
      </c>
    </row>
    <row r="680" spans="1:17">
      <c r="A680" s="79"/>
      <c r="B680" s="109" t="s">
        <v>334</v>
      </c>
      <c r="C680" s="109"/>
      <c r="D680" s="93">
        <v>29280.00000000004</v>
      </c>
      <c r="G680" s="115">
        <v>5.55</v>
      </c>
      <c r="H680" s="79">
        <f>D680*G680</f>
        <v>162504.0000000002</v>
      </c>
      <c r="I680" s="115">
        <f>G680</f>
        <v>5.55</v>
      </c>
      <c r="J680" s="95">
        <f>D680*I680</f>
        <v>162504.0000000002</v>
      </c>
      <c r="L680" s="133">
        <f>I680</f>
        <v>5.55</v>
      </c>
      <c r="M680" s="95">
        <f>D680*L680</f>
        <v>162504.0000000002</v>
      </c>
    </row>
    <row r="681" spans="1:17">
      <c r="A681" s="79"/>
      <c r="B681" s="100" t="s">
        <v>342</v>
      </c>
      <c r="C681" s="105"/>
      <c r="D681" s="79">
        <v>12</v>
      </c>
      <c r="G681" s="98">
        <v>3196.26</v>
      </c>
      <c r="H681" s="79">
        <f>D681*G681</f>
        <v>38355.120000000003</v>
      </c>
      <c r="I681" s="135">
        <f>G681</f>
        <v>3196.26</v>
      </c>
      <c r="J681" s="95">
        <f>D681*I681</f>
        <v>38355.120000000003</v>
      </c>
      <c r="L681" s="133">
        <f>I681</f>
        <v>3196.26</v>
      </c>
      <c r="M681" s="95">
        <f>D681*L681</f>
        <v>38355.120000000003</v>
      </c>
    </row>
    <row r="682" spans="1:17" ht="14.5">
      <c r="A682" s="79"/>
      <c r="B682" s="105"/>
      <c r="C682" s="105"/>
      <c r="J682" s="168"/>
      <c r="M682" s="168"/>
    </row>
    <row r="683" spans="1:17">
      <c r="A683" s="110"/>
      <c r="B683" s="111" t="s">
        <v>106</v>
      </c>
      <c r="C683" s="111"/>
      <c r="F683" s="1"/>
      <c r="G683" s="1"/>
      <c r="H683" s="112">
        <f>SUM(H680:H681)</f>
        <v>200859.1200000002</v>
      </c>
      <c r="J683" s="112">
        <f>SUM(J680:J681)</f>
        <v>200859.1200000002</v>
      </c>
      <c r="M683" s="112">
        <f>SUM(M680:M681)</f>
        <v>200859.1200000002</v>
      </c>
      <c r="Q683" s="79">
        <v>200859.11999999962</v>
      </c>
    </row>
    <row r="684" spans="1:17" ht="14.5">
      <c r="A684" s="110"/>
      <c r="B684" s="109" t="s">
        <v>107</v>
      </c>
      <c r="C684" s="109"/>
      <c r="F684" s="1"/>
      <c r="G684" s="1"/>
      <c r="H684" s="163">
        <v>1</v>
      </c>
      <c r="J684" s="163">
        <v>1</v>
      </c>
      <c r="M684" s="163">
        <f>J684</f>
        <v>1</v>
      </c>
    </row>
    <row r="685" spans="1:17">
      <c r="A685" s="110"/>
      <c r="B685" s="111" t="s">
        <v>108</v>
      </c>
      <c r="C685" s="111"/>
      <c r="F685" s="1"/>
      <c r="G685" s="1"/>
      <c r="H685" s="112">
        <f>+ROUND(H683/H684,2)</f>
        <v>200859.12</v>
      </c>
      <c r="J685" s="112">
        <f>+ROUND(J683/J684,2)</f>
        <v>200859.12</v>
      </c>
      <c r="M685" s="112">
        <f>+ROUND(M683/M684,2)</f>
        <v>200859.12</v>
      </c>
    </row>
    <row r="686" spans="1:17">
      <c r="A686" s="110"/>
      <c r="B686" s="111"/>
      <c r="C686" s="111"/>
      <c r="F686" s="1"/>
      <c r="G686" s="1"/>
      <c r="H686" s="112"/>
      <c r="J686" s="112"/>
      <c r="M686" s="112"/>
    </row>
    <row r="687" spans="1:17">
      <c r="A687" s="110"/>
      <c r="B687" s="111" t="s">
        <v>354</v>
      </c>
      <c r="C687" s="111"/>
      <c r="F687" s="1"/>
      <c r="G687" s="1"/>
      <c r="H687" s="112">
        <f>H685</f>
        <v>200859.12</v>
      </c>
      <c r="J687" s="112">
        <f>J685</f>
        <v>200859.12</v>
      </c>
      <c r="M687" s="112">
        <f>M685</f>
        <v>200859.12</v>
      </c>
    </row>
    <row r="688" spans="1:17">
      <c r="A688" s="110"/>
      <c r="F688" s="116"/>
      <c r="G688" s="116"/>
      <c r="H688" s="116"/>
      <c r="J688" s="96"/>
    </row>
    <row r="689" spans="1:13">
      <c r="A689" s="128"/>
      <c r="B689" s="129" t="s">
        <v>574</v>
      </c>
      <c r="C689" s="129"/>
      <c r="M689" s="130">
        <f>M685-J685</f>
        <v>0</v>
      </c>
    </row>
    <row r="690" spans="1:13">
      <c r="B690" s="100" t="s">
        <v>531</v>
      </c>
      <c r="C690" s="100"/>
      <c r="D690" s="100"/>
      <c r="E690" s="100"/>
      <c r="M690" s="102">
        <f>M689/J685</f>
        <v>0</v>
      </c>
    </row>
  </sheetData>
  <dataConsolidate/>
  <mergeCells count="72">
    <mergeCell ref="I3:J3"/>
    <mergeCell ref="I4:J4"/>
    <mergeCell ref="G3:H3"/>
    <mergeCell ref="G4:H4"/>
    <mergeCell ref="G40:H40"/>
    <mergeCell ref="I40:J40"/>
    <mergeCell ref="G41:H41"/>
    <mergeCell ref="I41:J41"/>
    <mergeCell ref="G92:H92"/>
    <mergeCell ref="I92:J92"/>
    <mergeCell ref="G93:H93"/>
    <mergeCell ref="I93:J93"/>
    <mergeCell ref="G134:H134"/>
    <mergeCell ref="I134:J134"/>
    <mergeCell ref="G135:H135"/>
    <mergeCell ref="I135:J135"/>
    <mergeCell ref="G197:H197"/>
    <mergeCell ref="I197:J197"/>
    <mergeCell ref="G198:H198"/>
    <mergeCell ref="I198:J198"/>
    <mergeCell ref="G239:H239"/>
    <mergeCell ref="I239:J239"/>
    <mergeCell ref="G240:H240"/>
    <mergeCell ref="I240:J240"/>
    <mergeCell ref="G277:H277"/>
    <mergeCell ref="I277:J277"/>
    <mergeCell ref="G278:H278"/>
    <mergeCell ref="I278:J278"/>
    <mergeCell ref="G315:H315"/>
    <mergeCell ref="I315:J315"/>
    <mergeCell ref="G316:H316"/>
    <mergeCell ref="I316:J316"/>
    <mergeCell ref="G354:H354"/>
    <mergeCell ref="I354:J354"/>
    <mergeCell ref="G355:H355"/>
    <mergeCell ref="I355:J355"/>
    <mergeCell ref="G396:H396"/>
    <mergeCell ref="I396:J396"/>
    <mergeCell ref="G397:H397"/>
    <mergeCell ref="I397:J397"/>
    <mergeCell ref="G436:H436"/>
    <mergeCell ref="I436:J436"/>
    <mergeCell ref="G437:H437"/>
    <mergeCell ref="I437:J437"/>
    <mergeCell ref="G478:H478"/>
    <mergeCell ref="I478:J478"/>
    <mergeCell ref="G479:H479"/>
    <mergeCell ref="I479:J479"/>
    <mergeCell ref="G502:H502"/>
    <mergeCell ref="I502:J502"/>
    <mergeCell ref="G503:H503"/>
    <mergeCell ref="I503:J503"/>
    <mergeCell ref="G534:H534"/>
    <mergeCell ref="I534:J534"/>
    <mergeCell ref="G535:H535"/>
    <mergeCell ref="I535:J535"/>
    <mergeCell ref="G566:H566"/>
    <mergeCell ref="I566:J566"/>
    <mergeCell ref="G567:H567"/>
    <mergeCell ref="I567:J567"/>
    <mergeCell ref="G600:H600"/>
    <mergeCell ref="I600:J600"/>
    <mergeCell ref="G601:H601"/>
    <mergeCell ref="I601:J601"/>
    <mergeCell ref="G674:H674"/>
    <mergeCell ref="I674:J674"/>
    <mergeCell ref="G635:H635"/>
    <mergeCell ref="I635:J635"/>
    <mergeCell ref="G636:H636"/>
    <mergeCell ref="I636:J636"/>
    <mergeCell ref="G673:H673"/>
    <mergeCell ref="I673:J673"/>
  </mergeCells>
  <printOptions horizontalCentered="1"/>
  <pageMargins left="0.75" right="0.75" top="1.75" bottom="0.5" header="0.75" footer="0.25"/>
  <pageSetup scale="52" firstPageNumber="2" fitToWidth="0" fitToHeight="0" orientation="landscape" blackAndWhite="1" useFirstPageNumber="1" r:id="rId1"/>
  <headerFooter scaleWithDoc="0">
    <oddHeader>&amp;C&amp;"-,Bold"&amp;13KENTUCKY UTILITIES COMPANY
Case No. 2020-00349
Calculation of Stipulated Rate Increase
 for the Twelve Months Ended June 30, 2022</oddHeader>
    <oddFooter>&amp;R&amp;"Times New Roman,Bold"&amp;12Stipulation Exhibit 2
Page &amp;P of 26</oddFooter>
  </headerFooter>
  <rowBreaks count="17" manualBreakCount="17">
    <brk id="37" max="9" man="1"/>
    <brk id="89" max="12" man="1"/>
    <brk id="131" max="12" man="1"/>
    <brk id="194" max="12" man="1"/>
    <brk id="236" max="9" man="1"/>
    <brk id="274" max="9" man="1"/>
    <brk id="312" max="9" man="1"/>
    <brk id="351" max="9" man="1"/>
    <brk id="393" max="9" man="1"/>
    <brk id="433" max="9" man="1"/>
    <brk id="475" max="9" man="1"/>
    <brk id="499" max="9" man="1"/>
    <brk id="531" max="9" man="1"/>
    <brk id="563" max="9" man="1"/>
    <brk id="597" max="9" man="1"/>
    <brk id="632" max="9" man="1"/>
    <brk id="67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>
    <tabColor theme="8" tint="0.59999389629810485"/>
  </sheetPr>
  <dimension ref="A1:X227"/>
  <sheetViews>
    <sheetView zoomScaleNormal="100" zoomScaleSheetLayoutView="100" workbookViewId="0"/>
  </sheetViews>
  <sheetFormatPr defaultColWidth="9.33203125" defaultRowHeight="12"/>
  <cols>
    <col min="1" max="1" width="9.33203125" style="8"/>
    <col min="2" max="2" width="73.88671875" style="8" customWidth="1"/>
    <col min="3" max="3" width="15.77734375" style="8" hidden="1" customWidth="1"/>
    <col min="4" max="4" width="13" style="8" customWidth="1"/>
    <col min="5" max="5" width="14.77734375" style="8" customWidth="1"/>
    <col min="6" max="6" width="19.77734375" style="8" customWidth="1"/>
    <col min="7" max="7" width="14.77734375" style="8" customWidth="1"/>
    <col min="8" max="8" width="23.44140625" style="8" customWidth="1"/>
    <col min="9" max="9" width="13.6640625" style="8" bestFit="1" customWidth="1"/>
    <col min="10" max="10" width="19" style="8" bestFit="1" customWidth="1"/>
    <col min="11" max="11" width="11.109375" style="8" customWidth="1"/>
    <col min="12" max="16" width="9.33203125" style="8" customWidth="1"/>
    <col min="17" max="18" width="12.77734375" style="8" customWidth="1"/>
    <col min="19" max="21" width="14" style="8" customWidth="1"/>
    <col min="22" max="22" width="9.33203125" style="8" customWidth="1"/>
    <col min="23" max="23" width="15.44140625" style="8" customWidth="1"/>
    <col min="24" max="24" width="16.44140625" style="8" customWidth="1"/>
    <col min="25" max="16384" width="9.33203125" style="8"/>
  </cols>
  <sheetData>
    <row r="1" spans="1:21" s="79" customFormat="1" ht="13">
      <c r="A1" s="171" t="s">
        <v>145</v>
      </c>
      <c r="J1" s="19" t="s">
        <v>147</v>
      </c>
    </row>
    <row r="2" spans="1:21" s="79" customFormat="1" ht="13">
      <c r="A2" s="129" t="s">
        <v>146</v>
      </c>
      <c r="J2" s="19" t="s">
        <v>542</v>
      </c>
      <c r="Q2" s="79">
        <f>J221</f>
        <v>187.8796758800745</v>
      </c>
    </row>
    <row r="3" spans="1:21" s="79" customFormat="1" ht="13">
      <c r="A3" s="129" t="s">
        <v>144</v>
      </c>
      <c r="G3" s="338"/>
      <c r="H3" s="338"/>
      <c r="J3" s="20" t="s">
        <v>162</v>
      </c>
      <c r="Q3" s="160">
        <v>0</v>
      </c>
      <c r="R3" s="160" t="s">
        <v>317</v>
      </c>
    </row>
    <row r="4" spans="1:21" s="79" customFormat="1" ht="13">
      <c r="A4" s="100"/>
      <c r="E4" s="339" t="s">
        <v>87</v>
      </c>
      <c r="F4" s="339"/>
      <c r="G4" s="339" t="s">
        <v>535</v>
      </c>
      <c r="H4" s="339"/>
    </row>
    <row r="5" spans="1:21" s="79" customFormat="1" ht="13">
      <c r="A5" s="82"/>
      <c r="B5" s="140"/>
      <c r="C5" s="299" t="s">
        <v>206</v>
      </c>
      <c r="D5" s="299" t="s">
        <v>4</v>
      </c>
      <c r="E5" s="299" t="s">
        <v>359</v>
      </c>
      <c r="F5" s="299" t="s">
        <v>104</v>
      </c>
      <c r="G5" s="299"/>
      <c r="H5" s="85"/>
      <c r="I5" s="299"/>
      <c r="J5" s="299" t="s">
        <v>104</v>
      </c>
      <c r="R5" s="131"/>
    </row>
    <row r="6" spans="1:21" s="79" customFormat="1" ht="13">
      <c r="A6" s="82"/>
      <c r="C6" s="267" t="s">
        <v>132</v>
      </c>
      <c r="D6" s="83" t="s">
        <v>316</v>
      </c>
      <c r="E6" s="83" t="s">
        <v>346</v>
      </c>
      <c r="F6" s="83" t="s">
        <v>347</v>
      </c>
      <c r="G6" s="83" t="s">
        <v>265</v>
      </c>
      <c r="H6" s="299" t="s">
        <v>345</v>
      </c>
      <c r="I6" s="295" t="s">
        <v>572</v>
      </c>
      <c r="J6" s="83" t="s">
        <v>105</v>
      </c>
      <c r="L6" s="172"/>
      <c r="M6" s="12"/>
      <c r="N6" s="12"/>
      <c r="O6" s="12"/>
      <c r="P6" s="12"/>
      <c r="Q6" s="77" t="s">
        <v>280</v>
      </c>
      <c r="R6" s="64" t="s">
        <v>281</v>
      </c>
    </row>
    <row r="7" spans="1:21" s="79" customFormat="1" ht="13">
      <c r="A7" s="86"/>
      <c r="B7" s="87"/>
      <c r="C7" s="268" t="s">
        <v>133</v>
      </c>
      <c r="D7" s="173" t="s">
        <v>279</v>
      </c>
      <c r="E7" s="88" t="s">
        <v>15</v>
      </c>
      <c r="F7" s="173" t="s">
        <v>87</v>
      </c>
      <c r="G7" s="88" t="s">
        <v>15</v>
      </c>
      <c r="H7" s="254" t="s">
        <v>468</v>
      </c>
      <c r="I7" s="296" t="s">
        <v>13</v>
      </c>
      <c r="J7" s="88" t="s">
        <v>573</v>
      </c>
      <c r="M7" s="12"/>
      <c r="N7" s="12"/>
      <c r="O7" s="12"/>
      <c r="P7" s="12"/>
      <c r="Q7" s="318">
        <v>1.7850000000000001E-2</v>
      </c>
      <c r="R7" s="293">
        <f>Q7</f>
        <v>1.7850000000000001E-2</v>
      </c>
    </row>
    <row r="8" spans="1:21" ht="13">
      <c r="A8" s="91" t="s">
        <v>204</v>
      </c>
      <c r="B8" s="79"/>
      <c r="C8" s="267"/>
      <c r="D8" s="83"/>
      <c r="E8" s="83"/>
      <c r="F8" s="83"/>
      <c r="G8" s="175"/>
      <c r="H8" s="83"/>
      <c r="I8" s="79"/>
      <c r="J8" s="83"/>
      <c r="K8" s="79"/>
      <c r="L8" s="3"/>
      <c r="M8" s="65"/>
      <c r="N8" s="65"/>
      <c r="O8" s="65"/>
      <c r="P8" s="65"/>
      <c r="Q8" s="176"/>
      <c r="R8" s="176"/>
      <c r="S8" s="3"/>
      <c r="T8" s="61"/>
      <c r="U8" s="61"/>
    </row>
    <row r="9" spans="1:21" ht="13">
      <c r="A9" s="177" t="s">
        <v>270</v>
      </c>
      <c r="B9" s="79"/>
      <c r="C9" s="267"/>
      <c r="D9" s="83"/>
      <c r="E9" s="83"/>
      <c r="F9" s="83"/>
      <c r="G9" s="175"/>
      <c r="H9" s="83"/>
      <c r="I9" s="79"/>
      <c r="J9" s="83"/>
      <c r="K9" s="79"/>
      <c r="L9" s="3"/>
      <c r="M9" s="77"/>
      <c r="N9" s="269"/>
      <c r="O9" s="269"/>
      <c r="P9" s="269"/>
      <c r="Q9" s="176"/>
      <c r="R9" s="176"/>
      <c r="S9" s="3"/>
      <c r="T9" s="61"/>
      <c r="U9" s="62"/>
    </row>
    <row r="10" spans="1:21" ht="13">
      <c r="A10" s="178" t="s">
        <v>186</v>
      </c>
      <c r="B10" s="79"/>
      <c r="C10" s="79"/>
      <c r="D10" s="93"/>
      <c r="E10" s="93"/>
      <c r="F10" s="93"/>
      <c r="G10" s="94"/>
      <c r="H10" s="181"/>
      <c r="I10" s="79"/>
      <c r="J10" s="181"/>
      <c r="K10" s="136"/>
      <c r="M10" s="66"/>
      <c r="N10" s="66"/>
      <c r="O10" s="66"/>
      <c r="P10" s="66"/>
      <c r="Q10" s="176"/>
      <c r="R10" s="176"/>
      <c r="S10" s="13"/>
      <c r="T10" s="6"/>
      <c r="U10" s="4"/>
    </row>
    <row r="11" spans="1:21" ht="13">
      <c r="A11" s="179" t="s">
        <v>396</v>
      </c>
      <c r="B11" s="79"/>
      <c r="C11" s="183" t="s">
        <v>154</v>
      </c>
      <c r="D11" s="93">
        <v>4015.9999999999995</v>
      </c>
      <c r="E11" s="115">
        <v>9.92</v>
      </c>
      <c r="F11" s="181">
        <f>ROUND(D11*E11,2)</f>
        <v>39838.720000000001</v>
      </c>
      <c r="G11" s="115">
        <f>E11</f>
        <v>9.92</v>
      </c>
      <c r="H11" s="181">
        <f>ROUND(D11*G11,2)</f>
        <v>39838.720000000001</v>
      </c>
      <c r="I11" s="317">
        <v>9.58</v>
      </c>
      <c r="J11" s="181">
        <f t="shared" ref="J11:J22" si="0">ROUND(D11*I11,2)</f>
        <v>38473.279999999999</v>
      </c>
      <c r="K11" s="79">
        <v>4015.9999999999995</v>
      </c>
      <c r="L11" s="8">
        <v>9.92</v>
      </c>
      <c r="M11" s="185">
        <f>K11*L11</f>
        <v>39838.719999999994</v>
      </c>
      <c r="N11" s="185">
        <f>F11-M11</f>
        <v>0</v>
      </c>
      <c r="O11" s="185"/>
      <c r="P11" s="97">
        <f>IF(E11=0,0,(I11-E11)/E11)</f>
        <v>-3.427419354838708E-2</v>
      </c>
      <c r="Q11" s="176">
        <f>ROUND(G11*(1+$Q$7),2)</f>
        <v>10.1</v>
      </c>
      <c r="R11" s="176">
        <f>G11*(1+$R$7)</f>
        <v>10.097071999999999</v>
      </c>
      <c r="S11" s="13"/>
    </row>
    <row r="12" spans="1:21" ht="13">
      <c r="A12" s="179" t="s">
        <v>395</v>
      </c>
      <c r="B12" s="79"/>
      <c r="C12" s="183" t="s">
        <v>155</v>
      </c>
      <c r="D12" s="93">
        <v>3756</v>
      </c>
      <c r="E12" s="115">
        <v>11.98</v>
      </c>
      <c r="F12" s="181">
        <f t="shared" ref="F12:F20" si="1">ROUND(D12*E12,2)</f>
        <v>44996.88</v>
      </c>
      <c r="G12" s="115">
        <f t="shared" ref="G12:G20" si="2">E12</f>
        <v>11.98</v>
      </c>
      <c r="H12" s="181">
        <f>ROUND(D12*G12,2)</f>
        <v>44996.88</v>
      </c>
      <c r="I12" s="317">
        <v>11.55</v>
      </c>
      <c r="J12" s="181">
        <f t="shared" si="0"/>
        <v>43381.8</v>
      </c>
      <c r="K12" s="79">
        <v>3756</v>
      </c>
      <c r="L12" s="8">
        <v>11.980000000000002</v>
      </c>
      <c r="M12" s="185">
        <f t="shared" ref="M12:M20" si="3">K12*L12</f>
        <v>44996.880000000005</v>
      </c>
      <c r="N12" s="185">
        <f t="shared" ref="N12:N20" si="4">F12-M12</f>
        <v>0</v>
      </c>
      <c r="O12" s="185"/>
      <c r="P12" s="97">
        <f t="shared" ref="P12:P20" si="5">IF(E12=0,0,(I12-E12)/E12)</f>
        <v>-3.5893155258764582E-2</v>
      </c>
      <c r="Q12" s="176">
        <f>ROUND(G12*(1+$Q$7),2)</f>
        <v>12.19</v>
      </c>
      <c r="R12" s="176">
        <f>G12*(1+$R$7)</f>
        <v>12.193842999999999</v>
      </c>
      <c r="S12" s="13"/>
    </row>
    <row r="13" spans="1:21" ht="13">
      <c r="A13" s="179" t="s">
        <v>397</v>
      </c>
      <c r="B13" s="79"/>
      <c r="C13" s="183" t="s">
        <v>156</v>
      </c>
      <c r="D13" s="93">
        <v>3778.0000000000005</v>
      </c>
      <c r="E13" s="115">
        <v>15.22</v>
      </c>
      <c r="F13" s="181">
        <f t="shared" si="1"/>
        <v>57501.16</v>
      </c>
      <c r="G13" s="115">
        <f t="shared" si="2"/>
        <v>15.22</v>
      </c>
      <c r="H13" s="181">
        <f>ROUND(D13*G13,2)</f>
        <v>57501.16</v>
      </c>
      <c r="I13" s="317">
        <v>14.86</v>
      </c>
      <c r="J13" s="181">
        <f t="shared" si="0"/>
        <v>56141.08</v>
      </c>
      <c r="K13" s="79">
        <v>3778.0000000000005</v>
      </c>
      <c r="L13" s="8">
        <v>15.22</v>
      </c>
      <c r="M13" s="185">
        <f t="shared" si="3"/>
        <v>57501.160000000011</v>
      </c>
      <c r="N13" s="185">
        <f t="shared" si="4"/>
        <v>0</v>
      </c>
      <c r="O13" s="185"/>
      <c r="P13" s="97">
        <f t="shared" si="5"/>
        <v>-2.3653088042050012E-2</v>
      </c>
      <c r="Q13" s="176">
        <f>ROUND(G13*(1+$Q$7),2)</f>
        <v>15.49</v>
      </c>
      <c r="R13" s="176">
        <f>G13*(1+$R$7)</f>
        <v>15.491676999999999</v>
      </c>
      <c r="S13" s="13"/>
    </row>
    <row r="14" spans="1:21" ht="13">
      <c r="A14" s="179" t="s">
        <v>398</v>
      </c>
      <c r="B14" s="79"/>
      <c r="C14" s="183" t="s">
        <v>157</v>
      </c>
      <c r="D14" s="93">
        <v>16956</v>
      </c>
      <c r="E14" s="115">
        <v>8.57</v>
      </c>
      <c r="F14" s="181">
        <f t="shared" si="1"/>
        <v>145312.92000000001</v>
      </c>
      <c r="G14" s="115">
        <f t="shared" si="2"/>
        <v>8.57</v>
      </c>
      <c r="H14" s="181">
        <f t="shared" ref="H14:H20" si="6">ROUND(D14*G14,2)</f>
        <v>145312.92000000001</v>
      </c>
      <c r="I14" s="317">
        <v>7.84</v>
      </c>
      <c r="J14" s="181">
        <f t="shared" si="0"/>
        <v>132935.04000000001</v>
      </c>
      <c r="K14" s="79">
        <v>16956</v>
      </c>
      <c r="L14" s="8">
        <v>8.5699999999999985</v>
      </c>
      <c r="M14" s="185">
        <f t="shared" si="3"/>
        <v>145312.91999999998</v>
      </c>
      <c r="N14" s="185">
        <f t="shared" si="4"/>
        <v>0</v>
      </c>
      <c r="O14" s="185"/>
      <c r="P14" s="97">
        <f t="shared" si="5"/>
        <v>-8.5180863477246252E-2</v>
      </c>
      <c r="Q14" s="176">
        <f>ROUND(G14*(1+$Q$7),2)</f>
        <v>8.7200000000000006</v>
      </c>
      <c r="R14" s="176">
        <f>G14*(1+$R$7)</f>
        <v>8.7229744999999994</v>
      </c>
      <c r="S14" s="13"/>
    </row>
    <row r="15" spans="1:21" ht="13">
      <c r="A15" s="179" t="s">
        <v>431</v>
      </c>
      <c r="B15" s="55"/>
      <c r="C15" s="183" t="s">
        <v>294</v>
      </c>
      <c r="D15" s="93">
        <v>4804</v>
      </c>
      <c r="E15" s="115">
        <v>8.6684866666666665</v>
      </c>
      <c r="F15" s="181">
        <f t="shared" si="1"/>
        <v>41643.410000000003</v>
      </c>
      <c r="G15" s="115">
        <f t="shared" si="2"/>
        <v>8.6684866666666665</v>
      </c>
      <c r="H15" s="181">
        <f t="shared" si="6"/>
        <v>41643.410000000003</v>
      </c>
      <c r="I15" s="317">
        <v>8.25</v>
      </c>
      <c r="J15" s="181">
        <f t="shared" si="0"/>
        <v>39633</v>
      </c>
      <c r="K15" s="79">
        <v>4804</v>
      </c>
      <c r="L15" s="8">
        <v>8.6684866666666665</v>
      </c>
      <c r="M15" s="185">
        <f t="shared" si="3"/>
        <v>41643.409946666667</v>
      </c>
      <c r="N15" s="185">
        <f t="shared" si="4"/>
        <v>5.3333336836658418E-5</v>
      </c>
      <c r="O15" s="185"/>
      <c r="P15" s="97">
        <f t="shared" si="5"/>
        <v>-4.8276784952083117E-2</v>
      </c>
      <c r="Q15" s="176">
        <v>0</v>
      </c>
      <c r="R15" s="176">
        <f>Q15</f>
        <v>0</v>
      </c>
    </row>
    <row r="16" spans="1:21" ht="13">
      <c r="A16" s="179" t="s">
        <v>583</v>
      </c>
      <c r="B16" s="55"/>
      <c r="C16" s="183" t="s">
        <v>570</v>
      </c>
      <c r="D16" s="93">
        <v>0</v>
      </c>
      <c r="E16" s="115"/>
      <c r="F16" s="181"/>
      <c r="G16" s="115"/>
      <c r="H16" s="181"/>
      <c r="I16" s="317">
        <v>8.76</v>
      </c>
      <c r="J16" s="181">
        <f>ROUND(D16*I16,2)</f>
        <v>0</v>
      </c>
      <c r="K16" s="79"/>
      <c r="M16" s="185"/>
      <c r="N16" s="185"/>
      <c r="O16" s="185"/>
      <c r="P16" s="97"/>
      <c r="Q16" s="176"/>
      <c r="R16" s="176"/>
    </row>
    <row r="17" spans="1:19" ht="13">
      <c r="A17" s="179" t="s">
        <v>432</v>
      </c>
      <c r="B17" s="55"/>
      <c r="C17" s="183" t="s">
        <v>295</v>
      </c>
      <c r="D17" s="93">
        <v>2652</v>
      </c>
      <c r="E17" s="115">
        <v>11.2843</v>
      </c>
      <c r="F17" s="181">
        <f t="shared" si="1"/>
        <v>29925.96</v>
      </c>
      <c r="G17" s="115">
        <f t="shared" si="2"/>
        <v>11.2843</v>
      </c>
      <c r="H17" s="181">
        <f t="shared" si="6"/>
        <v>29925.96</v>
      </c>
      <c r="I17" s="317">
        <v>10.8</v>
      </c>
      <c r="J17" s="181">
        <f t="shared" si="0"/>
        <v>28641.599999999999</v>
      </c>
      <c r="K17" s="79">
        <v>2652</v>
      </c>
      <c r="L17" s="8">
        <v>11.2843</v>
      </c>
      <c r="M17" s="185">
        <f t="shared" si="3"/>
        <v>29925.963599999999</v>
      </c>
      <c r="N17" s="185">
        <f t="shared" si="4"/>
        <v>-3.6000000000058208E-3</v>
      </c>
      <c r="O17" s="185"/>
      <c r="P17" s="97">
        <f t="shared" si="5"/>
        <v>-4.2918036564075689E-2</v>
      </c>
      <c r="Q17" s="176">
        <v>0</v>
      </c>
      <c r="R17" s="176">
        <f>Q17</f>
        <v>0</v>
      </c>
    </row>
    <row r="18" spans="1:19" ht="13">
      <c r="A18" s="179" t="s">
        <v>433</v>
      </c>
      <c r="B18" s="55"/>
      <c r="C18" s="183" t="s">
        <v>296</v>
      </c>
      <c r="D18" s="93">
        <v>1536</v>
      </c>
      <c r="E18" s="115">
        <v>13.09976</v>
      </c>
      <c r="F18" s="181">
        <f t="shared" si="1"/>
        <v>20121.23</v>
      </c>
      <c r="G18" s="115">
        <f t="shared" si="2"/>
        <v>13.09976</v>
      </c>
      <c r="H18" s="181">
        <f t="shared" si="6"/>
        <v>20121.23</v>
      </c>
      <c r="I18" s="317">
        <v>12.7</v>
      </c>
      <c r="J18" s="181">
        <f t="shared" si="0"/>
        <v>19507.2</v>
      </c>
      <c r="K18" s="79">
        <v>1536</v>
      </c>
      <c r="L18" s="8">
        <v>13.099760000000002</v>
      </c>
      <c r="M18" s="185">
        <f t="shared" si="3"/>
        <v>20121.231360000002</v>
      </c>
      <c r="N18" s="185">
        <f t="shared" si="4"/>
        <v>-1.3600000020232983E-3</v>
      </c>
      <c r="O18" s="185"/>
      <c r="P18" s="97">
        <f t="shared" si="5"/>
        <v>-3.0516589616909055E-2</v>
      </c>
      <c r="Q18" s="176">
        <v>0</v>
      </c>
      <c r="R18" s="176">
        <f>Q18</f>
        <v>0</v>
      </c>
    </row>
    <row r="19" spans="1:19" ht="13">
      <c r="A19" s="179" t="s">
        <v>434</v>
      </c>
      <c r="B19" s="55"/>
      <c r="C19" s="183" t="s">
        <v>297</v>
      </c>
      <c r="D19" s="93">
        <v>6540</v>
      </c>
      <c r="E19" s="115">
        <v>15.488416666666668</v>
      </c>
      <c r="F19" s="181">
        <f t="shared" si="1"/>
        <v>101294.25</v>
      </c>
      <c r="G19" s="115">
        <f t="shared" si="2"/>
        <v>15.488416666666668</v>
      </c>
      <c r="H19" s="181">
        <f t="shared" si="6"/>
        <v>101294.25</v>
      </c>
      <c r="I19" s="317">
        <v>15.06</v>
      </c>
      <c r="J19" s="181">
        <f t="shared" si="0"/>
        <v>98492.4</v>
      </c>
      <c r="K19" s="79">
        <v>6540</v>
      </c>
      <c r="L19" s="8">
        <v>15.488416666666668</v>
      </c>
      <c r="M19" s="185">
        <f t="shared" si="3"/>
        <v>101294.24500000001</v>
      </c>
      <c r="N19" s="185">
        <f t="shared" si="4"/>
        <v>4.9999999901046976E-3</v>
      </c>
      <c r="O19" s="185"/>
      <c r="P19" s="97">
        <f t="shared" si="5"/>
        <v>-2.7660455932121342E-2</v>
      </c>
      <c r="Q19" s="176">
        <v>0</v>
      </c>
      <c r="R19" s="176">
        <f>Q19</f>
        <v>0</v>
      </c>
      <c r="S19" s="3"/>
    </row>
    <row r="20" spans="1:19" ht="13">
      <c r="A20" s="179" t="s">
        <v>435</v>
      </c>
      <c r="B20" s="55"/>
      <c r="C20" s="183" t="s">
        <v>298</v>
      </c>
      <c r="D20" s="93">
        <v>5616</v>
      </c>
      <c r="E20" s="115">
        <v>22.204570000000004</v>
      </c>
      <c r="F20" s="181">
        <f t="shared" si="1"/>
        <v>124700.87</v>
      </c>
      <c r="G20" s="115">
        <f t="shared" si="2"/>
        <v>22.204570000000004</v>
      </c>
      <c r="H20" s="181">
        <f t="shared" si="6"/>
        <v>124700.87</v>
      </c>
      <c r="I20" s="317">
        <v>21.83</v>
      </c>
      <c r="J20" s="181">
        <f t="shared" si="0"/>
        <v>122597.28</v>
      </c>
      <c r="K20" s="79">
        <v>5616</v>
      </c>
      <c r="L20" s="8">
        <v>22.20457</v>
      </c>
      <c r="M20" s="185">
        <f t="shared" si="3"/>
        <v>124700.86512</v>
      </c>
      <c r="N20" s="185">
        <f t="shared" si="4"/>
        <v>4.8799999931361526E-3</v>
      </c>
      <c r="O20" s="185"/>
      <c r="P20" s="97">
        <f t="shared" si="5"/>
        <v>-1.6869049929811995E-2</v>
      </c>
      <c r="Q20" s="176">
        <v>0</v>
      </c>
      <c r="R20" s="176">
        <f>Q20</f>
        <v>0</v>
      </c>
    </row>
    <row r="21" spans="1:19" ht="13">
      <c r="A21" s="179"/>
      <c r="C21" s="183"/>
      <c r="D21" s="93"/>
      <c r="E21" s="93"/>
      <c r="F21" s="93"/>
      <c r="G21" s="115"/>
      <c r="H21" s="181"/>
      <c r="I21" s="176"/>
      <c r="J21" s="181"/>
      <c r="K21" s="79"/>
      <c r="M21" s="185"/>
      <c r="N21" s="185"/>
      <c r="O21" s="185"/>
      <c r="P21" s="185"/>
      <c r="Q21" s="176"/>
      <c r="R21" s="176"/>
    </row>
    <row r="22" spans="1:19" ht="13">
      <c r="A22" s="179" t="s">
        <v>339</v>
      </c>
      <c r="B22" s="55"/>
      <c r="C22" s="183"/>
      <c r="D22" s="93"/>
      <c r="E22" s="93"/>
      <c r="F22" s="93"/>
      <c r="G22" s="115"/>
      <c r="H22" s="181"/>
      <c r="I22" s="317">
        <v>8.61</v>
      </c>
      <c r="J22" s="176">
        <f t="shared" si="0"/>
        <v>0</v>
      </c>
      <c r="K22" s="79"/>
      <c r="M22" s="185"/>
      <c r="N22" s="185"/>
      <c r="O22" s="185"/>
      <c r="P22" s="97">
        <f>IF(E22=0,0,(I22-E22)/E22)</f>
        <v>0</v>
      </c>
      <c r="Q22" s="176">
        <f>ROUND(G22*(1+$Q$7),2)</f>
        <v>0</v>
      </c>
      <c r="R22" s="176">
        <f>G22*(1+$R$7)</f>
        <v>0</v>
      </c>
    </row>
    <row r="23" spans="1:19" ht="13">
      <c r="A23" s="165"/>
      <c r="K23" s="79"/>
      <c r="M23" s="66"/>
      <c r="N23" s="66"/>
      <c r="O23" s="66"/>
      <c r="P23" s="66"/>
      <c r="Q23" s="176"/>
      <c r="R23" s="176"/>
    </row>
    <row r="24" spans="1:19" s="79" customFormat="1" ht="13">
      <c r="A24" s="171" t="s">
        <v>145</v>
      </c>
      <c r="J24" s="19" t="s">
        <v>147</v>
      </c>
      <c r="M24" s="83"/>
      <c r="N24" s="267"/>
      <c r="O24" s="267"/>
      <c r="P24" s="267"/>
      <c r="Q24" s="176"/>
      <c r="R24" s="176"/>
    </row>
    <row r="25" spans="1:19" s="79" customFormat="1" ht="13">
      <c r="A25" s="129" t="s">
        <v>146</v>
      </c>
      <c r="J25" s="19" t="s">
        <v>541</v>
      </c>
      <c r="M25" s="83"/>
      <c r="N25" s="267"/>
      <c r="O25" s="267"/>
      <c r="P25" s="267"/>
      <c r="Q25" s="176"/>
      <c r="R25" s="176"/>
    </row>
    <row r="26" spans="1:19" s="79" customFormat="1" ht="13">
      <c r="A26" s="129" t="s">
        <v>144</v>
      </c>
      <c r="G26" s="338"/>
      <c r="H26" s="338"/>
      <c r="J26" s="20" t="s">
        <v>162</v>
      </c>
      <c r="M26" s="83"/>
      <c r="N26" s="267"/>
      <c r="O26" s="267"/>
      <c r="P26" s="267"/>
      <c r="Q26" s="176"/>
      <c r="R26" s="176"/>
    </row>
    <row r="27" spans="1:19" s="79" customFormat="1" ht="13">
      <c r="A27" s="100"/>
      <c r="E27" s="339" t="s">
        <v>87</v>
      </c>
      <c r="F27" s="339"/>
      <c r="G27" s="339" t="s">
        <v>535</v>
      </c>
      <c r="H27" s="339"/>
      <c r="M27" s="83"/>
      <c r="N27" s="267"/>
      <c r="O27" s="267"/>
      <c r="P27" s="267"/>
      <c r="Q27" s="176"/>
      <c r="R27" s="176"/>
    </row>
    <row r="28" spans="1:19" s="79" customFormat="1" ht="13">
      <c r="A28" s="82"/>
      <c r="B28" s="140"/>
      <c r="C28" s="299" t="s">
        <v>206</v>
      </c>
      <c r="D28" s="299" t="s">
        <v>4</v>
      </c>
      <c r="E28" s="299" t="s">
        <v>359</v>
      </c>
      <c r="F28" s="299" t="s">
        <v>104</v>
      </c>
      <c r="G28" s="299"/>
      <c r="H28" s="85"/>
      <c r="I28" s="299"/>
      <c r="J28" s="299" t="s">
        <v>104</v>
      </c>
      <c r="M28" s="83"/>
      <c r="N28" s="267"/>
      <c r="O28" s="267"/>
      <c r="P28" s="267"/>
      <c r="Q28" s="176"/>
      <c r="R28" s="176"/>
    </row>
    <row r="29" spans="1:19" s="79" customFormat="1" ht="13">
      <c r="A29" s="82"/>
      <c r="C29" s="299" t="s">
        <v>132</v>
      </c>
      <c r="D29" s="299" t="s">
        <v>316</v>
      </c>
      <c r="E29" s="299" t="s">
        <v>346</v>
      </c>
      <c r="F29" s="299" t="s">
        <v>347</v>
      </c>
      <c r="G29" s="299" t="s">
        <v>265</v>
      </c>
      <c r="H29" s="299" t="s">
        <v>345</v>
      </c>
      <c r="I29" s="299" t="s">
        <v>572</v>
      </c>
      <c r="J29" s="299" t="s">
        <v>105</v>
      </c>
      <c r="M29" s="67"/>
      <c r="N29" s="67"/>
      <c r="O29" s="67"/>
      <c r="P29" s="67"/>
      <c r="Q29" s="176"/>
      <c r="R29" s="176"/>
    </row>
    <row r="30" spans="1:19" s="79" customFormat="1" ht="13">
      <c r="A30" s="86"/>
      <c r="B30" s="87"/>
      <c r="C30" s="300" t="s">
        <v>133</v>
      </c>
      <c r="D30" s="173" t="s">
        <v>279</v>
      </c>
      <c r="E30" s="300" t="s">
        <v>15</v>
      </c>
      <c r="F30" s="173" t="s">
        <v>87</v>
      </c>
      <c r="G30" s="300" t="s">
        <v>15</v>
      </c>
      <c r="H30" s="300" t="s">
        <v>468</v>
      </c>
      <c r="I30" s="300" t="s">
        <v>13</v>
      </c>
      <c r="J30" s="300" t="s">
        <v>573</v>
      </c>
      <c r="M30" s="68"/>
      <c r="N30" s="68"/>
      <c r="O30" s="68"/>
      <c r="P30" s="68"/>
      <c r="Q30" s="176"/>
      <c r="R30" s="176"/>
    </row>
    <row r="31" spans="1:19" s="79" customFormat="1" ht="13">
      <c r="A31" s="186" t="s">
        <v>399</v>
      </c>
      <c r="C31" s="267"/>
      <c r="D31" s="175"/>
      <c r="E31" s="175"/>
      <c r="F31" s="175"/>
      <c r="G31" s="83"/>
      <c r="H31" s="85"/>
      <c r="I31" s="295"/>
      <c r="J31" s="83"/>
      <c r="M31" s="68"/>
      <c r="N31" s="68"/>
      <c r="O31" s="68"/>
      <c r="P31" s="68"/>
      <c r="Q31" s="176"/>
      <c r="R31" s="176"/>
    </row>
    <row r="32" spans="1:19" s="79" customFormat="1" ht="13">
      <c r="A32" s="177" t="s">
        <v>269</v>
      </c>
      <c r="C32" s="267"/>
      <c r="D32" s="93"/>
      <c r="E32" s="93"/>
      <c r="F32" s="93"/>
      <c r="G32" s="83"/>
      <c r="H32" s="181"/>
      <c r="I32" s="295"/>
      <c r="J32" s="181"/>
      <c r="M32" s="68"/>
      <c r="N32" s="68"/>
      <c r="O32" s="68"/>
      <c r="P32" s="68"/>
      <c r="Q32" s="176"/>
      <c r="R32" s="176"/>
    </row>
    <row r="33" spans="1:23" s="79" customFormat="1" ht="13">
      <c r="A33" s="178" t="s">
        <v>186</v>
      </c>
      <c r="C33" s="267"/>
      <c r="D33" s="93"/>
      <c r="E33" s="93"/>
      <c r="F33" s="93"/>
      <c r="G33" s="83"/>
      <c r="H33" s="181"/>
      <c r="I33" s="295"/>
      <c r="J33" s="181"/>
      <c r="M33" s="68"/>
      <c r="N33" s="68"/>
      <c r="O33" s="68"/>
      <c r="P33" s="68"/>
      <c r="Q33" s="176"/>
      <c r="R33" s="176"/>
    </row>
    <row r="34" spans="1:23" s="79" customFormat="1" ht="13">
      <c r="A34" s="179" t="s">
        <v>360</v>
      </c>
      <c r="C34" s="183" t="s">
        <v>323</v>
      </c>
      <c r="D34" s="93">
        <v>684</v>
      </c>
      <c r="E34" s="115">
        <v>4</v>
      </c>
      <c r="F34" s="181">
        <f t="shared" ref="F34:F49" si="7">ROUND(D34*E34,2)</f>
        <v>2736</v>
      </c>
      <c r="G34" s="115">
        <f t="shared" ref="G34:G49" si="8">E34</f>
        <v>4</v>
      </c>
      <c r="H34" s="181">
        <f t="shared" ref="H34:H43" si="9">ROUND(D34*G34,2)</f>
        <v>2736</v>
      </c>
      <c r="I34" s="317">
        <v>4.03</v>
      </c>
      <c r="J34" s="181">
        <f t="shared" ref="J34:J43" si="10">ROUND(D34*I34,2)</f>
        <v>2756.52</v>
      </c>
      <c r="K34" s="79">
        <v>684</v>
      </c>
      <c r="L34" s="8">
        <v>4</v>
      </c>
      <c r="M34" s="185">
        <f t="shared" ref="M34:M49" si="11">K34*L34</f>
        <v>2736</v>
      </c>
      <c r="N34" s="185">
        <f t="shared" ref="N34:N49" si="12">F34-M34</f>
        <v>0</v>
      </c>
      <c r="O34" s="185"/>
      <c r="P34" s="97">
        <f t="shared" ref="P34:P49" si="13">IF(E34=0,0,(I34-E34)/E34)</f>
        <v>7.5000000000000622E-3</v>
      </c>
      <c r="Q34" s="176">
        <f>ROUND(G34*(1+$Q$7),2)</f>
        <v>4.07</v>
      </c>
      <c r="R34" s="176">
        <f t="shared" ref="R34:R49" si="14">G34*(1+$R$7)</f>
        <v>4.0713999999999997</v>
      </c>
      <c r="S34" s="1"/>
      <c r="V34" s="8"/>
      <c r="W34" s="8"/>
    </row>
    <row r="35" spans="1:23" s="79" customFormat="1" ht="13">
      <c r="A35" s="179" t="s">
        <v>584</v>
      </c>
      <c r="C35" s="183" t="s">
        <v>571</v>
      </c>
      <c r="D35" s="93">
        <v>0</v>
      </c>
      <c r="E35" s="115"/>
      <c r="F35" s="181"/>
      <c r="G35" s="115"/>
      <c r="H35" s="181"/>
      <c r="I35" s="317">
        <v>4.53</v>
      </c>
      <c r="J35" s="181">
        <f>ROUND(D35*I35,2)</f>
        <v>0</v>
      </c>
      <c r="L35" s="8"/>
      <c r="M35" s="185"/>
      <c r="N35" s="185"/>
      <c r="O35" s="185"/>
      <c r="P35" s="97"/>
      <c r="Q35" s="176"/>
      <c r="R35" s="176"/>
      <c r="S35" s="1"/>
      <c r="V35" s="8"/>
      <c r="W35" s="8"/>
    </row>
    <row r="36" spans="1:23" s="79" customFormat="1" ht="13">
      <c r="A36" s="179" t="s">
        <v>436</v>
      </c>
      <c r="C36" s="183" t="s">
        <v>158</v>
      </c>
      <c r="D36" s="93">
        <v>1482</v>
      </c>
      <c r="E36" s="115">
        <v>5.24</v>
      </c>
      <c r="F36" s="181">
        <f t="shared" si="7"/>
        <v>7765.68</v>
      </c>
      <c r="G36" s="115">
        <f t="shared" si="8"/>
        <v>5.24</v>
      </c>
      <c r="H36" s="181">
        <f t="shared" si="9"/>
        <v>7765.68</v>
      </c>
      <c r="I36" s="317">
        <v>5.35</v>
      </c>
      <c r="J36" s="181">
        <f t="shared" si="10"/>
        <v>7928.7</v>
      </c>
      <c r="K36" s="79">
        <v>1482</v>
      </c>
      <c r="L36" s="8">
        <v>5.2400000000000011</v>
      </c>
      <c r="M36" s="185">
        <f t="shared" si="11"/>
        <v>7765.6800000000012</v>
      </c>
      <c r="N36" s="185">
        <f t="shared" si="12"/>
        <v>0</v>
      </c>
      <c r="O36" s="185"/>
      <c r="P36" s="97">
        <f t="shared" si="13"/>
        <v>2.099236641221363E-2</v>
      </c>
      <c r="Q36" s="176">
        <f t="shared" ref="Q36:Q42" si="15">ROUND(G36*(1+$Q$7),2)</f>
        <v>5.33</v>
      </c>
      <c r="R36" s="176">
        <f t="shared" si="14"/>
        <v>5.3335340000000002</v>
      </c>
      <c r="S36" s="1"/>
      <c r="V36" s="8"/>
      <c r="W36" s="8"/>
    </row>
    <row r="37" spans="1:23" ht="13">
      <c r="A37" s="179" t="s">
        <v>437</v>
      </c>
      <c r="B37" s="79"/>
      <c r="C37" s="183" t="s">
        <v>159</v>
      </c>
      <c r="D37" s="93">
        <v>9118</v>
      </c>
      <c r="E37" s="115">
        <v>7.3</v>
      </c>
      <c r="F37" s="181">
        <f t="shared" si="7"/>
        <v>66561.399999999994</v>
      </c>
      <c r="G37" s="115">
        <f t="shared" si="8"/>
        <v>7.3</v>
      </c>
      <c r="H37" s="181">
        <f t="shared" si="9"/>
        <v>66561.399999999994</v>
      </c>
      <c r="I37" s="317">
        <v>7.33</v>
      </c>
      <c r="J37" s="181">
        <f t="shared" si="10"/>
        <v>66834.94</v>
      </c>
      <c r="K37" s="79">
        <v>9118</v>
      </c>
      <c r="L37" s="8">
        <v>7.299999999999998</v>
      </c>
      <c r="M37" s="185">
        <f t="shared" si="11"/>
        <v>66561.39999999998</v>
      </c>
      <c r="N37" s="185">
        <f t="shared" si="12"/>
        <v>0</v>
      </c>
      <c r="O37" s="185"/>
      <c r="P37" s="97">
        <f t="shared" si="13"/>
        <v>4.1095890410959247E-3</v>
      </c>
      <c r="Q37" s="176">
        <f t="shared" si="15"/>
        <v>7.43</v>
      </c>
      <c r="R37" s="176">
        <f t="shared" si="14"/>
        <v>7.4303049999999988</v>
      </c>
      <c r="S37" s="1"/>
    </row>
    <row r="38" spans="1:23" ht="13">
      <c r="A38" s="179" t="s">
        <v>438</v>
      </c>
      <c r="B38" s="79"/>
      <c r="C38" s="183" t="s">
        <v>160</v>
      </c>
      <c r="D38" s="93">
        <v>507.99999999999994</v>
      </c>
      <c r="E38" s="115">
        <v>10.54</v>
      </c>
      <c r="F38" s="181">
        <f t="shared" si="7"/>
        <v>5354.32</v>
      </c>
      <c r="G38" s="115">
        <f t="shared" si="8"/>
        <v>10.54</v>
      </c>
      <c r="H38" s="181">
        <f t="shared" si="9"/>
        <v>5354.32</v>
      </c>
      <c r="I38" s="317">
        <v>10.64</v>
      </c>
      <c r="J38" s="181">
        <f t="shared" si="10"/>
        <v>5405.12</v>
      </c>
      <c r="K38" s="79">
        <v>507.99999999999994</v>
      </c>
      <c r="L38" s="8">
        <v>10.539999999999997</v>
      </c>
      <c r="M38" s="185">
        <f t="shared" si="11"/>
        <v>5354.3199999999979</v>
      </c>
      <c r="N38" s="185">
        <f t="shared" si="12"/>
        <v>0</v>
      </c>
      <c r="O38" s="185"/>
      <c r="P38" s="97">
        <f t="shared" si="13"/>
        <v>9.4876660341557326E-3</v>
      </c>
      <c r="Q38" s="176">
        <f t="shared" si="15"/>
        <v>10.73</v>
      </c>
      <c r="R38" s="176">
        <f t="shared" si="14"/>
        <v>10.728138999999999</v>
      </c>
      <c r="S38" s="1"/>
    </row>
    <row r="39" spans="1:23" ht="13">
      <c r="A39" s="182" t="s">
        <v>439</v>
      </c>
      <c r="B39" s="79"/>
      <c r="C39" s="183" t="s">
        <v>161</v>
      </c>
      <c r="D39" s="93">
        <v>3787.9999999999995</v>
      </c>
      <c r="E39" s="115">
        <v>7.41</v>
      </c>
      <c r="F39" s="181">
        <f t="shared" si="7"/>
        <v>28069.08</v>
      </c>
      <c r="G39" s="115">
        <f t="shared" si="8"/>
        <v>7.41</v>
      </c>
      <c r="H39" s="181">
        <f t="shared" si="9"/>
        <v>28069.08</v>
      </c>
      <c r="I39" s="317">
        <v>7.14</v>
      </c>
      <c r="J39" s="181">
        <f t="shared" si="10"/>
        <v>27046.32</v>
      </c>
      <c r="K39" s="79">
        <v>3787.9999999999995</v>
      </c>
      <c r="L39" s="8">
        <v>7.4099999999999975</v>
      </c>
      <c r="M39" s="185">
        <f t="shared" si="11"/>
        <v>28069.079999999987</v>
      </c>
      <c r="N39" s="185">
        <f t="shared" si="12"/>
        <v>0</v>
      </c>
      <c r="O39" s="185"/>
      <c r="P39" s="97">
        <f t="shared" si="13"/>
        <v>-3.6437246963562812E-2</v>
      </c>
      <c r="Q39" s="176">
        <f t="shared" si="15"/>
        <v>7.54</v>
      </c>
      <c r="R39" s="176">
        <f t="shared" si="14"/>
        <v>7.5422684999999996</v>
      </c>
      <c r="S39" s="1"/>
    </row>
    <row r="40" spans="1:23" ht="13">
      <c r="A40" s="182" t="s">
        <v>361</v>
      </c>
      <c r="B40" s="55"/>
      <c r="C40" s="183" t="s">
        <v>299</v>
      </c>
      <c r="D40" s="93">
        <v>168</v>
      </c>
      <c r="E40" s="115">
        <v>8.83</v>
      </c>
      <c r="F40" s="181">
        <f t="shared" si="7"/>
        <v>1483.44</v>
      </c>
      <c r="G40" s="115">
        <f t="shared" si="8"/>
        <v>8.83</v>
      </c>
      <c r="H40" s="181">
        <f t="shared" si="9"/>
        <v>1483.44</v>
      </c>
      <c r="I40" s="317">
        <v>8.69</v>
      </c>
      <c r="J40" s="181">
        <f t="shared" si="10"/>
        <v>1459.92</v>
      </c>
      <c r="K40" s="79">
        <v>168</v>
      </c>
      <c r="L40" s="8">
        <v>8.83</v>
      </c>
      <c r="M40" s="185">
        <f t="shared" si="11"/>
        <v>1483.44</v>
      </c>
      <c r="N40" s="185">
        <f t="shared" si="12"/>
        <v>0</v>
      </c>
      <c r="O40" s="185"/>
      <c r="P40" s="97">
        <f t="shared" si="13"/>
        <v>-1.5855039637599159E-2</v>
      </c>
      <c r="Q40" s="176">
        <f t="shared" si="15"/>
        <v>8.99</v>
      </c>
      <c r="R40" s="176">
        <f t="shared" si="14"/>
        <v>8.9876154999999986</v>
      </c>
      <c r="S40" s="1"/>
    </row>
    <row r="41" spans="1:23" ht="13">
      <c r="A41" s="182" t="s">
        <v>466</v>
      </c>
      <c r="B41" s="55"/>
      <c r="C41" s="183" t="s">
        <v>300</v>
      </c>
      <c r="D41" s="93">
        <v>2430</v>
      </c>
      <c r="E41" s="115">
        <v>6.8701700000000008</v>
      </c>
      <c r="F41" s="181">
        <f t="shared" si="7"/>
        <v>16694.509999999998</v>
      </c>
      <c r="G41" s="115">
        <f t="shared" si="8"/>
        <v>6.8701700000000008</v>
      </c>
      <c r="H41" s="181">
        <f t="shared" si="9"/>
        <v>16694.509999999998</v>
      </c>
      <c r="I41" s="317">
        <v>6.81</v>
      </c>
      <c r="J41" s="181">
        <f t="shared" si="10"/>
        <v>16548.3</v>
      </c>
      <c r="K41" s="79">
        <v>2430</v>
      </c>
      <c r="L41" s="8">
        <v>6.8701700000000008</v>
      </c>
      <c r="M41" s="185">
        <f t="shared" si="11"/>
        <v>16694.5131</v>
      </c>
      <c r="N41" s="185">
        <f t="shared" si="12"/>
        <v>-3.1000000017229468E-3</v>
      </c>
      <c r="O41" s="185"/>
      <c r="P41" s="97">
        <f t="shared" si="13"/>
        <v>-8.758153000580941E-3</v>
      </c>
      <c r="Q41" s="176">
        <f t="shared" si="15"/>
        <v>6.99</v>
      </c>
      <c r="R41" s="176">
        <f t="shared" si="14"/>
        <v>6.9928025345</v>
      </c>
      <c r="S41" s="1"/>
    </row>
    <row r="42" spans="1:23" ht="13">
      <c r="A42" s="182" t="s">
        <v>441</v>
      </c>
      <c r="B42" s="55"/>
      <c r="C42" s="183" t="s">
        <v>301</v>
      </c>
      <c r="D42" s="93">
        <v>36</v>
      </c>
      <c r="E42" s="115">
        <v>8.0044700000000013</v>
      </c>
      <c r="F42" s="181">
        <f t="shared" si="7"/>
        <v>288.16000000000003</v>
      </c>
      <c r="G42" s="115">
        <f t="shared" si="8"/>
        <v>8.0044700000000013</v>
      </c>
      <c r="H42" s="181">
        <f t="shared" si="9"/>
        <v>288.16000000000003</v>
      </c>
      <c r="I42" s="317">
        <v>8.16</v>
      </c>
      <c r="J42" s="181">
        <f t="shared" si="10"/>
        <v>293.76</v>
      </c>
      <c r="K42" s="79">
        <v>36</v>
      </c>
      <c r="L42" s="8">
        <v>8.0044699999999995</v>
      </c>
      <c r="M42" s="185">
        <f t="shared" si="11"/>
        <v>288.16091999999998</v>
      </c>
      <c r="N42" s="185">
        <f t="shared" si="12"/>
        <v>-9.1999999995096005E-4</v>
      </c>
      <c r="O42" s="185"/>
      <c r="P42" s="97">
        <f t="shared" si="13"/>
        <v>1.9430393267761491E-2</v>
      </c>
      <c r="Q42" s="176">
        <f t="shared" si="15"/>
        <v>8.15</v>
      </c>
      <c r="R42" s="176">
        <f t="shared" si="14"/>
        <v>8.1473497895000015</v>
      </c>
      <c r="S42" s="1"/>
    </row>
    <row r="43" spans="1:23" ht="13">
      <c r="A43" s="182" t="s">
        <v>442</v>
      </c>
      <c r="B43" s="55"/>
      <c r="C43" s="183" t="s">
        <v>302</v>
      </c>
      <c r="D43" s="93">
        <v>756</v>
      </c>
      <c r="E43" s="115">
        <v>9.7351633333333361</v>
      </c>
      <c r="F43" s="181">
        <f t="shared" si="7"/>
        <v>7359.78</v>
      </c>
      <c r="G43" s="115">
        <f t="shared" si="8"/>
        <v>9.7351633333333361</v>
      </c>
      <c r="H43" s="181">
        <f t="shared" si="9"/>
        <v>7359.78</v>
      </c>
      <c r="I43" s="317">
        <v>10.050000000000001</v>
      </c>
      <c r="J43" s="181">
        <f t="shared" si="10"/>
        <v>7597.8</v>
      </c>
      <c r="K43" s="79">
        <v>756</v>
      </c>
      <c r="L43" s="8">
        <v>9.7351633333333343</v>
      </c>
      <c r="M43" s="185">
        <f t="shared" si="11"/>
        <v>7359.783480000001</v>
      </c>
      <c r="N43" s="185">
        <f t="shared" si="12"/>
        <v>-3.4800000012182863E-3</v>
      </c>
      <c r="O43" s="185"/>
      <c r="P43" s="97">
        <f t="shared" si="13"/>
        <v>3.2340152485029139E-2</v>
      </c>
      <c r="Q43" s="176">
        <f t="shared" ref="Q43:Q49" si="16">ROUND(G43*(1+$Q$7),2)</f>
        <v>9.91</v>
      </c>
      <c r="R43" s="176">
        <f t="shared" si="14"/>
        <v>9.9089359988333356</v>
      </c>
      <c r="S43" s="1"/>
    </row>
    <row r="44" spans="1:23" ht="13">
      <c r="A44" s="182" t="s">
        <v>362</v>
      </c>
      <c r="B44" s="55"/>
      <c r="C44" s="183" t="s">
        <v>303</v>
      </c>
      <c r="D44" s="93">
        <v>1932</v>
      </c>
      <c r="E44" s="115">
        <v>14.134866666666667</v>
      </c>
      <c r="F44" s="181">
        <f t="shared" si="7"/>
        <v>27308.560000000001</v>
      </c>
      <c r="G44" s="115">
        <f t="shared" si="8"/>
        <v>14.134866666666667</v>
      </c>
      <c r="H44" s="181">
        <f t="shared" ref="H44:H49" si="17">ROUND(D44*G44,2)</f>
        <v>27308.560000000001</v>
      </c>
      <c r="I44" s="317">
        <v>14.59</v>
      </c>
      <c r="J44" s="181">
        <f t="shared" ref="J44:J49" si="18">ROUND(D44*I44,2)</f>
        <v>28187.88</v>
      </c>
      <c r="K44" s="79">
        <v>1932</v>
      </c>
      <c r="L44" s="8">
        <v>14.134866666666667</v>
      </c>
      <c r="M44" s="185">
        <f t="shared" si="11"/>
        <v>27308.562400000003</v>
      </c>
      <c r="N44" s="185">
        <f t="shared" si="12"/>
        <v>-2.4000000012165401E-3</v>
      </c>
      <c r="O44" s="185"/>
      <c r="P44" s="97">
        <f t="shared" si="13"/>
        <v>3.219933686439673E-2</v>
      </c>
      <c r="Q44" s="176">
        <f t="shared" si="16"/>
        <v>14.39</v>
      </c>
      <c r="R44" s="176">
        <f t="shared" si="14"/>
        <v>14.387174036666666</v>
      </c>
      <c r="S44" s="1"/>
    </row>
    <row r="45" spans="1:23" ht="13">
      <c r="A45" s="182" t="s">
        <v>363</v>
      </c>
      <c r="B45" s="55"/>
      <c r="C45" s="183" t="s">
        <v>304</v>
      </c>
      <c r="D45" s="93">
        <v>120</v>
      </c>
      <c r="E45" s="115">
        <v>21.321133333333332</v>
      </c>
      <c r="F45" s="181">
        <f t="shared" si="7"/>
        <v>2558.54</v>
      </c>
      <c r="G45" s="115">
        <f t="shared" si="8"/>
        <v>21.321133333333332</v>
      </c>
      <c r="H45" s="181">
        <f t="shared" si="17"/>
        <v>2558.54</v>
      </c>
      <c r="I45" s="317">
        <v>20.29</v>
      </c>
      <c r="J45" s="181">
        <f t="shared" si="18"/>
        <v>2434.8000000000002</v>
      </c>
      <c r="K45" s="79">
        <v>120</v>
      </c>
      <c r="L45" s="8">
        <v>21.321133333333332</v>
      </c>
      <c r="M45" s="185">
        <f t="shared" si="11"/>
        <v>2558.5360000000001</v>
      </c>
      <c r="N45" s="185">
        <f t="shared" si="12"/>
        <v>3.9999999999054126E-3</v>
      </c>
      <c r="O45" s="185"/>
      <c r="P45" s="97">
        <f t="shared" si="13"/>
        <v>-4.8362032037071186E-2</v>
      </c>
      <c r="Q45" s="176">
        <f t="shared" si="16"/>
        <v>21.7</v>
      </c>
      <c r="R45" s="176">
        <f t="shared" si="14"/>
        <v>21.70171556333333</v>
      </c>
      <c r="S45" s="1"/>
    </row>
    <row r="46" spans="1:23" ht="13">
      <c r="A46" s="179" t="s">
        <v>391</v>
      </c>
      <c r="B46" s="55"/>
      <c r="C46" s="183" t="s">
        <v>305</v>
      </c>
      <c r="D46" s="93">
        <v>0</v>
      </c>
      <c r="E46" s="115">
        <v>8.17</v>
      </c>
      <c r="F46" s="181">
        <f t="shared" si="7"/>
        <v>0</v>
      </c>
      <c r="G46" s="115">
        <f t="shared" si="8"/>
        <v>8.17</v>
      </c>
      <c r="H46" s="181">
        <f t="shared" si="17"/>
        <v>0</v>
      </c>
      <c r="I46" s="317">
        <v>8.18</v>
      </c>
      <c r="J46" s="181">
        <f t="shared" si="18"/>
        <v>0</v>
      </c>
      <c r="K46" s="79">
        <v>0</v>
      </c>
      <c r="L46" s="8">
        <v>8.17</v>
      </c>
      <c r="M46" s="185">
        <f t="shared" si="11"/>
        <v>0</v>
      </c>
      <c r="N46" s="185">
        <f t="shared" si="12"/>
        <v>0</v>
      </c>
      <c r="O46" s="185"/>
      <c r="P46" s="97">
        <f t="shared" si="13"/>
        <v>1.2239902080783092E-3</v>
      </c>
      <c r="Q46" s="176">
        <f t="shared" si="16"/>
        <v>8.32</v>
      </c>
      <c r="R46" s="176">
        <f t="shared" si="14"/>
        <v>8.3158344999999994</v>
      </c>
    </row>
    <row r="47" spans="1:23" ht="13">
      <c r="A47" s="179" t="s">
        <v>392</v>
      </c>
      <c r="B47" s="55"/>
      <c r="C47" s="183" t="s">
        <v>306</v>
      </c>
      <c r="D47" s="93">
        <v>0</v>
      </c>
      <c r="E47" s="115">
        <v>10</v>
      </c>
      <c r="F47" s="181">
        <f t="shared" si="7"/>
        <v>0</v>
      </c>
      <c r="G47" s="115">
        <f t="shared" si="8"/>
        <v>10</v>
      </c>
      <c r="H47" s="181">
        <f t="shared" si="17"/>
        <v>0</v>
      </c>
      <c r="I47" s="317">
        <v>10.09</v>
      </c>
      <c r="J47" s="181">
        <f t="shared" si="18"/>
        <v>0</v>
      </c>
      <c r="K47" s="79">
        <v>0</v>
      </c>
      <c r="L47" s="8">
        <v>10</v>
      </c>
      <c r="M47" s="185">
        <f t="shared" si="11"/>
        <v>0</v>
      </c>
      <c r="N47" s="185">
        <f t="shared" si="12"/>
        <v>0</v>
      </c>
      <c r="O47" s="185"/>
      <c r="P47" s="97">
        <f t="shared" si="13"/>
        <v>8.9999999999999854E-3</v>
      </c>
      <c r="Q47" s="176">
        <f t="shared" si="16"/>
        <v>10.18</v>
      </c>
      <c r="R47" s="176">
        <f t="shared" si="14"/>
        <v>10.1785</v>
      </c>
    </row>
    <row r="48" spans="1:23" ht="13">
      <c r="A48" s="179" t="s">
        <v>393</v>
      </c>
      <c r="B48" s="55"/>
      <c r="C48" s="183" t="s">
        <v>307</v>
      </c>
      <c r="D48" s="93">
        <v>48</v>
      </c>
      <c r="E48" s="115">
        <v>12.378416666666668</v>
      </c>
      <c r="F48" s="181">
        <f t="shared" si="7"/>
        <v>594.16</v>
      </c>
      <c r="G48" s="115">
        <f t="shared" si="8"/>
        <v>12.378416666666668</v>
      </c>
      <c r="H48" s="181">
        <f t="shared" si="17"/>
        <v>594.16</v>
      </c>
      <c r="I48" s="317">
        <v>12.44</v>
      </c>
      <c r="J48" s="181">
        <f t="shared" si="18"/>
        <v>597.12</v>
      </c>
      <c r="K48" s="79">
        <v>48</v>
      </c>
      <c r="L48" s="8">
        <v>12.378416666666668</v>
      </c>
      <c r="M48" s="185">
        <f t="shared" si="11"/>
        <v>594.1640000000001</v>
      </c>
      <c r="N48" s="185">
        <f t="shared" si="12"/>
        <v>-4.0000000001327862E-3</v>
      </c>
      <c r="O48" s="185"/>
      <c r="P48" s="97">
        <f t="shared" si="13"/>
        <v>4.9750573915617628E-3</v>
      </c>
      <c r="Q48" s="176">
        <f t="shared" si="16"/>
        <v>12.6</v>
      </c>
      <c r="R48" s="176">
        <f t="shared" si="14"/>
        <v>12.599371404166668</v>
      </c>
      <c r="S48" s="3"/>
    </row>
    <row r="49" spans="1:23" ht="13">
      <c r="A49" s="179" t="s">
        <v>394</v>
      </c>
      <c r="B49" s="55"/>
      <c r="C49" s="183" t="s">
        <v>308</v>
      </c>
      <c r="D49" s="93">
        <v>300</v>
      </c>
      <c r="E49" s="115">
        <v>19.094570000000001</v>
      </c>
      <c r="F49" s="181">
        <f t="shared" si="7"/>
        <v>5728.37</v>
      </c>
      <c r="G49" s="115">
        <f t="shared" si="8"/>
        <v>19.094570000000001</v>
      </c>
      <c r="H49" s="181">
        <f t="shared" si="17"/>
        <v>5728.37</v>
      </c>
      <c r="I49" s="317">
        <v>19.22</v>
      </c>
      <c r="J49" s="181">
        <f t="shared" si="18"/>
        <v>5766</v>
      </c>
      <c r="K49" s="79">
        <v>300</v>
      </c>
      <c r="L49" s="8">
        <v>19.094570000000001</v>
      </c>
      <c r="M49" s="185">
        <f t="shared" si="11"/>
        <v>5728.3710000000001</v>
      </c>
      <c r="N49" s="185">
        <f t="shared" si="12"/>
        <v>-1.0000000002037268E-3</v>
      </c>
      <c r="O49" s="185"/>
      <c r="P49" s="97">
        <f t="shared" si="13"/>
        <v>6.5688831955890035E-3</v>
      </c>
      <c r="Q49" s="176">
        <f t="shared" si="16"/>
        <v>19.440000000000001</v>
      </c>
      <c r="R49" s="176">
        <f t="shared" si="14"/>
        <v>19.4354080745</v>
      </c>
    </row>
    <row r="50" spans="1:23" ht="13">
      <c r="A50" s="179" t="s">
        <v>440</v>
      </c>
      <c r="B50" s="55"/>
      <c r="C50" s="183" t="s">
        <v>340</v>
      </c>
      <c r="D50" s="93">
        <v>0</v>
      </c>
      <c r="E50" s="115"/>
      <c r="F50" s="93"/>
      <c r="G50" s="115"/>
      <c r="H50" s="181"/>
      <c r="I50" s="317">
        <v>21.7</v>
      </c>
      <c r="J50" s="181">
        <f>ROUND(D50*I50,2)</f>
        <v>0</v>
      </c>
      <c r="K50" s="79"/>
      <c r="M50" s="185"/>
      <c r="N50" s="185"/>
      <c r="O50" s="185"/>
      <c r="P50" s="97">
        <f>IF(E50=0,0,(I50-E50)/E50)</f>
        <v>0</v>
      </c>
      <c r="Q50" s="176">
        <f>ROUND(G50*(1+$Q$7),2)</f>
        <v>0</v>
      </c>
      <c r="R50" s="176">
        <f>G50*(1+$R$7)</f>
        <v>0</v>
      </c>
    </row>
    <row r="51" spans="1:23" ht="13">
      <c r="A51" s="179"/>
      <c r="C51" s="183"/>
      <c r="D51" s="93"/>
      <c r="E51" s="93"/>
      <c r="F51" s="93"/>
      <c r="G51" s="115"/>
      <c r="H51" s="181"/>
      <c r="K51" s="79"/>
      <c r="M51" s="185"/>
      <c r="N51" s="185"/>
      <c r="O51" s="185"/>
      <c r="P51" s="185"/>
      <c r="Q51" s="176"/>
      <c r="R51" s="176"/>
    </row>
    <row r="52" spans="1:23" ht="13">
      <c r="A52" s="171" t="s">
        <v>145</v>
      </c>
      <c r="B52" s="79"/>
      <c r="C52" s="79"/>
      <c r="D52" s="79"/>
      <c r="E52" s="79"/>
      <c r="F52" s="79"/>
      <c r="G52" s="79"/>
      <c r="H52" s="79"/>
      <c r="I52" s="79"/>
      <c r="J52" s="19" t="s">
        <v>147</v>
      </c>
      <c r="M52" s="66"/>
      <c r="N52" s="66"/>
      <c r="O52" s="66"/>
      <c r="P52" s="66"/>
      <c r="Q52" s="176"/>
      <c r="R52" s="176"/>
      <c r="S52" s="13"/>
    </row>
    <row r="53" spans="1:23" ht="13">
      <c r="A53" s="129" t="s">
        <v>146</v>
      </c>
      <c r="B53" s="79"/>
      <c r="C53" s="79"/>
      <c r="D53" s="79"/>
      <c r="E53" s="79"/>
      <c r="F53" s="79"/>
      <c r="G53" s="79"/>
      <c r="H53" s="79"/>
      <c r="I53" s="79"/>
      <c r="J53" s="19" t="s">
        <v>540</v>
      </c>
      <c r="M53" s="66"/>
      <c r="N53" s="66"/>
      <c r="O53" s="66"/>
      <c r="P53" s="66"/>
      <c r="Q53" s="176"/>
      <c r="R53" s="176"/>
      <c r="S53" s="13"/>
    </row>
    <row r="54" spans="1:23" ht="13">
      <c r="A54" s="129" t="s">
        <v>144</v>
      </c>
      <c r="B54" s="79"/>
      <c r="C54" s="79"/>
      <c r="D54" s="79"/>
      <c r="E54" s="79"/>
      <c r="F54" s="79"/>
      <c r="G54" s="338"/>
      <c r="H54" s="338"/>
      <c r="I54" s="79"/>
      <c r="J54" s="20" t="s">
        <v>162</v>
      </c>
      <c r="M54" s="66"/>
      <c r="N54" s="66"/>
      <c r="O54" s="66"/>
      <c r="P54" s="66"/>
      <c r="Q54" s="176"/>
      <c r="R54" s="176"/>
      <c r="S54" s="13"/>
    </row>
    <row r="55" spans="1:23" ht="13">
      <c r="A55" s="100"/>
      <c r="B55" s="79"/>
      <c r="C55" s="79"/>
      <c r="D55" s="79"/>
      <c r="E55" s="339" t="s">
        <v>87</v>
      </c>
      <c r="F55" s="339"/>
      <c r="G55" s="339" t="s">
        <v>535</v>
      </c>
      <c r="H55" s="339"/>
      <c r="I55" s="79"/>
      <c r="J55" s="79"/>
      <c r="M55" s="66"/>
      <c r="N55" s="66"/>
      <c r="O55" s="66"/>
      <c r="P55" s="66"/>
      <c r="Q55" s="176"/>
      <c r="R55" s="176"/>
      <c r="S55" s="13"/>
    </row>
    <row r="56" spans="1:23" s="79" customFormat="1" ht="13">
      <c r="A56" s="82"/>
      <c r="B56" s="140"/>
      <c r="C56" s="299" t="s">
        <v>206</v>
      </c>
      <c r="D56" s="299" t="s">
        <v>4</v>
      </c>
      <c r="E56" s="299" t="s">
        <v>359</v>
      </c>
      <c r="F56" s="299" t="s">
        <v>104</v>
      </c>
      <c r="G56" s="299"/>
      <c r="H56" s="85"/>
      <c r="I56" s="299"/>
      <c r="J56" s="299" t="s">
        <v>104</v>
      </c>
      <c r="M56" s="295"/>
      <c r="N56" s="295"/>
      <c r="O56" s="295"/>
      <c r="P56" s="295"/>
      <c r="Q56" s="176"/>
      <c r="R56" s="176"/>
    </row>
    <row r="57" spans="1:23" s="79" customFormat="1" ht="13">
      <c r="A57" s="82"/>
      <c r="C57" s="299" t="s">
        <v>132</v>
      </c>
      <c r="D57" s="299" t="s">
        <v>316</v>
      </c>
      <c r="E57" s="299" t="s">
        <v>346</v>
      </c>
      <c r="F57" s="299" t="s">
        <v>347</v>
      </c>
      <c r="G57" s="299" t="s">
        <v>265</v>
      </c>
      <c r="H57" s="299" t="s">
        <v>345</v>
      </c>
      <c r="I57" s="299" t="s">
        <v>572</v>
      </c>
      <c r="J57" s="299" t="s">
        <v>105</v>
      </c>
      <c r="M57" s="67"/>
      <c r="N57" s="67"/>
      <c r="O57" s="67"/>
      <c r="P57" s="67"/>
      <c r="Q57" s="176"/>
      <c r="R57" s="176"/>
    </row>
    <row r="58" spans="1:23" s="79" customFormat="1" ht="13">
      <c r="A58" s="86"/>
      <c r="B58" s="87"/>
      <c r="C58" s="300" t="s">
        <v>133</v>
      </c>
      <c r="D58" s="173" t="s">
        <v>279</v>
      </c>
      <c r="E58" s="300" t="s">
        <v>15</v>
      </c>
      <c r="F58" s="173" t="s">
        <v>87</v>
      </c>
      <c r="G58" s="300" t="s">
        <v>15</v>
      </c>
      <c r="H58" s="300" t="s">
        <v>468</v>
      </c>
      <c r="I58" s="300" t="s">
        <v>13</v>
      </c>
      <c r="J58" s="300" t="s">
        <v>573</v>
      </c>
      <c r="M58" s="68"/>
      <c r="N58" s="68"/>
      <c r="O58" s="68"/>
      <c r="P58" s="68"/>
      <c r="Q58" s="176"/>
      <c r="R58" s="176"/>
    </row>
    <row r="59" spans="1:23" ht="13">
      <c r="A59" s="82"/>
      <c r="B59" s="253"/>
      <c r="C59" s="188"/>
      <c r="D59" s="79"/>
      <c r="E59" s="79"/>
      <c r="F59" s="79"/>
      <c r="G59" s="115"/>
      <c r="H59" s="138"/>
      <c r="I59" s="79"/>
      <c r="J59" s="83"/>
      <c r="M59" s="66"/>
      <c r="N59" s="66"/>
      <c r="O59" s="66"/>
      <c r="P59" s="66"/>
      <c r="Q59" s="176"/>
      <c r="R59" s="176"/>
      <c r="S59" s="13"/>
    </row>
    <row r="60" spans="1:23" ht="13">
      <c r="A60" s="91" t="s">
        <v>400</v>
      </c>
      <c r="B60" s="187"/>
      <c r="C60" s="188"/>
      <c r="D60" s="79"/>
      <c r="E60" s="79"/>
      <c r="F60" s="79"/>
      <c r="G60" s="115"/>
      <c r="H60" s="138"/>
      <c r="I60" s="79"/>
      <c r="J60" s="83"/>
      <c r="M60" s="66"/>
      <c r="N60" s="66"/>
      <c r="O60" s="66"/>
      <c r="P60" s="66"/>
      <c r="Q60" s="176"/>
      <c r="R60" s="176"/>
      <c r="S60" s="13"/>
    </row>
    <row r="61" spans="1:23" s="79" customFormat="1" ht="13">
      <c r="A61" s="177" t="s">
        <v>273</v>
      </c>
      <c r="C61" s="267"/>
      <c r="D61" s="93"/>
      <c r="E61" s="93"/>
      <c r="F61" s="93"/>
      <c r="G61" s="262"/>
      <c r="H61" s="181"/>
      <c r="I61" s="295"/>
      <c r="J61" s="181"/>
      <c r="M61" s="68"/>
      <c r="N61" s="68"/>
      <c r="O61" s="68"/>
      <c r="P61" s="68"/>
      <c r="Q61" s="176"/>
      <c r="R61" s="176"/>
    </row>
    <row r="62" spans="1:23" ht="13">
      <c r="A62" s="91" t="s">
        <v>443</v>
      </c>
      <c r="C62" s="188"/>
      <c r="D62" s="79"/>
      <c r="E62" s="79"/>
      <c r="F62" s="79"/>
      <c r="G62" s="115"/>
      <c r="H62" s="138"/>
      <c r="I62" s="79"/>
      <c r="J62" s="262"/>
      <c r="M62" s="66"/>
      <c r="N62" s="66"/>
      <c r="O62" s="66"/>
      <c r="P62" s="66"/>
      <c r="Q62" s="176"/>
      <c r="R62" s="176"/>
      <c r="S62" s="13"/>
    </row>
    <row r="63" spans="1:23" ht="13">
      <c r="A63" s="182" t="s">
        <v>454</v>
      </c>
      <c r="B63" s="55"/>
      <c r="C63" s="183" t="s">
        <v>55</v>
      </c>
      <c r="D63" s="93">
        <v>156</v>
      </c>
      <c r="E63" s="115">
        <v>35.69</v>
      </c>
      <c r="F63" s="181">
        <f>ROUND(D63*E63,2)</f>
        <v>5567.64</v>
      </c>
      <c r="G63" s="115">
        <f>E63</f>
        <v>35.69</v>
      </c>
      <c r="H63" s="181">
        <f>ROUND(D63*G63,2)</f>
        <v>5567.64</v>
      </c>
      <c r="I63" s="266"/>
      <c r="J63" s="181"/>
      <c r="K63" s="79">
        <v>156</v>
      </c>
      <c r="L63" s="8">
        <v>35.69</v>
      </c>
      <c r="M63" s="185">
        <f>K63*L63</f>
        <v>5567.6399999999994</v>
      </c>
      <c r="N63" s="185">
        <f>F63-M63</f>
        <v>0</v>
      </c>
      <c r="O63" s="62"/>
      <c r="P63" s="97">
        <f>IF(E63=0,0,(I63-E63)/E63)</f>
        <v>-1</v>
      </c>
      <c r="Q63" s="176">
        <f>ROUND(G63*(1+$Q$7),2)</f>
        <v>36.33</v>
      </c>
      <c r="R63" s="176">
        <f>G63*(1+$R$7)</f>
        <v>36.327066499999994</v>
      </c>
      <c r="S63" s="13"/>
    </row>
    <row r="64" spans="1:23" s="1" customFormat="1" ht="13">
      <c r="A64" s="182" t="s">
        <v>455</v>
      </c>
      <c r="B64" s="79"/>
      <c r="C64" s="183" t="s">
        <v>73</v>
      </c>
      <c r="D64" s="93">
        <v>288</v>
      </c>
      <c r="E64" s="115">
        <v>35.85</v>
      </c>
      <c r="F64" s="181">
        <f>ROUND(D64*E64,2)</f>
        <v>10324.799999999999</v>
      </c>
      <c r="G64" s="115">
        <f>E64</f>
        <v>35.85</v>
      </c>
      <c r="H64" s="181">
        <f>ROUND(D64*G64,2)</f>
        <v>10324.799999999999</v>
      </c>
      <c r="I64" s="266"/>
      <c r="J64" s="181"/>
      <c r="K64" s="79">
        <v>288</v>
      </c>
      <c r="L64" s="8">
        <v>35.850000000000009</v>
      </c>
      <c r="M64" s="185">
        <f>K64*L64</f>
        <v>10324.800000000003</v>
      </c>
      <c r="N64" s="185">
        <f>F64-M64</f>
        <v>0</v>
      </c>
      <c r="O64" s="185"/>
      <c r="P64" s="97">
        <f>IF(E64=0,0,(I64-E64)/E64)</f>
        <v>-1</v>
      </c>
      <c r="Q64" s="176">
        <f>ROUND(G64*(1+$Q$7),2)</f>
        <v>36.49</v>
      </c>
      <c r="R64" s="176">
        <f>G64*(1+$R$7)</f>
        <v>36.489922499999999</v>
      </c>
      <c r="S64" s="13"/>
      <c r="T64" s="8"/>
      <c r="U64" s="8"/>
      <c r="V64" s="8"/>
      <c r="W64" s="8"/>
    </row>
    <row r="65" spans="1:23" s="1" customFormat="1" ht="13">
      <c r="A65" s="182"/>
      <c r="B65" s="79"/>
      <c r="C65" s="183"/>
      <c r="D65" s="93"/>
      <c r="E65" s="115"/>
      <c r="F65" s="181"/>
      <c r="G65" s="115"/>
      <c r="H65" s="181"/>
      <c r="I65" s="176"/>
      <c r="J65" s="181"/>
      <c r="K65" s="79"/>
      <c r="L65" s="8"/>
      <c r="M65" s="185"/>
      <c r="N65" s="185"/>
      <c r="O65" s="185"/>
      <c r="P65" s="185"/>
      <c r="Q65" s="176"/>
      <c r="R65" s="176"/>
      <c r="S65" s="13"/>
      <c r="T65" s="8"/>
      <c r="U65" s="8"/>
      <c r="V65" s="8"/>
      <c r="W65" s="8"/>
    </row>
    <row r="66" spans="1:23" s="1" customFormat="1" ht="13">
      <c r="A66" s="177" t="s">
        <v>271</v>
      </c>
      <c r="B66" s="8"/>
      <c r="C66" s="8"/>
      <c r="D66" s="93"/>
      <c r="E66" s="93"/>
      <c r="F66" s="93"/>
      <c r="G66" s="8"/>
      <c r="H66" s="181"/>
      <c r="I66" s="8"/>
      <c r="J66" s="181"/>
      <c r="L66" s="8"/>
      <c r="M66" s="189"/>
      <c r="N66" s="189"/>
      <c r="O66" s="189"/>
      <c r="P66" s="189"/>
      <c r="Q66" s="176"/>
      <c r="R66" s="176"/>
      <c r="T66" s="8"/>
      <c r="U66" s="8"/>
    </row>
    <row r="67" spans="1:23" ht="13">
      <c r="B67" s="79" t="s">
        <v>500</v>
      </c>
      <c r="C67" s="183" t="s">
        <v>309</v>
      </c>
      <c r="D67" s="93">
        <v>11304</v>
      </c>
      <c r="E67" s="115">
        <v>12.12</v>
      </c>
      <c r="F67" s="181">
        <f>ROUND(D67*E67,2)</f>
        <v>137004.48000000001</v>
      </c>
      <c r="G67" s="115">
        <f>E67</f>
        <v>12.12</v>
      </c>
      <c r="H67" s="181">
        <f>ROUND(D67*G67,2)</f>
        <v>137004.48000000001</v>
      </c>
      <c r="I67" s="317">
        <v>12.77</v>
      </c>
      <c r="J67" s="181">
        <f>ROUND(D67*I67,2)</f>
        <v>144352.07999999999</v>
      </c>
      <c r="K67" s="79">
        <v>0</v>
      </c>
      <c r="L67" s="8">
        <v>0</v>
      </c>
      <c r="M67" s="185">
        <f>K67*L67</f>
        <v>0</v>
      </c>
      <c r="N67" s="185">
        <f>F67-M67</f>
        <v>137004.48000000001</v>
      </c>
      <c r="O67" s="66"/>
      <c r="P67" s="97">
        <f>IF(E67=0,0,(I67-E67)/E67)</f>
        <v>5.3630363036303662E-2</v>
      </c>
      <c r="Q67" s="176">
        <f>ROUND(G67*(1+$Q$7),2)</f>
        <v>12.34</v>
      </c>
      <c r="R67" s="176">
        <f>G67*(1+$R$7)</f>
        <v>12.336341999999998</v>
      </c>
    </row>
    <row r="68" spans="1:23" ht="13">
      <c r="B68" s="79" t="s">
        <v>501</v>
      </c>
      <c r="C68" s="183" t="s">
        <v>310</v>
      </c>
      <c r="D68" s="93">
        <v>5628</v>
      </c>
      <c r="E68" s="115">
        <v>11.64</v>
      </c>
      <c r="F68" s="181">
        <f>ROUND(D68*E68,2)</f>
        <v>65509.919999999998</v>
      </c>
      <c r="G68" s="115">
        <f>E68</f>
        <v>11.64</v>
      </c>
      <c r="H68" s="181">
        <f>ROUND(D68*G68,2)</f>
        <v>65509.919999999998</v>
      </c>
      <c r="I68" s="317">
        <v>11.81</v>
      </c>
      <c r="J68" s="181">
        <f>ROUND(D68*I68,2)</f>
        <v>66466.679999999993</v>
      </c>
      <c r="K68" s="79">
        <v>0</v>
      </c>
      <c r="L68" s="8">
        <v>0</v>
      </c>
      <c r="M68" s="185">
        <f>K68*L68</f>
        <v>0</v>
      </c>
      <c r="N68" s="185">
        <f>F68-M68</f>
        <v>65509.919999999998</v>
      </c>
      <c r="O68" s="185"/>
      <c r="P68" s="97">
        <f>IF(E68=0,0,(I68-E68)/E68)</f>
        <v>1.4604810996563567E-2</v>
      </c>
      <c r="Q68" s="176">
        <f>ROUND(G68*(1+$Q$7),2)</f>
        <v>11.85</v>
      </c>
      <c r="R68" s="176">
        <f>G68*(1+$R$7)</f>
        <v>11.847773999999999</v>
      </c>
      <c r="S68" s="13"/>
    </row>
    <row r="69" spans="1:23" ht="13">
      <c r="B69" s="79" t="s">
        <v>502</v>
      </c>
      <c r="C69" s="183" t="s">
        <v>311</v>
      </c>
      <c r="D69" s="93">
        <v>5388</v>
      </c>
      <c r="E69" s="115">
        <v>8.01</v>
      </c>
      <c r="F69" s="181">
        <f>ROUND(D69*E69,2)</f>
        <v>43157.88</v>
      </c>
      <c r="G69" s="115">
        <f>E69</f>
        <v>8.01</v>
      </c>
      <c r="H69" s="181">
        <f>ROUND(D69*G69,2)</f>
        <v>43157.88</v>
      </c>
      <c r="I69" s="317">
        <v>8.77</v>
      </c>
      <c r="J69" s="181">
        <f>ROUND(D69*I69,2)</f>
        <v>47252.76</v>
      </c>
      <c r="K69" s="79">
        <v>0</v>
      </c>
      <c r="L69" s="8">
        <v>0</v>
      </c>
      <c r="M69" s="185">
        <f>K69*L69</f>
        <v>0</v>
      </c>
      <c r="N69" s="185">
        <f>F69-M69</f>
        <v>43157.88</v>
      </c>
      <c r="O69" s="185"/>
      <c r="P69" s="97">
        <f>IF(E69=0,0,(I69-E69)/E69)</f>
        <v>9.4881398252184751E-2</v>
      </c>
      <c r="Q69" s="176">
        <f>ROUND(G69*(1+$Q$7),2)</f>
        <v>8.15</v>
      </c>
      <c r="R69" s="176">
        <f>G69*(1+$R$7)</f>
        <v>8.1529784999999997</v>
      </c>
      <c r="S69" s="13"/>
    </row>
    <row r="70" spans="1:23" ht="13">
      <c r="B70" s="79" t="s">
        <v>503</v>
      </c>
      <c r="C70" s="183" t="s">
        <v>312</v>
      </c>
      <c r="D70" s="93">
        <v>1056</v>
      </c>
      <c r="E70" s="115">
        <v>15.02</v>
      </c>
      <c r="F70" s="181">
        <f>ROUND(D70*E70,2)</f>
        <v>15861.12</v>
      </c>
      <c r="G70" s="115">
        <f>E70</f>
        <v>15.02</v>
      </c>
      <c r="H70" s="181">
        <f>ROUND(D70*G70,2)</f>
        <v>15861.12</v>
      </c>
      <c r="I70" s="317">
        <v>14.67</v>
      </c>
      <c r="J70" s="181">
        <f>ROUND(D70*I70,2)</f>
        <v>15491.52</v>
      </c>
      <c r="K70" s="79">
        <v>0</v>
      </c>
      <c r="L70" s="8">
        <v>0</v>
      </c>
      <c r="M70" s="185">
        <f>K70*L70</f>
        <v>0</v>
      </c>
      <c r="N70" s="185">
        <f>F70-M70</f>
        <v>15861.12</v>
      </c>
      <c r="O70" s="185"/>
      <c r="P70" s="97">
        <f>IF(E70=0,0,(I70-E70)/E70)</f>
        <v>-2.3302263648468685E-2</v>
      </c>
      <c r="Q70" s="176">
        <f>ROUND(G70*(1+$Q$7),2)</f>
        <v>15.29</v>
      </c>
      <c r="R70" s="176">
        <f>G70*(1+$R$7)</f>
        <v>15.288106999999998</v>
      </c>
      <c r="S70" s="13"/>
    </row>
    <row r="71" spans="1:23" ht="13">
      <c r="H71" s="181"/>
      <c r="J71" s="181"/>
      <c r="M71" s="185"/>
      <c r="N71" s="185"/>
      <c r="O71" s="185"/>
      <c r="P71" s="185"/>
      <c r="Q71" s="176"/>
      <c r="R71" s="176"/>
      <c r="S71" s="13"/>
    </row>
    <row r="72" spans="1:23" ht="13">
      <c r="A72" s="177" t="s">
        <v>272</v>
      </c>
      <c r="H72" s="181"/>
      <c r="J72" s="181"/>
      <c r="M72" s="66"/>
      <c r="N72" s="66"/>
      <c r="O72" s="66"/>
      <c r="P72" s="66"/>
      <c r="Q72" s="176"/>
      <c r="R72" s="176"/>
    </row>
    <row r="73" spans="1:23" ht="13">
      <c r="A73" s="177"/>
      <c r="B73" s="79" t="s">
        <v>525</v>
      </c>
      <c r="C73" s="183"/>
      <c r="D73" s="93"/>
      <c r="E73" s="115"/>
      <c r="F73" s="181"/>
      <c r="G73" s="115"/>
      <c r="H73" s="181"/>
      <c r="I73" s="317">
        <v>197.16</v>
      </c>
      <c r="J73" s="181"/>
      <c r="M73" s="66"/>
      <c r="N73" s="66"/>
      <c r="O73" s="66"/>
      <c r="P73" s="97"/>
      <c r="Q73" s="176"/>
      <c r="R73" s="176"/>
    </row>
    <row r="74" spans="1:23" ht="13">
      <c r="B74" s="79" t="s">
        <v>526</v>
      </c>
      <c r="C74" s="183"/>
      <c r="D74" s="93">
        <v>7980</v>
      </c>
      <c r="E74" s="115">
        <v>2.0699999999999998</v>
      </c>
      <c r="F74" s="181">
        <f>D74*E74</f>
        <v>16518.599999999999</v>
      </c>
      <c r="G74" s="115">
        <f>E74</f>
        <v>2.0699999999999998</v>
      </c>
      <c r="H74" s="181">
        <f>G74*D74</f>
        <v>16518.599999999999</v>
      </c>
      <c r="I74" s="317">
        <v>0</v>
      </c>
      <c r="J74" s="181">
        <f>ROUND(D74*I74,2)</f>
        <v>0</v>
      </c>
      <c r="K74" s="79">
        <v>7980</v>
      </c>
      <c r="L74" s="324">
        <v>2.0699999999999998</v>
      </c>
      <c r="M74" s="185">
        <f>K74*L74</f>
        <v>16518.599999999999</v>
      </c>
      <c r="N74" s="185">
        <f>F74-M74</f>
        <v>0</v>
      </c>
      <c r="O74" s="66"/>
      <c r="P74" s="97"/>
      <c r="Q74" s="176"/>
      <c r="R74" s="176"/>
    </row>
    <row r="75" spans="1:23" ht="13">
      <c r="B75" s="79" t="s">
        <v>527</v>
      </c>
      <c r="C75" s="183"/>
      <c r="D75" s="93"/>
      <c r="E75" s="115">
        <f>E76-E74</f>
        <v>3.9600000000000004</v>
      </c>
      <c r="F75" s="181"/>
      <c r="G75" s="115">
        <f>G76-G74</f>
        <v>3.9600000000000004</v>
      </c>
      <c r="H75" s="181"/>
      <c r="I75" s="317">
        <v>3.29</v>
      </c>
      <c r="J75" s="181"/>
      <c r="K75" s="79"/>
      <c r="M75" s="185"/>
      <c r="N75" s="185"/>
      <c r="O75" s="66"/>
      <c r="P75" s="97"/>
      <c r="Q75" s="176"/>
      <c r="R75" s="176"/>
    </row>
    <row r="76" spans="1:23" ht="13">
      <c r="B76" s="79" t="s">
        <v>528</v>
      </c>
      <c r="C76" s="183"/>
      <c r="D76" s="93"/>
      <c r="E76" s="115">
        <v>6.03</v>
      </c>
      <c r="F76" s="181"/>
      <c r="G76" s="115">
        <v>6.03</v>
      </c>
      <c r="H76" s="181"/>
      <c r="I76" s="317">
        <v>3.29</v>
      </c>
      <c r="J76" s="181"/>
      <c r="K76" s="79"/>
      <c r="M76" s="185"/>
      <c r="N76" s="185"/>
      <c r="O76" s="66"/>
      <c r="P76" s="97"/>
      <c r="Q76" s="176"/>
      <c r="R76" s="176"/>
    </row>
    <row r="77" spans="1:23" ht="13">
      <c r="B77" s="79"/>
      <c r="C77" s="183"/>
      <c r="D77" s="93"/>
      <c r="E77" s="115"/>
      <c r="F77" s="181"/>
      <c r="G77" s="115"/>
      <c r="H77" s="181"/>
      <c r="I77" s="176"/>
      <c r="J77" s="181"/>
      <c r="K77" s="79"/>
      <c r="M77" s="185"/>
      <c r="N77" s="185"/>
      <c r="O77" s="66"/>
      <c r="P77" s="66"/>
      <c r="Q77" s="176"/>
      <c r="R77" s="176"/>
    </row>
    <row r="78" spans="1:23" ht="13">
      <c r="M78" s="62"/>
      <c r="N78" s="62"/>
      <c r="O78" s="62"/>
      <c r="P78" s="62"/>
      <c r="Q78" s="176"/>
      <c r="R78" s="176"/>
    </row>
    <row r="79" spans="1:23" ht="13">
      <c r="A79" s="171" t="s">
        <v>145</v>
      </c>
      <c r="B79" s="79"/>
      <c r="C79" s="79"/>
      <c r="D79" s="79"/>
      <c r="E79" s="79"/>
      <c r="F79" s="79"/>
      <c r="G79" s="79"/>
      <c r="H79" s="79"/>
      <c r="I79" s="79"/>
      <c r="J79" s="19" t="s">
        <v>147</v>
      </c>
      <c r="M79" s="66"/>
      <c r="N79" s="66"/>
      <c r="O79" s="66"/>
      <c r="P79" s="66"/>
      <c r="Q79" s="176"/>
      <c r="R79" s="176"/>
    </row>
    <row r="80" spans="1:23" s="79" customFormat="1" ht="13">
      <c r="A80" s="129" t="s">
        <v>146</v>
      </c>
      <c r="J80" s="19" t="s">
        <v>539</v>
      </c>
      <c r="M80" s="83"/>
      <c r="N80" s="267"/>
      <c r="O80" s="267"/>
      <c r="P80" s="267"/>
      <c r="Q80" s="176"/>
      <c r="R80" s="176"/>
    </row>
    <row r="81" spans="1:19" s="79" customFormat="1" ht="13">
      <c r="A81" s="129" t="s">
        <v>144</v>
      </c>
      <c r="G81" s="338"/>
      <c r="H81" s="338"/>
      <c r="J81" s="20" t="s">
        <v>162</v>
      </c>
      <c r="M81" s="83"/>
      <c r="N81" s="267"/>
      <c r="O81" s="267"/>
      <c r="P81" s="267"/>
      <c r="Q81" s="176"/>
      <c r="R81" s="176"/>
    </row>
    <row r="82" spans="1:19" s="79" customFormat="1" ht="13">
      <c r="A82" s="100"/>
      <c r="E82" s="339" t="s">
        <v>87</v>
      </c>
      <c r="F82" s="339"/>
      <c r="G82" s="339" t="s">
        <v>535</v>
      </c>
      <c r="H82" s="339"/>
      <c r="M82" s="83"/>
      <c r="N82" s="267"/>
      <c r="O82" s="267"/>
      <c r="P82" s="267"/>
      <c r="Q82" s="176"/>
      <c r="R82" s="176"/>
    </row>
    <row r="83" spans="1:19" s="79" customFormat="1" ht="13">
      <c r="A83" s="82"/>
      <c r="B83" s="140"/>
      <c r="C83" s="299" t="s">
        <v>206</v>
      </c>
      <c r="D83" s="299" t="s">
        <v>4</v>
      </c>
      <c r="E83" s="299" t="s">
        <v>359</v>
      </c>
      <c r="F83" s="299" t="s">
        <v>104</v>
      </c>
      <c r="G83" s="299"/>
      <c r="H83" s="85"/>
      <c r="I83" s="299"/>
      <c r="J83" s="299" t="s">
        <v>104</v>
      </c>
      <c r="M83" s="83"/>
      <c r="N83" s="267"/>
      <c r="O83" s="267"/>
      <c r="P83" s="267"/>
      <c r="Q83" s="176"/>
      <c r="R83" s="176"/>
    </row>
    <row r="84" spans="1:19" s="79" customFormat="1" ht="13">
      <c r="A84" s="82"/>
      <c r="C84" s="299" t="s">
        <v>132</v>
      </c>
      <c r="D84" s="299" t="s">
        <v>316</v>
      </c>
      <c r="E84" s="299" t="s">
        <v>346</v>
      </c>
      <c r="F84" s="299" t="s">
        <v>347</v>
      </c>
      <c r="G84" s="299" t="s">
        <v>265</v>
      </c>
      <c r="H84" s="299" t="s">
        <v>345</v>
      </c>
      <c r="I84" s="299" t="s">
        <v>572</v>
      </c>
      <c r="J84" s="299" t="s">
        <v>105</v>
      </c>
      <c r="M84" s="83"/>
      <c r="N84" s="267"/>
      <c r="O84" s="267"/>
      <c r="P84" s="267"/>
      <c r="Q84" s="176"/>
      <c r="R84" s="176"/>
    </row>
    <row r="85" spans="1:19" s="79" customFormat="1" ht="13">
      <c r="A85" s="86"/>
      <c r="B85" s="87"/>
      <c r="C85" s="300" t="s">
        <v>133</v>
      </c>
      <c r="D85" s="173" t="s">
        <v>279</v>
      </c>
      <c r="E85" s="300" t="s">
        <v>15</v>
      </c>
      <c r="F85" s="173" t="s">
        <v>87</v>
      </c>
      <c r="G85" s="300" t="s">
        <v>15</v>
      </c>
      <c r="H85" s="300" t="s">
        <v>468</v>
      </c>
      <c r="I85" s="300" t="s">
        <v>13</v>
      </c>
      <c r="J85" s="300" t="s">
        <v>573</v>
      </c>
      <c r="M85" s="67"/>
      <c r="N85" s="67"/>
      <c r="O85" s="67"/>
      <c r="P85" s="67"/>
      <c r="Q85" s="176"/>
      <c r="R85" s="176"/>
    </row>
    <row r="86" spans="1:19" s="79" customFormat="1" ht="13">
      <c r="A86" s="91" t="s">
        <v>205</v>
      </c>
      <c r="B86" s="187"/>
      <c r="C86" s="188"/>
      <c r="G86" s="115"/>
      <c r="H86" s="138"/>
      <c r="J86" s="83"/>
      <c r="M86" s="68"/>
      <c r="N86" s="68"/>
      <c r="O86" s="68"/>
      <c r="P86" s="68"/>
      <c r="Q86" s="176"/>
      <c r="R86" s="176"/>
    </row>
    <row r="87" spans="1:19" ht="13">
      <c r="A87" s="177" t="s">
        <v>270</v>
      </c>
      <c r="B87" s="79"/>
      <c r="C87" s="267"/>
      <c r="D87" s="83"/>
      <c r="E87" s="83"/>
      <c r="F87" s="83"/>
      <c r="G87" s="175"/>
      <c r="H87" s="83"/>
      <c r="I87" s="79"/>
      <c r="J87" s="83"/>
      <c r="K87" s="79"/>
      <c r="M87" s="77"/>
      <c r="N87" s="269"/>
      <c r="O87" s="269"/>
      <c r="P87" s="269"/>
      <c r="Q87" s="176"/>
      <c r="R87" s="176"/>
      <c r="S87" s="13"/>
    </row>
    <row r="88" spans="1:19" ht="13">
      <c r="A88" s="178" t="s">
        <v>83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M88" s="69"/>
      <c r="N88" s="69"/>
      <c r="O88" s="69"/>
      <c r="P88" s="69"/>
      <c r="Q88" s="176"/>
      <c r="R88" s="176"/>
      <c r="S88" s="13"/>
    </row>
    <row r="89" spans="1:19" ht="13">
      <c r="A89" s="182" t="s">
        <v>364</v>
      </c>
      <c r="B89" s="79"/>
      <c r="C89" s="183" t="s">
        <v>45</v>
      </c>
      <c r="D89" s="93">
        <v>79326</v>
      </c>
      <c r="E89" s="115">
        <v>9.42</v>
      </c>
      <c r="F89" s="181">
        <f t="shared" ref="F89:F99" si="19">ROUND(D89*E89,2)</f>
        <v>747250.92</v>
      </c>
      <c r="G89" s="115">
        <f t="shared" ref="G89:G99" si="20">E89</f>
        <v>9.42</v>
      </c>
      <c r="H89" s="181">
        <f>ROUND(D89*G89,2)</f>
        <v>747250.92</v>
      </c>
      <c r="I89" s="176">
        <f>Q89</f>
        <v>9.59</v>
      </c>
      <c r="J89" s="181">
        <f>ROUND(D89*I89,2)</f>
        <v>760736.34</v>
      </c>
      <c r="K89" s="79">
        <v>79326</v>
      </c>
      <c r="L89" s="8">
        <v>9.42</v>
      </c>
      <c r="M89" s="185">
        <f>K89*L89</f>
        <v>747250.92</v>
      </c>
      <c r="N89" s="185">
        <f>F89-M89</f>
        <v>0</v>
      </c>
      <c r="O89" s="69"/>
      <c r="P89" s="97">
        <f t="shared" ref="P89:P99" si="21">IF(E89=0,0,(I89-E89)/E89)</f>
        <v>1.804670912951167E-2</v>
      </c>
      <c r="Q89" s="176">
        <f t="shared" ref="Q89:Q99" si="22">ROUND(G89*(1+$Q$7),2)</f>
        <v>9.59</v>
      </c>
      <c r="R89" s="176">
        <f t="shared" ref="R89:R99" si="23">G89*(1+$R$7)</f>
        <v>9.5881469999999993</v>
      </c>
      <c r="S89" s="13"/>
    </row>
    <row r="90" spans="1:19" ht="13">
      <c r="A90" s="182" t="s">
        <v>365</v>
      </c>
      <c r="B90" s="79"/>
      <c r="C90" s="183" t="s">
        <v>44</v>
      </c>
      <c r="D90" s="93">
        <v>39204</v>
      </c>
      <c r="E90" s="115">
        <v>12.87</v>
      </c>
      <c r="F90" s="181">
        <f t="shared" si="19"/>
        <v>504555.48</v>
      </c>
      <c r="G90" s="115">
        <f t="shared" si="20"/>
        <v>12.87</v>
      </c>
      <c r="H90" s="181">
        <f>ROUND(D90*G90,2)</f>
        <v>504555.48</v>
      </c>
      <c r="I90" s="176">
        <f t="shared" ref="I90:I106" si="24">Q90</f>
        <v>13.1</v>
      </c>
      <c r="J90" s="181">
        <f>ROUND(D90*I90,2)</f>
        <v>513572.4</v>
      </c>
      <c r="K90" s="79">
        <v>39204</v>
      </c>
      <c r="L90" s="8">
        <v>12.870000000000003</v>
      </c>
      <c r="M90" s="185">
        <f t="shared" ref="M90:M106" si="25">K90*L90</f>
        <v>504555.4800000001</v>
      </c>
      <c r="N90" s="185">
        <f t="shared" ref="N90:N106" si="26">F90-M90</f>
        <v>0</v>
      </c>
      <c r="O90" s="69"/>
      <c r="P90" s="97">
        <f t="shared" si="21"/>
        <v>1.7871017871017907E-2</v>
      </c>
      <c r="Q90" s="176">
        <f t="shared" si="22"/>
        <v>13.1</v>
      </c>
      <c r="R90" s="176">
        <f t="shared" si="23"/>
        <v>13.099729499999999</v>
      </c>
      <c r="S90" s="14"/>
    </row>
    <row r="91" spans="1:19" ht="13">
      <c r="A91" s="179" t="s">
        <v>366</v>
      </c>
      <c r="B91" s="79"/>
      <c r="C91" s="180" t="s">
        <v>51</v>
      </c>
      <c r="D91" s="93">
        <v>104606.00000000001</v>
      </c>
      <c r="E91" s="115">
        <v>10.53</v>
      </c>
      <c r="F91" s="181">
        <f t="shared" si="19"/>
        <v>1101501.18</v>
      </c>
      <c r="G91" s="115">
        <f t="shared" si="20"/>
        <v>10.53</v>
      </c>
      <c r="H91" s="181">
        <f t="shared" ref="H91:H98" si="27">ROUND(D91*G91,2)</f>
        <v>1101501.18</v>
      </c>
      <c r="I91" s="176">
        <f t="shared" si="24"/>
        <v>10.72</v>
      </c>
      <c r="J91" s="181">
        <f t="shared" ref="J91:J98" si="28">ROUND(D91*I91,2)</f>
        <v>1121376.32</v>
      </c>
      <c r="K91" s="79">
        <v>104606.00000000001</v>
      </c>
      <c r="L91" s="8">
        <v>10.53</v>
      </c>
      <c r="M91" s="185">
        <f t="shared" si="25"/>
        <v>1101501.1800000002</v>
      </c>
      <c r="N91" s="185">
        <f t="shared" si="26"/>
        <v>0</v>
      </c>
      <c r="O91" s="62"/>
      <c r="P91" s="97">
        <f t="shared" si="21"/>
        <v>1.8043684710351501E-2</v>
      </c>
      <c r="Q91" s="176">
        <f t="shared" si="22"/>
        <v>10.72</v>
      </c>
      <c r="R91" s="176">
        <f t="shared" si="23"/>
        <v>10.717960499999998</v>
      </c>
      <c r="S91" s="13"/>
    </row>
    <row r="92" spans="1:19" ht="13">
      <c r="A92" s="182" t="s">
        <v>367</v>
      </c>
      <c r="B92" s="79"/>
      <c r="C92" s="183" t="s">
        <v>50</v>
      </c>
      <c r="D92" s="93">
        <v>113520</v>
      </c>
      <c r="E92" s="115">
        <v>14.34</v>
      </c>
      <c r="F92" s="181">
        <f t="shared" si="19"/>
        <v>1627876.8</v>
      </c>
      <c r="G92" s="115">
        <f t="shared" si="20"/>
        <v>14.34</v>
      </c>
      <c r="H92" s="181">
        <f t="shared" si="27"/>
        <v>1627876.8</v>
      </c>
      <c r="I92" s="176">
        <f t="shared" si="24"/>
        <v>14.6</v>
      </c>
      <c r="J92" s="181">
        <f t="shared" si="28"/>
        <v>1657392</v>
      </c>
      <c r="K92" s="79">
        <v>113520</v>
      </c>
      <c r="L92" s="8">
        <v>14.340000000000002</v>
      </c>
      <c r="M92" s="185">
        <f t="shared" si="25"/>
        <v>1627876.8000000003</v>
      </c>
      <c r="N92" s="185">
        <f t="shared" si="26"/>
        <v>0</v>
      </c>
      <c r="O92" s="62"/>
      <c r="P92" s="97">
        <f t="shared" si="21"/>
        <v>1.8131101813110166E-2</v>
      </c>
      <c r="Q92" s="176">
        <f t="shared" si="22"/>
        <v>14.6</v>
      </c>
      <c r="R92" s="176">
        <f t="shared" si="23"/>
        <v>14.595968999999998</v>
      </c>
      <c r="S92" s="13"/>
    </row>
    <row r="93" spans="1:19" ht="13">
      <c r="A93" s="182" t="s">
        <v>368</v>
      </c>
      <c r="B93" s="79"/>
      <c r="C93" s="183" t="s">
        <v>69</v>
      </c>
      <c r="D93" s="93">
        <v>252876</v>
      </c>
      <c r="E93" s="115">
        <v>10.87</v>
      </c>
      <c r="F93" s="181">
        <f t="shared" si="19"/>
        <v>2748762.12</v>
      </c>
      <c r="G93" s="115">
        <f t="shared" si="20"/>
        <v>10.87</v>
      </c>
      <c r="H93" s="181">
        <f t="shared" si="27"/>
        <v>2748762.12</v>
      </c>
      <c r="I93" s="176">
        <f t="shared" si="24"/>
        <v>11.06</v>
      </c>
      <c r="J93" s="181">
        <f t="shared" si="28"/>
        <v>2796808.56</v>
      </c>
      <c r="K93" s="79">
        <v>252876</v>
      </c>
      <c r="L93" s="8">
        <v>10.870000000000003</v>
      </c>
      <c r="M93" s="185">
        <f t="shared" si="25"/>
        <v>2748762.1200000006</v>
      </c>
      <c r="N93" s="185">
        <f t="shared" si="26"/>
        <v>0</v>
      </c>
      <c r="O93" s="62"/>
      <c r="P93" s="97">
        <f t="shared" si="21"/>
        <v>1.7479300827967E-2</v>
      </c>
      <c r="Q93" s="176">
        <f t="shared" si="22"/>
        <v>11.06</v>
      </c>
      <c r="R93" s="176">
        <f t="shared" si="23"/>
        <v>11.064029499999998</v>
      </c>
      <c r="S93" s="13"/>
    </row>
    <row r="94" spans="1:19" ht="13">
      <c r="A94" s="182" t="s">
        <v>369</v>
      </c>
      <c r="B94" s="79"/>
      <c r="C94" s="183" t="s">
        <v>68</v>
      </c>
      <c r="D94" s="93">
        <v>41658</v>
      </c>
      <c r="E94" s="115">
        <v>14.9</v>
      </c>
      <c r="F94" s="181">
        <f t="shared" si="19"/>
        <v>620704.19999999995</v>
      </c>
      <c r="G94" s="115">
        <f t="shared" si="20"/>
        <v>14.9</v>
      </c>
      <c r="H94" s="181">
        <f t="shared" si="27"/>
        <v>620704.19999999995</v>
      </c>
      <c r="I94" s="176">
        <f t="shared" si="24"/>
        <v>15.17</v>
      </c>
      <c r="J94" s="181">
        <f t="shared" si="28"/>
        <v>631951.86</v>
      </c>
      <c r="K94" s="79">
        <v>41658</v>
      </c>
      <c r="L94" s="8">
        <v>14.900000000000004</v>
      </c>
      <c r="M94" s="185">
        <f t="shared" si="25"/>
        <v>620704.20000000019</v>
      </c>
      <c r="N94" s="185">
        <f t="shared" si="26"/>
        <v>0</v>
      </c>
      <c r="O94" s="62"/>
      <c r="P94" s="97">
        <f t="shared" si="21"/>
        <v>1.8120805369127489E-2</v>
      </c>
      <c r="Q94" s="176">
        <f t="shared" si="22"/>
        <v>15.17</v>
      </c>
      <c r="R94" s="176">
        <f t="shared" si="23"/>
        <v>15.165965</v>
      </c>
      <c r="S94" s="13"/>
    </row>
    <row r="95" spans="1:19" ht="13">
      <c r="A95" s="182" t="s">
        <v>370</v>
      </c>
      <c r="B95" s="79"/>
      <c r="C95" s="183" t="s">
        <v>36</v>
      </c>
      <c r="D95" s="93">
        <v>93420</v>
      </c>
      <c r="E95" s="115">
        <v>16.86</v>
      </c>
      <c r="F95" s="181">
        <f t="shared" si="19"/>
        <v>1575061.2</v>
      </c>
      <c r="G95" s="115">
        <f t="shared" si="20"/>
        <v>16.86</v>
      </c>
      <c r="H95" s="181">
        <f t="shared" si="27"/>
        <v>1575061.2</v>
      </c>
      <c r="I95" s="176">
        <f t="shared" si="24"/>
        <v>17.16</v>
      </c>
      <c r="J95" s="181">
        <f t="shared" si="28"/>
        <v>1603087.2</v>
      </c>
      <c r="K95" s="79">
        <v>93420</v>
      </c>
      <c r="L95" s="8">
        <v>16.860000000000003</v>
      </c>
      <c r="M95" s="185">
        <f t="shared" si="25"/>
        <v>1575061.2000000002</v>
      </c>
      <c r="N95" s="185">
        <f t="shared" si="26"/>
        <v>0</v>
      </c>
      <c r="O95" s="62"/>
      <c r="P95" s="97">
        <f t="shared" si="21"/>
        <v>1.7793594306049865E-2</v>
      </c>
      <c r="Q95" s="176">
        <f t="shared" si="22"/>
        <v>17.16</v>
      </c>
      <c r="R95" s="176">
        <f t="shared" si="23"/>
        <v>17.160950999999997</v>
      </c>
      <c r="S95" s="13"/>
    </row>
    <row r="96" spans="1:19" ht="13">
      <c r="A96" s="182" t="s">
        <v>371</v>
      </c>
      <c r="B96" s="79"/>
      <c r="C96" s="183" t="s">
        <v>35</v>
      </c>
      <c r="D96" s="93">
        <v>62353.999999999993</v>
      </c>
      <c r="E96" s="115">
        <v>21.18</v>
      </c>
      <c r="F96" s="181">
        <f t="shared" si="19"/>
        <v>1320657.72</v>
      </c>
      <c r="G96" s="115">
        <f t="shared" si="20"/>
        <v>21.18</v>
      </c>
      <c r="H96" s="181">
        <f t="shared" si="27"/>
        <v>1320657.72</v>
      </c>
      <c r="I96" s="176">
        <f t="shared" si="24"/>
        <v>21.56</v>
      </c>
      <c r="J96" s="181">
        <f t="shared" si="28"/>
        <v>1344352.24</v>
      </c>
      <c r="K96" s="79">
        <v>62353.999999999993</v>
      </c>
      <c r="L96" s="8">
        <v>21.180000000000003</v>
      </c>
      <c r="M96" s="185">
        <f t="shared" si="25"/>
        <v>1320657.72</v>
      </c>
      <c r="N96" s="185">
        <f t="shared" si="26"/>
        <v>0</v>
      </c>
      <c r="O96" s="62"/>
      <c r="P96" s="97">
        <f t="shared" si="21"/>
        <v>1.7941454202077385E-2</v>
      </c>
      <c r="Q96" s="176">
        <f t="shared" si="22"/>
        <v>21.56</v>
      </c>
      <c r="R96" s="176">
        <f t="shared" si="23"/>
        <v>21.558062999999997</v>
      </c>
      <c r="S96" s="13"/>
    </row>
    <row r="97" spans="1:19" ht="13">
      <c r="A97" s="182" t="s">
        <v>372</v>
      </c>
      <c r="B97" s="79"/>
      <c r="C97" s="183" t="s">
        <v>60</v>
      </c>
      <c r="D97" s="93">
        <v>32222.000000000004</v>
      </c>
      <c r="E97" s="115">
        <v>26.57</v>
      </c>
      <c r="F97" s="181">
        <f t="shared" si="19"/>
        <v>856138.54</v>
      </c>
      <c r="G97" s="115">
        <f t="shared" si="20"/>
        <v>26.57</v>
      </c>
      <c r="H97" s="181">
        <f t="shared" si="27"/>
        <v>856138.54</v>
      </c>
      <c r="I97" s="176">
        <f t="shared" si="24"/>
        <v>27.04</v>
      </c>
      <c r="J97" s="181">
        <f t="shared" si="28"/>
        <v>871282.88</v>
      </c>
      <c r="K97" s="79">
        <v>32222.000000000004</v>
      </c>
      <c r="L97" s="8">
        <v>26.569999999999997</v>
      </c>
      <c r="M97" s="185">
        <f t="shared" si="25"/>
        <v>856138.54</v>
      </c>
      <c r="N97" s="185">
        <f t="shared" si="26"/>
        <v>0</v>
      </c>
      <c r="O97" s="62"/>
      <c r="P97" s="97">
        <f t="shared" si="21"/>
        <v>1.7689123071132812E-2</v>
      </c>
      <c r="Q97" s="176">
        <f t="shared" si="22"/>
        <v>27.04</v>
      </c>
      <c r="R97" s="176">
        <f t="shared" si="23"/>
        <v>27.044274499999997</v>
      </c>
      <c r="S97" s="13"/>
    </row>
    <row r="98" spans="1:19" ht="13">
      <c r="A98" s="182" t="s">
        <v>373</v>
      </c>
      <c r="B98" s="79"/>
      <c r="C98" s="183" t="s">
        <v>59</v>
      </c>
      <c r="D98" s="93">
        <v>6932.0000000000009</v>
      </c>
      <c r="E98" s="115">
        <v>29.45</v>
      </c>
      <c r="F98" s="181">
        <f t="shared" si="19"/>
        <v>204147.4</v>
      </c>
      <c r="G98" s="115">
        <f t="shared" si="20"/>
        <v>29.45</v>
      </c>
      <c r="H98" s="181">
        <f t="shared" si="27"/>
        <v>204147.4</v>
      </c>
      <c r="I98" s="176">
        <f t="shared" si="24"/>
        <v>29.98</v>
      </c>
      <c r="J98" s="181">
        <f t="shared" si="28"/>
        <v>207821.36</v>
      </c>
      <c r="K98" s="79">
        <v>6932.0000000000009</v>
      </c>
      <c r="L98" s="8">
        <v>29.449999999999992</v>
      </c>
      <c r="M98" s="185">
        <f t="shared" si="25"/>
        <v>204147.39999999997</v>
      </c>
      <c r="N98" s="185">
        <f t="shared" si="26"/>
        <v>0</v>
      </c>
      <c r="O98" s="62"/>
      <c r="P98" s="97">
        <f t="shared" si="21"/>
        <v>1.7996604414261499E-2</v>
      </c>
      <c r="Q98" s="176">
        <f t="shared" si="22"/>
        <v>29.98</v>
      </c>
      <c r="R98" s="176">
        <f t="shared" si="23"/>
        <v>29.975682499999998</v>
      </c>
      <c r="S98" s="13"/>
    </row>
    <row r="99" spans="1:19" ht="13">
      <c r="A99" s="182" t="s">
        <v>374</v>
      </c>
      <c r="B99" s="79"/>
      <c r="C99" s="183" t="s">
        <v>63</v>
      </c>
      <c r="D99" s="93">
        <v>1284</v>
      </c>
      <c r="E99" s="115">
        <v>14.58</v>
      </c>
      <c r="F99" s="181">
        <f t="shared" si="19"/>
        <v>18720.72</v>
      </c>
      <c r="G99" s="115">
        <f t="shared" si="20"/>
        <v>14.58</v>
      </c>
      <c r="H99" s="181">
        <f>ROUND(D99*G99,2)</f>
        <v>18720.72</v>
      </c>
      <c r="I99" s="176">
        <f t="shared" si="24"/>
        <v>14.84</v>
      </c>
      <c r="J99" s="181">
        <f>ROUND(D99*I99,2)</f>
        <v>19054.560000000001</v>
      </c>
      <c r="K99" s="79">
        <v>1284</v>
      </c>
      <c r="L99" s="8">
        <v>14.580000000000004</v>
      </c>
      <c r="M99" s="185">
        <f t="shared" si="25"/>
        <v>18720.720000000005</v>
      </c>
      <c r="N99" s="185">
        <f t="shared" si="26"/>
        <v>0</v>
      </c>
      <c r="O99" s="62"/>
      <c r="P99" s="97">
        <f t="shared" si="21"/>
        <v>1.7832647462277078E-2</v>
      </c>
      <c r="Q99" s="176">
        <f t="shared" si="22"/>
        <v>14.84</v>
      </c>
      <c r="R99" s="176">
        <f t="shared" si="23"/>
        <v>14.840252999999999</v>
      </c>
      <c r="S99" s="13"/>
    </row>
    <row r="100" spans="1:19" ht="13">
      <c r="B100" s="79"/>
      <c r="C100" s="79"/>
      <c r="D100" s="93"/>
      <c r="E100" s="93"/>
      <c r="F100" s="93"/>
      <c r="G100" s="79"/>
      <c r="H100" s="181"/>
      <c r="I100" s="79"/>
      <c r="J100" s="181"/>
      <c r="K100" s="79">
        <v>0</v>
      </c>
      <c r="L100" s="8">
        <v>0</v>
      </c>
      <c r="M100" s="185">
        <f t="shared" si="25"/>
        <v>0</v>
      </c>
      <c r="N100" s="185">
        <f t="shared" si="26"/>
        <v>0</v>
      </c>
      <c r="O100" s="62"/>
      <c r="P100" s="62"/>
      <c r="Q100" s="176"/>
      <c r="R100" s="176"/>
      <c r="S100" s="13"/>
    </row>
    <row r="101" spans="1:19" ht="13">
      <c r="A101" s="179" t="s">
        <v>375</v>
      </c>
      <c r="B101" s="79"/>
      <c r="C101" s="183" t="s">
        <v>58</v>
      </c>
      <c r="D101" s="93">
        <v>1548</v>
      </c>
      <c r="E101" s="115">
        <v>9.16</v>
      </c>
      <c r="F101" s="181">
        <f>ROUND(D101*E101,2)</f>
        <v>14179.68</v>
      </c>
      <c r="G101" s="115">
        <f>E101</f>
        <v>9.16</v>
      </c>
      <c r="H101" s="181">
        <f>ROUND(D101*G101,2)</f>
        <v>14179.68</v>
      </c>
      <c r="I101" s="176">
        <f t="shared" si="24"/>
        <v>9.32</v>
      </c>
      <c r="J101" s="181">
        <f>ROUND(D101*I101,2)</f>
        <v>14427.36</v>
      </c>
      <c r="K101" s="79">
        <v>1548</v>
      </c>
      <c r="L101" s="8">
        <v>9.1599999999999984</v>
      </c>
      <c r="M101" s="185">
        <f t="shared" si="25"/>
        <v>14179.679999999997</v>
      </c>
      <c r="N101" s="185">
        <f t="shared" si="26"/>
        <v>0</v>
      </c>
      <c r="O101" s="62"/>
      <c r="P101" s="97">
        <f>IF(E101=0,0,(I101-E101)/E101)</f>
        <v>1.746724890829696E-2</v>
      </c>
      <c r="Q101" s="176">
        <f>ROUND(G101*(1+$Q$7),2)</f>
        <v>9.32</v>
      </c>
      <c r="R101" s="176">
        <f>G101*(1+$R$7)</f>
        <v>9.3235060000000001</v>
      </c>
      <c r="S101" s="13"/>
    </row>
    <row r="102" spans="1:19" ht="13">
      <c r="A102" s="182" t="s">
        <v>376</v>
      </c>
      <c r="B102" s="79"/>
      <c r="C102" s="183" t="s">
        <v>77</v>
      </c>
      <c r="D102" s="93">
        <v>431952</v>
      </c>
      <c r="E102" s="115">
        <v>9.34</v>
      </c>
      <c r="F102" s="181">
        <f>ROUND(D102*E102,2)</f>
        <v>4034431.68</v>
      </c>
      <c r="G102" s="115">
        <f>E102</f>
        <v>9.34</v>
      </c>
      <c r="H102" s="181">
        <f>ROUND(D102*G102,2)</f>
        <v>4034431.68</v>
      </c>
      <c r="I102" s="176">
        <f t="shared" si="24"/>
        <v>9.51</v>
      </c>
      <c r="J102" s="181">
        <f>ROUND(D102*I102,2)</f>
        <v>4107863.52</v>
      </c>
      <c r="K102" s="79">
        <v>431952</v>
      </c>
      <c r="L102" s="8">
        <v>9.3400000000000016</v>
      </c>
      <c r="M102" s="185">
        <f t="shared" si="25"/>
        <v>4034431.6800000006</v>
      </c>
      <c r="N102" s="185">
        <f t="shared" si="26"/>
        <v>0</v>
      </c>
      <c r="O102" s="62"/>
      <c r="P102" s="97">
        <f>IF(E102=0,0,(I102-E102)/E102)</f>
        <v>1.8201284796573867E-2</v>
      </c>
      <c r="Q102" s="176">
        <f>ROUND(G102*(1+$Q$7),2)</f>
        <v>9.51</v>
      </c>
      <c r="R102" s="176">
        <f>G102*(1+$R$7)</f>
        <v>9.5067189999999986</v>
      </c>
      <c r="S102" s="14"/>
    </row>
    <row r="103" spans="1:19" ht="13">
      <c r="B103" s="79"/>
      <c r="D103" s="93"/>
      <c r="E103" s="93"/>
      <c r="F103" s="93"/>
      <c r="H103" s="181"/>
      <c r="I103" s="176"/>
      <c r="J103" s="181"/>
      <c r="K103" s="79">
        <v>0</v>
      </c>
      <c r="L103" s="8">
        <v>0</v>
      </c>
      <c r="M103" s="185">
        <f t="shared" si="25"/>
        <v>0</v>
      </c>
      <c r="N103" s="185">
        <f t="shared" si="26"/>
        <v>0</v>
      </c>
      <c r="O103" s="62"/>
      <c r="P103" s="62"/>
      <c r="Q103" s="176"/>
      <c r="R103" s="176"/>
      <c r="S103" s="13"/>
    </row>
    <row r="104" spans="1:19" ht="13">
      <c r="A104" s="182" t="s">
        <v>403</v>
      </c>
      <c r="B104" s="55"/>
      <c r="C104" s="183" t="s">
        <v>76</v>
      </c>
      <c r="D104" s="93">
        <v>132768</v>
      </c>
      <c r="E104" s="115">
        <v>10.71</v>
      </c>
      <c r="F104" s="181">
        <f>ROUND(D104*E104,2)</f>
        <v>1421945.28</v>
      </c>
      <c r="G104" s="115">
        <f>E104</f>
        <v>10.71</v>
      </c>
      <c r="H104" s="181">
        <f>ROUND(D104*G104,2)</f>
        <v>1421945.28</v>
      </c>
      <c r="I104" s="176">
        <f t="shared" si="24"/>
        <v>10.9</v>
      </c>
      <c r="J104" s="181">
        <f>ROUND(D104*I104,2)</f>
        <v>1447171.2</v>
      </c>
      <c r="K104" s="79">
        <v>132768</v>
      </c>
      <c r="L104" s="8">
        <v>10.710000000000003</v>
      </c>
      <c r="M104" s="185">
        <f t="shared" si="25"/>
        <v>1421945.2800000003</v>
      </c>
      <c r="N104" s="185">
        <f t="shared" si="26"/>
        <v>0</v>
      </c>
      <c r="O104" s="62"/>
      <c r="P104" s="97">
        <f>IF(E104=0,0,(I104-E104)/E104)</f>
        <v>1.7740429505135338E-2</v>
      </c>
      <c r="Q104" s="176">
        <f>ROUND(G104*(1+$Q$7),2)</f>
        <v>10.9</v>
      </c>
      <c r="R104" s="176">
        <f>G104*(1+$R$7)</f>
        <v>10.901173500000001</v>
      </c>
      <c r="S104" s="13"/>
    </row>
    <row r="105" spans="1:19" ht="13">
      <c r="A105" s="182" t="s">
        <v>404</v>
      </c>
      <c r="B105" s="79"/>
      <c r="C105" s="183" t="s">
        <v>38</v>
      </c>
      <c r="D105" s="93">
        <v>79044</v>
      </c>
      <c r="E105" s="115">
        <v>16.190000000000001</v>
      </c>
      <c r="F105" s="181">
        <f>ROUND(D105*E105,2)</f>
        <v>1279722.3600000001</v>
      </c>
      <c r="G105" s="115">
        <f>E105</f>
        <v>16.190000000000001</v>
      </c>
      <c r="H105" s="181">
        <f>ROUND(D105*G105,2)</f>
        <v>1279722.3600000001</v>
      </c>
      <c r="I105" s="176">
        <f t="shared" si="24"/>
        <v>16.48</v>
      </c>
      <c r="J105" s="181">
        <f>ROUND(D105*I105,2)</f>
        <v>1302645.1200000001</v>
      </c>
      <c r="K105" s="79">
        <v>79044</v>
      </c>
      <c r="L105" s="8">
        <v>16.190000000000001</v>
      </c>
      <c r="M105" s="185">
        <f t="shared" si="25"/>
        <v>1279722.3600000001</v>
      </c>
      <c r="N105" s="185">
        <f t="shared" si="26"/>
        <v>0</v>
      </c>
      <c r="O105" s="62"/>
      <c r="P105" s="97">
        <f>IF(E105=0,0,(I105-E105)/E105)</f>
        <v>1.7912291537986357E-2</v>
      </c>
      <c r="Q105" s="176">
        <f>ROUND(G105*(1+$Q$7),2)</f>
        <v>16.48</v>
      </c>
      <c r="R105" s="176">
        <f>G105*(1+$R$7)</f>
        <v>16.478991499999999</v>
      </c>
    </row>
    <row r="106" spans="1:19" ht="13">
      <c r="A106" s="182" t="s">
        <v>405</v>
      </c>
      <c r="B106" s="79"/>
      <c r="C106" s="183" t="s">
        <v>62</v>
      </c>
      <c r="D106" s="93">
        <v>101268</v>
      </c>
      <c r="E106" s="115">
        <v>22.76</v>
      </c>
      <c r="F106" s="181">
        <f>ROUND(D106*E106,2)</f>
        <v>2304859.6800000002</v>
      </c>
      <c r="G106" s="115">
        <f>E106</f>
        <v>22.76</v>
      </c>
      <c r="H106" s="181">
        <f>ROUND(D106*G106,2)</f>
        <v>2304859.6800000002</v>
      </c>
      <c r="I106" s="176">
        <f t="shared" si="24"/>
        <v>23.17</v>
      </c>
      <c r="J106" s="181">
        <f>ROUND(D106*I106,2)</f>
        <v>2346379.56</v>
      </c>
      <c r="K106" s="79">
        <v>101268</v>
      </c>
      <c r="L106" s="8">
        <v>22.759999999999994</v>
      </c>
      <c r="M106" s="185">
        <f t="shared" si="25"/>
        <v>2304859.6799999992</v>
      </c>
      <c r="N106" s="185">
        <f t="shared" si="26"/>
        <v>0</v>
      </c>
      <c r="O106" s="62"/>
      <c r="P106" s="97">
        <f>IF(E106=0,0,(I106-E106)/E106)</f>
        <v>1.8014059753954311E-2</v>
      </c>
      <c r="Q106" s="176">
        <f>ROUND(G106*(1+$Q$7),2)</f>
        <v>23.17</v>
      </c>
      <c r="R106" s="176">
        <f>G106*(1+$R$7)</f>
        <v>23.166266</v>
      </c>
      <c r="S106" s="13"/>
    </row>
    <row r="107" spans="1:19" ht="13">
      <c r="B107" s="79"/>
      <c r="M107" s="62"/>
      <c r="N107" s="62"/>
      <c r="O107" s="62"/>
      <c r="P107" s="62"/>
      <c r="Q107" s="176"/>
      <c r="R107" s="176"/>
      <c r="S107" s="13"/>
    </row>
    <row r="108" spans="1:19" ht="13">
      <c r="A108" s="165"/>
      <c r="B108" s="79"/>
      <c r="C108" s="79"/>
      <c r="D108" s="93"/>
      <c r="E108" s="93"/>
      <c r="F108" s="93"/>
      <c r="G108" s="94"/>
      <c r="H108" s="181"/>
      <c r="I108" s="94"/>
      <c r="J108" s="181"/>
      <c r="M108" s="62"/>
      <c r="N108" s="62"/>
      <c r="O108" s="62"/>
      <c r="P108" s="62"/>
      <c r="Q108" s="176"/>
      <c r="R108" s="176"/>
      <c r="S108" s="13"/>
    </row>
    <row r="109" spans="1:19" ht="12.75" customHeight="1">
      <c r="A109" s="171" t="s">
        <v>145</v>
      </c>
      <c r="B109" s="79"/>
      <c r="C109" s="79"/>
      <c r="D109" s="79"/>
      <c r="E109" s="79"/>
      <c r="F109" s="79"/>
      <c r="G109" s="79"/>
      <c r="H109" s="79"/>
      <c r="I109" s="79"/>
      <c r="J109" s="19" t="s">
        <v>147</v>
      </c>
      <c r="K109" s="136"/>
      <c r="M109" s="62"/>
      <c r="N109" s="62"/>
      <c r="O109" s="62"/>
      <c r="P109" s="62"/>
      <c r="Q109" s="176"/>
      <c r="R109" s="176"/>
      <c r="S109" s="13"/>
    </row>
    <row r="110" spans="1:19" s="79" customFormat="1" ht="13">
      <c r="A110" s="129" t="s">
        <v>146</v>
      </c>
      <c r="J110" s="19" t="s">
        <v>538</v>
      </c>
      <c r="M110" s="105"/>
      <c r="N110" s="105"/>
      <c r="O110" s="105"/>
      <c r="P110" s="105"/>
      <c r="Q110" s="176"/>
      <c r="R110" s="176"/>
    </row>
    <row r="111" spans="1:19" s="79" customFormat="1" ht="13">
      <c r="A111" s="129" t="s">
        <v>144</v>
      </c>
      <c r="G111" s="338"/>
      <c r="H111" s="338"/>
      <c r="J111" s="20" t="s">
        <v>162</v>
      </c>
      <c r="M111" s="105"/>
      <c r="N111" s="105"/>
      <c r="O111" s="105"/>
      <c r="P111" s="105"/>
      <c r="Q111" s="176"/>
      <c r="R111" s="176"/>
    </row>
    <row r="112" spans="1:19" s="79" customFormat="1" ht="13">
      <c r="A112" s="100"/>
      <c r="E112" s="339" t="s">
        <v>87</v>
      </c>
      <c r="F112" s="339"/>
      <c r="G112" s="339" t="s">
        <v>535</v>
      </c>
      <c r="H112" s="339"/>
      <c r="M112" s="105"/>
      <c r="N112" s="105"/>
      <c r="O112" s="105"/>
      <c r="P112" s="105"/>
      <c r="Q112" s="176"/>
      <c r="R112" s="176"/>
    </row>
    <row r="113" spans="1:19" s="79" customFormat="1" ht="13">
      <c r="A113" s="82"/>
      <c r="B113" s="140"/>
      <c r="C113" s="299" t="s">
        <v>206</v>
      </c>
      <c r="D113" s="299" t="s">
        <v>4</v>
      </c>
      <c r="E113" s="299" t="s">
        <v>359</v>
      </c>
      <c r="F113" s="299" t="s">
        <v>104</v>
      </c>
      <c r="G113" s="299"/>
      <c r="H113" s="85"/>
      <c r="I113" s="299"/>
      <c r="J113" s="299" t="s">
        <v>104</v>
      </c>
      <c r="M113" s="105"/>
      <c r="N113" s="105"/>
      <c r="O113" s="105"/>
      <c r="P113" s="105"/>
      <c r="Q113" s="176"/>
      <c r="R113" s="176"/>
    </row>
    <row r="114" spans="1:19" s="79" customFormat="1" ht="13">
      <c r="A114" s="82"/>
      <c r="C114" s="299" t="s">
        <v>132</v>
      </c>
      <c r="D114" s="299" t="s">
        <v>316</v>
      </c>
      <c r="E114" s="299" t="s">
        <v>346</v>
      </c>
      <c r="F114" s="299" t="s">
        <v>347</v>
      </c>
      <c r="G114" s="299" t="s">
        <v>265</v>
      </c>
      <c r="H114" s="299" t="s">
        <v>345</v>
      </c>
      <c r="I114" s="299" t="s">
        <v>572</v>
      </c>
      <c r="J114" s="299" t="s">
        <v>105</v>
      </c>
      <c r="M114" s="105"/>
      <c r="N114" s="105"/>
      <c r="O114" s="105"/>
      <c r="P114" s="105"/>
      <c r="Q114" s="176"/>
      <c r="R114" s="176"/>
    </row>
    <row r="115" spans="1:19" s="79" customFormat="1" ht="13">
      <c r="A115" s="86"/>
      <c r="B115" s="87"/>
      <c r="C115" s="300" t="s">
        <v>133</v>
      </c>
      <c r="D115" s="173" t="s">
        <v>279</v>
      </c>
      <c r="E115" s="300" t="s">
        <v>15</v>
      </c>
      <c r="F115" s="173" t="s">
        <v>87</v>
      </c>
      <c r="G115" s="300" t="s">
        <v>15</v>
      </c>
      <c r="H115" s="300" t="s">
        <v>468</v>
      </c>
      <c r="I115" s="300" t="s">
        <v>13</v>
      </c>
      <c r="J115" s="300" t="s">
        <v>573</v>
      </c>
      <c r="M115" s="70"/>
      <c r="N115" s="70"/>
      <c r="O115" s="70"/>
      <c r="P115" s="70"/>
      <c r="Q115" s="176"/>
      <c r="R115" s="176"/>
    </row>
    <row r="116" spans="1:19" s="79" customFormat="1" ht="13">
      <c r="A116" s="91" t="s">
        <v>341</v>
      </c>
      <c r="B116" s="187"/>
      <c r="C116" s="188"/>
      <c r="G116" s="115"/>
      <c r="H116" s="138"/>
      <c r="J116" s="83"/>
      <c r="M116" s="68"/>
      <c r="N116" s="68"/>
      <c r="O116" s="68"/>
      <c r="P116" s="68"/>
      <c r="Q116" s="176"/>
      <c r="R116" s="176"/>
    </row>
    <row r="117" spans="1:19" s="79" customFormat="1" ht="13">
      <c r="A117" s="177" t="s">
        <v>402</v>
      </c>
      <c r="B117" s="187"/>
      <c r="C117" s="188"/>
      <c r="G117" s="115"/>
      <c r="H117" s="138"/>
      <c r="J117" s="262"/>
      <c r="M117" s="68"/>
      <c r="N117" s="68"/>
      <c r="O117" s="68"/>
      <c r="P117" s="68"/>
      <c r="Q117" s="176"/>
      <c r="R117" s="176"/>
    </row>
    <row r="118" spans="1:19" s="79" customFormat="1" ht="13">
      <c r="A118" s="184" t="s">
        <v>86</v>
      </c>
      <c r="D118" s="93"/>
      <c r="E118" s="93"/>
      <c r="F118" s="93"/>
      <c r="G118" s="94"/>
      <c r="H118" s="181"/>
      <c r="I118" s="94"/>
      <c r="J118" s="181"/>
      <c r="M118" s="71"/>
      <c r="N118" s="71"/>
      <c r="O118" s="71"/>
      <c r="P118" s="71"/>
      <c r="Q118" s="176"/>
      <c r="R118" s="176"/>
    </row>
    <row r="119" spans="1:19" ht="12.75" customHeight="1">
      <c r="A119" s="182" t="s">
        <v>406</v>
      </c>
      <c r="B119" s="79"/>
      <c r="C119" s="183" t="s">
        <v>32</v>
      </c>
      <c r="D119" s="93">
        <v>7896</v>
      </c>
      <c r="E119" s="115">
        <v>17.100000000000001</v>
      </c>
      <c r="F119" s="181">
        <f t="shared" ref="F119:F124" si="29">ROUND(D119*E119,2)</f>
        <v>135021.6</v>
      </c>
      <c r="G119" s="115">
        <f t="shared" ref="G119:G124" si="30">E119</f>
        <v>17.100000000000001</v>
      </c>
      <c r="H119" s="181">
        <f t="shared" ref="H119:H124" si="31">ROUND(D119*G119,2)</f>
        <v>135021.6</v>
      </c>
      <c r="I119" s="176">
        <f t="shared" ref="I119:I124" si="32">Q119</f>
        <v>17.41</v>
      </c>
      <c r="J119" s="181">
        <f t="shared" ref="J119:J124" si="33">ROUND(D119*I119,2)</f>
        <v>137469.35999999999</v>
      </c>
      <c r="K119" s="79">
        <v>7896</v>
      </c>
      <c r="L119" s="8">
        <v>17.099999999999998</v>
      </c>
      <c r="M119" s="185">
        <f t="shared" ref="M119:M146" si="34">K119*L119</f>
        <v>135021.59999999998</v>
      </c>
      <c r="N119" s="185">
        <f t="shared" ref="N119:N146" si="35">F119-M119</f>
        <v>0</v>
      </c>
      <c r="O119" s="62"/>
      <c r="P119" s="97">
        <f t="shared" ref="P119:P124" si="36">IF(E119=0,0,(I119-E119)/E119)</f>
        <v>1.8128654970760157E-2</v>
      </c>
      <c r="Q119" s="176">
        <f t="shared" ref="Q119:Q124" si="37">ROUND(G119*(1+$Q$7),2)</f>
        <v>17.41</v>
      </c>
      <c r="R119" s="176">
        <f t="shared" ref="R119:R124" si="38">G119*(1+$R$7)</f>
        <v>17.405235000000001</v>
      </c>
      <c r="S119" s="13"/>
    </row>
    <row r="120" spans="1:19" ht="12.75" customHeight="1">
      <c r="A120" s="182" t="s">
        <v>426</v>
      </c>
      <c r="B120" s="79"/>
      <c r="C120" s="183" t="s">
        <v>30</v>
      </c>
      <c r="D120" s="93">
        <v>1740</v>
      </c>
      <c r="E120" s="115">
        <v>22.05</v>
      </c>
      <c r="F120" s="181">
        <f t="shared" si="29"/>
        <v>38367</v>
      </c>
      <c r="G120" s="115">
        <f t="shared" si="30"/>
        <v>22.05</v>
      </c>
      <c r="H120" s="181">
        <f t="shared" si="31"/>
        <v>38367</v>
      </c>
      <c r="I120" s="176">
        <f t="shared" si="32"/>
        <v>22.44</v>
      </c>
      <c r="J120" s="181">
        <f t="shared" si="33"/>
        <v>39045.599999999999</v>
      </c>
      <c r="K120" s="79">
        <v>1740</v>
      </c>
      <c r="L120" s="8">
        <v>22.050000000000008</v>
      </c>
      <c r="M120" s="185">
        <f t="shared" si="34"/>
        <v>38367.000000000015</v>
      </c>
      <c r="N120" s="185">
        <f t="shared" si="35"/>
        <v>0</v>
      </c>
      <c r="O120" s="62"/>
      <c r="P120" s="97">
        <f t="shared" si="36"/>
        <v>1.7687074829931999E-2</v>
      </c>
      <c r="Q120" s="176">
        <f t="shared" si="37"/>
        <v>22.44</v>
      </c>
      <c r="R120" s="176">
        <f t="shared" si="38"/>
        <v>22.443592499999998</v>
      </c>
      <c r="S120" s="13"/>
    </row>
    <row r="121" spans="1:19" ht="12.75" customHeight="1">
      <c r="A121" s="182" t="s">
        <v>427</v>
      </c>
      <c r="B121" s="79"/>
      <c r="C121" s="183" t="s">
        <v>41</v>
      </c>
      <c r="D121" s="93">
        <v>10452</v>
      </c>
      <c r="E121" s="115">
        <v>28.81</v>
      </c>
      <c r="F121" s="181">
        <f t="shared" si="29"/>
        <v>301122.12</v>
      </c>
      <c r="G121" s="115">
        <f t="shared" si="30"/>
        <v>28.81</v>
      </c>
      <c r="H121" s="181">
        <f t="shared" si="31"/>
        <v>301122.12</v>
      </c>
      <c r="I121" s="176">
        <f t="shared" si="32"/>
        <v>29.32</v>
      </c>
      <c r="J121" s="181">
        <f t="shared" si="33"/>
        <v>306452.64</v>
      </c>
      <c r="K121" s="79">
        <v>10452</v>
      </c>
      <c r="L121" s="8">
        <v>28.81</v>
      </c>
      <c r="M121" s="185">
        <f t="shared" si="34"/>
        <v>301122.12</v>
      </c>
      <c r="N121" s="185">
        <f t="shared" si="35"/>
        <v>0</v>
      </c>
      <c r="O121" s="62"/>
      <c r="P121" s="97">
        <f t="shared" si="36"/>
        <v>1.7702186740715085E-2</v>
      </c>
      <c r="Q121" s="176">
        <f t="shared" si="37"/>
        <v>29.32</v>
      </c>
      <c r="R121" s="176">
        <f t="shared" si="38"/>
        <v>29.324258499999996</v>
      </c>
      <c r="S121" s="13"/>
    </row>
    <row r="122" spans="1:19" ht="12.75" customHeight="1">
      <c r="A122" s="182" t="s">
        <v>407</v>
      </c>
      <c r="B122" s="79"/>
      <c r="C122" s="183" t="s">
        <v>27</v>
      </c>
      <c r="D122" s="93">
        <v>8604</v>
      </c>
      <c r="E122" s="115">
        <v>49.26</v>
      </c>
      <c r="F122" s="181">
        <f t="shared" si="29"/>
        <v>423833.04</v>
      </c>
      <c r="G122" s="115">
        <f t="shared" si="30"/>
        <v>49.26</v>
      </c>
      <c r="H122" s="181">
        <f t="shared" si="31"/>
        <v>423833.04</v>
      </c>
      <c r="I122" s="176">
        <f t="shared" si="32"/>
        <v>50.14</v>
      </c>
      <c r="J122" s="181">
        <f t="shared" si="33"/>
        <v>431404.56</v>
      </c>
      <c r="K122" s="79">
        <v>8604</v>
      </c>
      <c r="L122" s="8">
        <v>49.26</v>
      </c>
      <c r="M122" s="185">
        <f t="shared" si="34"/>
        <v>423833.04</v>
      </c>
      <c r="N122" s="185">
        <f t="shared" si="35"/>
        <v>0</v>
      </c>
      <c r="O122" s="62"/>
      <c r="P122" s="97">
        <f t="shared" si="36"/>
        <v>1.786439301664642E-2</v>
      </c>
      <c r="Q122" s="176">
        <f t="shared" si="37"/>
        <v>50.14</v>
      </c>
      <c r="R122" s="176">
        <f t="shared" si="38"/>
        <v>50.139290999999993</v>
      </c>
      <c r="S122" s="13"/>
    </row>
    <row r="123" spans="1:19" ht="12.75" customHeight="1">
      <c r="A123" s="182" t="s">
        <v>428</v>
      </c>
      <c r="B123" s="79"/>
      <c r="C123" s="183" t="s">
        <v>25</v>
      </c>
      <c r="D123" s="93">
        <v>1548</v>
      </c>
      <c r="E123" s="115">
        <v>54.2</v>
      </c>
      <c r="F123" s="181">
        <f t="shared" si="29"/>
        <v>83901.6</v>
      </c>
      <c r="G123" s="115">
        <f t="shared" si="30"/>
        <v>54.2</v>
      </c>
      <c r="H123" s="181">
        <f t="shared" si="31"/>
        <v>83901.6</v>
      </c>
      <c r="I123" s="176">
        <f t="shared" si="32"/>
        <v>55.17</v>
      </c>
      <c r="J123" s="181">
        <f t="shared" si="33"/>
        <v>85403.16</v>
      </c>
      <c r="K123" s="79">
        <v>1548</v>
      </c>
      <c r="L123" s="8">
        <v>54.20000000000001</v>
      </c>
      <c r="M123" s="185">
        <f t="shared" si="34"/>
        <v>83901.60000000002</v>
      </c>
      <c r="N123" s="185">
        <f t="shared" si="35"/>
        <v>0</v>
      </c>
      <c r="O123" s="62"/>
      <c r="P123" s="97">
        <f t="shared" si="36"/>
        <v>1.7896678966789648E-2</v>
      </c>
      <c r="Q123" s="176">
        <f t="shared" si="37"/>
        <v>55.17</v>
      </c>
      <c r="R123" s="176">
        <f t="shared" si="38"/>
        <v>55.167470000000002</v>
      </c>
      <c r="S123" s="13"/>
    </row>
    <row r="124" spans="1:19" ht="12.75" customHeight="1">
      <c r="A124" s="182" t="s">
        <v>408</v>
      </c>
      <c r="B124" s="79"/>
      <c r="C124" s="183" t="s">
        <v>43</v>
      </c>
      <c r="D124" s="93">
        <v>69948</v>
      </c>
      <c r="E124" s="115">
        <v>23.86</v>
      </c>
      <c r="F124" s="181">
        <f t="shared" si="29"/>
        <v>1668959.28</v>
      </c>
      <c r="G124" s="115">
        <f t="shared" si="30"/>
        <v>23.86</v>
      </c>
      <c r="H124" s="181">
        <f t="shared" si="31"/>
        <v>1668959.28</v>
      </c>
      <c r="I124" s="176">
        <f t="shared" si="32"/>
        <v>24.29</v>
      </c>
      <c r="J124" s="181">
        <f t="shared" si="33"/>
        <v>1699036.92</v>
      </c>
      <c r="K124" s="79">
        <v>69948</v>
      </c>
      <c r="L124" s="8">
        <v>23.860000000000003</v>
      </c>
      <c r="M124" s="185">
        <f t="shared" si="34"/>
        <v>1668959.2800000003</v>
      </c>
      <c r="N124" s="185">
        <f t="shared" si="35"/>
        <v>0</v>
      </c>
      <c r="O124" s="62"/>
      <c r="P124" s="97">
        <f t="shared" si="36"/>
        <v>1.8021793797150031E-2</v>
      </c>
      <c r="Q124" s="176">
        <f t="shared" si="37"/>
        <v>24.29</v>
      </c>
      <c r="R124" s="176">
        <f t="shared" si="38"/>
        <v>24.285900999999999</v>
      </c>
      <c r="S124" s="13"/>
    </row>
    <row r="125" spans="1:19" ht="12.75" customHeight="1">
      <c r="A125" s="165"/>
      <c r="B125" s="79"/>
      <c r="C125" s="79"/>
      <c r="D125" s="93"/>
      <c r="E125" s="93"/>
      <c r="F125" s="93"/>
      <c r="G125" s="94"/>
      <c r="H125" s="181"/>
      <c r="I125" s="94"/>
      <c r="J125" s="181"/>
      <c r="K125" s="79">
        <v>0</v>
      </c>
      <c r="L125" s="8">
        <v>0</v>
      </c>
      <c r="M125" s="185">
        <f t="shared" si="34"/>
        <v>0</v>
      </c>
      <c r="N125" s="185">
        <f t="shared" si="35"/>
        <v>0</v>
      </c>
      <c r="O125" s="62"/>
      <c r="P125" s="62"/>
      <c r="Q125" s="176"/>
      <c r="R125" s="176"/>
      <c r="S125" s="13"/>
    </row>
    <row r="126" spans="1:19" ht="12.75" customHeight="1">
      <c r="A126" s="184" t="s">
        <v>84</v>
      </c>
      <c r="B126" s="79"/>
      <c r="C126" s="79"/>
      <c r="D126" s="93"/>
      <c r="E126" s="93"/>
      <c r="F126" s="93"/>
      <c r="G126" s="94"/>
      <c r="H126" s="181"/>
      <c r="I126" s="94"/>
      <c r="J126" s="181"/>
      <c r="K126" s="79">
        <v>0</v>
      </c>
      <c r="L126" s="8">
        <v>0</v>
      </c>
      <c r="M126" s="185">
        <f t="shared" si="34"/>
        <v>0</v>
      </c>
      <c r="N126" s="185">
        <f t="shared" si="35"/>
        <v>0</v>
      </c>
      <c r="O126" s="62"/>
      <c r="P126" s="62"/>
      <c r="Q126" s="176"/>
      <c r="R126" s="176"/>
      <c r="S126" s="13"/>
    </row>
    <row r="127" spans="1:19" ht="12.75" customHeight="1">
      <c r="A127" s="182" t="s">
        <v>377</v>
      </c>
      <c r="B127" s="79"/>
      <c r="C127" s="183" t="s">
        <v>66</v>
      </c>
      <c r="D127" s="93">
        <v>8388</v>
      </c>
      <c r="E127" s="115">
        <v>11.61</v>
      </c>
      <c r="F127" s="181">
        <f t="shared" ref="F127:F132" si="39">ROUND(D127*E127,2)</f>
        <v>97384.68</v>
      </c>
      <c r="G127" s="115">
        <f t="shared" ref="G127:G132" si="40">E127</f>
        <v>11.61</v>
      </c>
      <c r="H127" s="181">
        <f t="shared" ref="H127:H132" si="41">ROUND(D127*G127,2)</f>
        <v>97384.68</v>
      </c>
      <c r="I127" s="176">
        <f t="shared" ref="I127:I132" si="42">Q127</f>
        <v>11.82</v>
      </c>
      <c r="J127" s="181">
        <f t="shared" ref="J127:J132" si="43">ROUND(D127*I127,2)</f>
        <v>99146.16</v>
      </c>
      <c r="K127" s="79">
        <v>8388</v>
      </c>
      <c r="L127" s="8">
        <v>11.61</v>
      </c>
      <c r="M127" s="185">
        <f t="shared" si="34"/>
        <v>97384.68</v>
      </c>
      <c r="N127" s="185">
        <f t="shared" si="35"/>
        <v>0</v>
      </c>
      <c r="O127" s="62"/>
      <c r="P127" s="97">
        <f t="shared" ref="P127:P132" si="44">IF(E127=0,0,(I127-E127)/E127)</f>
        <v>1.8087855297157698E-2</v>
      </c>
      <c r="Q127" s="176">
        <f t="shared" ref="Q127:Q132" si="45">ROUND(G127*(1+$Q$7),2)</f>
        <v>11.82</v>
      </c>
      <c r="R127" s="176">
        <f t="shared" ref="R127:R132" si="46">G127*(1+$R$7)</f>
        <v>11.817238499999998</v>
      </c>
      <c r="S127" s="13"/>
    </row>
    <row r="128" spans="1:19" ht="12.75" customHeight="1">
      <c r="A128" s="182" t="s">
        <v>378</v>
      </c>
      <c r="B128" s="79"/>
      <c r="C128" s="183" t="s">
        <v>65</v>
      </c>
      <c r="D128" s="93">
        <v>1068</v>
      </c>
      <c r="E128" s="115">
        <v>13.87</v>
      </c>
      <c r="F128" s="181">
        <f t="shared" si="39"/>
        <v>14813.16</v>
      </c>
      <c r="G128" s="115">
        <f t="shared" si="40"/>
        <v>13.87</v>
      </c>
      <c r="H128" s="181">
        <f t="shared" si="41"/>
        <v>14813.16</v>
      </c>
      <c r="I128" s="176">
        <f t="shared" si="42"/>
        <v>14.12</v>
      </c>
      <c r="J128" s="181">
        <f t="shared" si="43"/>
        <v>15080.16</v>
      </c>
      <c r="K128" s="79">
        <v>1068</v>
      </c>
      <c r="L128" s="8">
        <v>13.870000000000003</v>
      </c>
      <c r="M128" s="185">
        <f t="shared" si="34"/>
        <v>14813.160000000003</v>
      </c>
      <c r="N128" s="185">
        <f t="shared" si="35"/>
        <v>0</v>
      </c>
      <c r="O128" s="62"/>
      <c r="P128" s="97">
        <f t="shared" si="44"/>
        <v>1.8024513338139873E-2</v>
      </c>
      <c r="Q128" s="176">
        <f t="shared" si="45"/>
        <v>14.12</v>
      </c>
      <c r="R128" s="176">
        <f t="shared" si="46"/>
        <v>14.117579499999998</v>
      </c>
      <c r="S128" s="13"/>
    </row>
    <row r="129" spans="1:19" ht="12.75" customHeight="1">
      <c r="A129" s="182" t="s">
        <v>379</v>
      </c>
      <c r="B129" s="79"/>
      <c r="C129" s="183" t="s">
        <v>22</v>
      </c>
      <c r="D129" s="93">
        <v>5416</v>
      </c>
      <c r="E129" s="115">
        <v>13.69</v>
      </c>
      <c r="F129" s="181">
        <f t="shared" si="39"/>
        <v>74145.039999999994</v>
      </c>
      <c r="G129" s="115">
        <f t="shared" si="40"/>
        <v>13.69</v>
      </c>
      <c r="H129" s="181">
        <f t="shared" si="41"/>
        <v>74145.039999999994</v>
      </c>
      <c r="I129" s="176">
        <f t="shared" si="42"/>
        <v>13.93</v>
      </c>
      <c r="J129" s="181">
        <f t="shared" si="43"/>
        <v>75444.88</v>
      </c>
      <c r="K129" s="79">
        <v>5416</v>
      </c>
      <c r="L129" s="8">
        <v>13.69</v>
      </c>
      <c r="M129" s="185">
        <f t="shared" si="34"/>
        <v>74145.039999999994</v>
      </c>
      <c r="N129" s="185">
        <f t="shared" si="35"/>
        <v>0</v>
      </c>
      <c r="O129" s="62"/>
      <c r="P129" s="97">
        <f t="shared" si="44"/>
        <v>1.7531044558071602E-2</v>
      </c>
      <c r="Q129" s="176">
        <f t="shared" si="45"/>
        <v>13.93</v>
      </c>
      <c r="R129" s="176">
        <f t="shared" si="46"/>
        <v>13.934366499999998</v>
      </c>
      <c r="S129" s="13"/>
    </row>
    <row r="130" spans="1:19" ht="12.75" customHeight="1">
      <c r="A130" s="182" t="s">
        <v>380</v>
      </c>
      <c r="B130" s="79"/>
      <c r="C130" s="183" t="s">
        <v>21</v>
      </c>
      <c r="D130" s="93">
        <v>3708</v>
      </c>
      <c r="E130" s="115">
        <v>15.6</v>
      </c>
      <c r="F130" s="181">
        <f t="shared" si="39"/>
        <v>57844.800000000003</v>
      </c>
      <c r="G130" s="115">
        <f t="shared" si="40"/>
        <v>15.6</v>
      </c>
      <c r="H130" s="181">
        <f t="shared" si="41"/>
        <v>57844.800000000003</v>
      </c>
      <c r="I130" s="176">
        <f t="shared" si="42"/>
        <v>15.88</v>
      </c>
      <c r="J130" s="181">
        <f t="shared" si="43"/>
        <v>58883.040000000001</v>
      </c>
      <c r="K130" s="79">
        <v>3708</v>
      </c>
      <c r="L130" s="8">
        <v>15.599999999999996</v>
      </c>
      <c r="M130" s="185">
        <f t="shared" si="34"/>
        <v>57844.799999999988</v>
      </c>
      <c r="N130" s="185">
        <f t="shared" si="35"/>
        <v>0</v>
      </c>
      <c r="O130" s="62"/>
      <c r="P130" s="97">
        <f t="shared" si="44"/>
        <v>1.7948717948718024E-2</v>
      </c>
      <c r="Q130" s="176">
        <f t="shared" si="45"/>
        <v>15.88</v>
      </c>
      <c r="R130" s="176">
        <f t="shared" si="46"/>
        <v>15.878459999999999</v>
      </c>
      <c r="S130" s="13"/>
    </row>
    <row r="131" spans="1:19" ht="12.75" customHeight="1">
      <c r="A131" s="182" t="s">
        <v>381</v>
      </c>
      <c r="B131" s="79"/>
      <c r="C131" s="183" t="s">
        <v>80</v>
      </c>
      <c r="D131" s="93">
        <v>11652</v>
      </c>
      <c r="E131" s="115">
        <v>14.88</v>
      </c>
      <c r="F131" s="181">
        <f t="shared" si="39"/>
        <v>173381.76000000001</v>
      </c>
      <c r="G131" s="115">
        <f t="shared" si="40"/>
        <v>14.88</v>
      </c>
      <c r="H131" s="181">
        <f t="shared" si="41"/>
        <v>173381.76000000001</v>
      </c>
      <c r="I131" s="176">
        <f t="shared" si="42"/>
        <v>15.15</v>
      </c>
      <c r="J131" s="181">
        <f t="shared" si="43"/>
        <v>176527.8</v>
      </c>
      <c r="K131" s="79">
        <v>11652</v>
      </c>
      <c r="L131" s="8">
        <v>14.879999999999997</v>
      </c>
      <c r="M131" s="185">
        <f t="shared" si="34"/>
        <v>173381.75999999998</v>
      </c>
      <c r="N131" s="185">
        <f t="shared" si="35"/>
        <v>0</v>
      </c>
      <c r="O131" s="62"/>
      <c r="P131" s="97">
        <f t="shared" si="44"/>
        <v>1.8145161290322551E-2</v>
      </c>
      <c r="Q131" s="176">
        <f t="shared" si="45"/>
        <v>15.15</v>
      </c>
      <c r="R131" s="176">
        <f t="shared" si="46"/>
        <v>15.145607999999999</v>
      </c>
      <c r="S131" s="13"/>
    </row>
    <row r="132" spans="1:19" ht="12.75" customHeight="1">
      <c r="A132" s="182" t="s">
        <v>382</v>
      </c>
      <c r="B132" s="79"/>
      <c r="C132" s="183" t="s">
        <v>34</v>
      </c>
      <c r="D132" s="93">
        <v>10932</v>
      </c>
      <c r="E132" s="115">
        <v>17.45</v>
      </c>
      <c r="F132" s="181">
        <f t="shared" si="39"/>
        <v>190763.4</v>
      </c>
      <c r="G132" s="115">
        <f t="shared" si="40"/>
        <v>17.45</v>
      </c>
      <c r="H132" s="181">
        <f t="shared" si="41"/>
        <v>190763.4</v>
      </c>
      <c r="I132" s="176">
        <f t="shared" si="42"/>
        <v>17.760000000000002</v>
      </c>
      <c r="J132" s="181">
        <f t="shared" si="43"/>
        <v>194152.32000000001</v>
      </c>
      <c r="K132" s="79">
        <v>10932</v>
      </c>
      <c r="L132" s="8">
        <v>17.449999999999996</v>
      </c>
      <c r="M132" s="185">
        <f t="shared" si="34"/>
        <v>190763.39999999997</v>
      </c>
      <c r="N132" s="185">
        <f t="shared" si="35"/>
        <v>0</v>
      </c>
      <c r="O132" s="62"/>
      <c r="P132" s="97">
        <f t="shared" si="44"/>
        <v>1.7765042979942823E-2</v>
      </c>
      <c r="Q132" s="176">
        <f t="shared" si="45"/>
        <v>17.760000000000002</v>
      </c>
      <c r="R132" s="176">
        <f t="shared" si="46"/>
        <v>17.7614825</v>
      </c>
      <c r="S132" s="13"/>
    </row>
    <row r="133" spans="1:19" ht="12.75" customHeight="1">
      <c r="B133" s="79"/>
      <c r="C133" s="79"/>
      <c r="D133" s="93"/>
      <c r="E133" s="93"/>
      <c r="F133" s="93"/>
      <c r="G133" s="79"/>
      <c r="H133" s="181"/>
      <c r="I133" s="94"/>
      <c r="J133" s="181"/>
      <c r="K133" s="79">
        <v>0</v>
      </c>
      <c r="L133" s="8">
        <v>0</v>
      </c>
      <c r="M133" s="185">
        <f t="shared" si="34"/>
        <v>0</v>
      </c>
      <c r="N133" s="185">
        <f t="shared" si="35"/>
        <v>0</v>
      </c>
      <c r="O133" s="62"/>
      <c r="P133" s="62"/>
      <c r="Q133" s="176"/>
      <c r="R133" s="176"/>
      <c r="S133" s="13"/>
    </row>
    <row r="134" spans="1:19" ht="12.75" customHeight="1">
      <c r="A134" s="182" t="s">
        <v>383</v>
      </c>
      <c r="B134" s="79"/>
      <c r="C134" s="183" t="s">
        <v>67</v>
      </c>
      <c r="D134" s="93">
        <v>59616</v>
      </c>
      <c r="E134" s="115">
        <v>12.34</v>
      </c>
      <c r="F134" s="181">
        <f>ROUND(D134*E134,2)</f>
        <v>735661.44</v>
      </c>
      <c r="G134" s="115">
        <f>E134</f>
        <v>12.34</v>
      </c>
      <c r="H134" s="181">
        <f>ROUND(D134*G134,2)</f>
        <v>735661.44</v>
      </c>
      <c r="I134" s="176">
        <f>Q134</f>
        <v>12.56</v>
      </c>
      <c r="J134" s="181">
        <f>ROUND(D134*I134,2)</f>
        <v>748776.95999999996</v>
      </c>
      <c r="K134" s="79">
        <v>59616</v>
      </c>
      <c r="L134" s="8">
        <v>12.340000000000002</v>
      </c>
      <c r="M134" s="185">
        <f t="shared" si="34"/>
        <v>735661.44000000006</v>
      </c>
      <c r="N134" s="185">
        <f t="shared" si="35"/>
        <v>0</v>
      </c>
      <c r="O134" s="62"/>
      <c r="P134" s="97">
        <f>IF(E134=0,0,(I134-E134)/E134)</f>
        <v>1.7828200972447378E-2</v>
      </c>
      <c r="Q134" s="176">
        <f>ROUND(G134*(1+$Q$7),2)</f>
        <v>12.56</v>
      </c>
      <c r="R134" s="176">
        <f>G134*(1+$R$7)</f>
        <v>12.560268999999998</v>
      </c>
      <c r="S134" s="13"/>
    </row>
    <row r="135" spans="1:19" ht="12.75" customHeight="1">
      <c r="A135" s="167"/>
      <c r="B135" s="79"/>
      <c r="C135" s="79"/>
      <c r="D135" s="79"/>
      <c r="E135" s="79"/>
      <c r="F135" s="79"/>
      <c r="G135" s="94"/>
      <c r="H135" s="96"/>
      <c r="I135" s="94"/>
      <c r="J135" s="96"/>
      <c r="K135" s="79">
        <v>0</v>
      </c>
      <c r="L135" s="8">
        <v>0</v>
      </c>
      <c r="M135" s="185">
        <f t="shared" si="34"/>
        <v>0</v>
      </c>
      <c r="N135" s="185">
        <f t="shared" si="35"/>
        <v>0</v>
      </c>
      <c r="O135" s="62"/>
      <c r="P135" s="62"/>
      <c r="Q135" s="176"/>
      <c r="R135" s="176"/>
      <c r="S135" s="13"/>
    </row>
    <row r="136" spans="1:19" ht="12.75" customHeight="1">
      <c r="A136" s="184" t="s">
        <v>85</v>
      </c>
      <c r="B136" s="79"/>
      <c r="C136" s="79"/>
      <c r="D136" s="93"/>
      <c r="E136" s="93"/>
      <c r="F136" s="93"/>
      <c r="G136" s="79"/>
      <c r="H136" s="181"/>
      <c r="I136" s="94"/>
      <c r="J136" s="181"/>
      <c r="K136" s="79">
        <v>0</v>
      </c>
      <c r="L136" s="8">
        <v>0</v>
      </c>
      <c r="M136" s="185">
        <f t="shared" si="34"/>
        <v>0</v>
      </c>
      <c r="N136" s="185">
        <f t="shared" si="35"/>
        <v>0</v>
      </c>
      <c r="O136" s="62"/>
      <c r="P136" s="62"/>
      <c r="Q136" s="176"/>
      <c r="R136" s="176"/>
      <c r="S136" s="13"/>
    </row>
    <row r="137" spans="1:19" ht="13">
      <c r="A137" s="179" t="s">
        <v>384</v>
      </c>
      <c r="B137" s="79"/>
      <c r="C137" s="183" t="s">
        <v>20</v>
      </c>
      <c r="D137" s="93">
        <v>108</v>
      </c>
      <c r="E137" s="115">
        <v>3.96</v>
      </c>
      <c r="F137" s="181">
        <f>ROUND(D137*E137,2)</f>
        <v>427.68</v>
      </c>
      <c r="G137" s="115">
        <f>E137</f>
        <v>3.96</v>
      </c>
      <c r="H137" s="181">
        <f>ROUND(D137*G137,2)</f>
        <v>427.68</v>
      </c>
      <c r="I137" s="176">
        <f>Q137</f>
        <v>4.03</v>
      </c>
      <c r="J137" s="181">
        <f>ROUND(D137*I137,2)</f>
        <v>435.24</v>
      </c>
      <c r="K137" s="79">
        <v>108</v>
      </c>
      <c r="L137" s="8">
        <v>3.9600000000000004</v>
      </c>
      <c r="M137" s="185">
        <f t="shared" si="34"/>
        <v>427.68000000000006</v>
      </c>
      <c r="N137" s="185">
        <f t="shared" si="35"/>
        <v>0</v>
      </c>
      <c r="O137" s="72"/>
      <c r="P137" s="97">
        <f>IF(E137=0,0,(I137-E137)/E137)</f>
        <v>1.7676767676767749E-2</v>
      </c>
      <c r="Q137" s="176">
        <f>ROUND(G137*(1+$Q$7),2)</f>
        <v>4.03</v>
      </c>
      <c r="R137" s="176">
        <f>G137*(1+$R$7)</f>
        <v>4.0306859999999993</v>
      </c>
      <c r="S137" s="13"/>
    </row>
    <row r="138" spans="1:19" ht="13">
      <c r="A138" s="182" t="s">
        <v>385</v>
      </c>
      <c r="B138" s="79"/>
      <c r="C138" s="183" t="s">
        <v>33</v>
      </c>
      <c r="D138" s="93">
        <v>900</v>
      </c>
      <c r="E138" s="115">
        <v>5.13</v>
      </c>
      <c r="F138" s="181">
        <f>ROUND(D138*E138,2)</f>
        <v>4617</v>
      </c>
      <c r="G138" s="115">
        <f>E138</f>
        <v>5.13</v>
      </c>
      <c r="H138" s="181">
        <f>ROUND(D138*G138,2)</f>
        <v>4617</v>
      </c>
      <c r="I138" s="176">
        <f>Q138</f>
        <v>5.22</v>
      </c>
      <c r="J138" s="181">
        <f>ROUND(D138*I138,2)</f>
        <v>4698</v>
      </c>
      <c r="K138" s="79">
        <v>900</v>
      </c>
      <c r="L138" s="8">
        <v>5.1300000000000008</v>
      </c>
      <c r="M138" s="185">
        <f t="shared" si="34"/>
        <v>4617.0000000000009</v>
      </c>
      <c r="N138" s="185">
        <f t="shared" si="35"/>
        <v>0</v>
      </c>
      <c r="O138" s="62"/>
      <c r="P138" s="97">
        <f>IF(E138=0,0,(I138-E138)/E138)</f>
        <v>1.7543859649122778E-2</v>
      </c>
      <c r="Q138" s="176">
        <f>ROUND(G138*(1+$Q$7),2)</f>
        <v>5.22</v>
      </c>
      <c r="R138" s="176">
        <f>G138*(1+$R$7)</f>
        <v>5.2215704999999994</v>
      </c>
      <c r="S138" s="13"/>
    </row>
    <row r="139" spans="1:19" ht="13">
      <c r="A139" s="182" t="s">
        <v>386</v>
      </c>
      <c r="B139" s="79"/>
      <c r="C139" s="183" t="s">
        <v>46</v>
      </c>
      <c r="D139" s="93">
        <v>96</v>
      </c>
      <c r="E139" s="115">
        <v>7.82</v>
      </c>
      <c r="F139" s="181">
        <f>ROUND(D139*E139,2)</f>
        <v>750.72</v>
      </c>
      <c r="G139" s="115">
        <f>E139</f>
        <v>7.82</v>
      </c>
      <c r="H139" s="181">
        <f>ROUND(D139*G139,2)</f>
        <v>750.72</v>
      </c>
      <c r="I139" s="176">
        <f>Q139</f>
        <v>7.96</v>
      </c>
      <c r="J139" s="181">
        <f>ROUND(D139*I139,2)</f>
        <v>764.16</v>
      </c>
      <c r="K139" s="79">
        <v>96</v>
      </c>
      <c r="L139" s="8">
        <v>7.8199999999999976</v>
      </c>
      <c r="M139" s="185">
        <f t="shared" si="34"/>
        <v>750.7199999999998</v>
      </c>
      <c r="N139" s="185">
        <f t="shared" si="35"/>
        <v>0</v>
      </c>
      <c r="O139" s="62"/>
      <c r="P139" s="97">
        <f>IF(E139=0,0,(I139-E139)/E139)</f>
        <v>1.7902813299232694E-2</v>
      </c>
      <c r="Q139" s="176">
        <f>ROUND(G139*(1+$Q$7),2)</f>
        <v>7.96</v>
      </c>
      <c r="R139" s="176">
        <f>G139*(1+$R$7)</f>
        <v>7.959587</v>
      </c>
      <c r="S139" s="13"/>
    </row>
    <row r="140" spans="1:19" ht="13">
      <c r="A140" s="182" t="s">
        <v>387</v>
      </c>
      <c r="B140" s="79"/>
      <c r="C140" s="183" t="s">
        <v>64</v>
      </c>
      <c r="D140" s="93">
        <v>12</v>
      </c>
      <c r="E140" s="115">
        <v>10.18</v>
      </c>
      <c r="F140" s="181">
        <f>ROUND(D140*E140,2)</f>
        <v>122.16</v>
      </c>
      <c r="G140" s="115">
        <f>E140</f>
        <v>10.18</v>
      </c>
      <c r="H140" s="181">
        <f>ROUND(D140*G140,2)</f>
        <v>122.16</v>
      </c>
      <c r="I140" s="176">
        <f>Q140</f>
        <v>10.36</v>
      </c>
      <c r="J140" s="181">
        <f>ROUND(D140*I140,2)</f>
        <v>124.32</v>
      </c>
      <c r="K140" s="79">
        <v>12</v>
      </c>
      <c r="L140" s="8">
        <v>10.180000000000001</v>
      </c>
      <c r="M140" s="185">
        <f t="shared" si="34"/>
        <v>122.16000000000003</v>
      </c>
      <c r="N140" s="185">
        <f t="shared" si="35"/>
        <v>0</v>
      </c>
      <c r="O140" s="62"/>
      <c r="P140" s="97">
        <f>IF(E140=0,0,(I140-E140)/E140)</f>
        <v>1.7681728880157142E-2</v>
      </c>
      <c r="Q140" s="176">
        <f>ROUND(G140*(1+$Q$7),2)</f>
        <v>10.36</v>
      </c>
      <c r="R140" s="176">
        <f>G140*(1+$R$7)</f>
        <v>10.361712999999998</v>
      </c>
      <c r="S140" s="13"/>
    </row>
    <row r="141" spans="1:19" ht="13">
      <c r="D141" s="93"/>
      <c r="E141" s="93"/>
      <c r="F141" s="93"/>
      <c r="H141" s="181"/>
      <c r="I141" s="94"/>
      <c r="J141" s="181"/>
      <c r="K141" s="79">
        <v>0</v>
      </c>
      <c r="L141" s="8">
        <v>0</v>
      </c>
      <c r="M141" s="185">
        <f t="shared" si="34"/>
        <v>0</v>
      </c>
      <c r="N141" s="185">
        <f t="shared" si="35"/>
        <v>0</v>
      </c>
      <c r="O141" s="62"/>
      <c r="P141" s="62"/>
      <c r="Q141" s="176"/>
      <c r="R141" s="176"/>
      <c r="S141" s="13"/>
    </row>
    <row r="142" spans="1:19" ht="13">
      <c r="A142" s="177" t="s">
        <v>269</v>
      </c>
      <c r="B142" s="79"/>
      <c r="C142" s="267"/>
      <c r="D142" s="93"/>
      <c r="E142" s="93"/>
      <c r="F142" s="93"/>
      <c r="G142" s="175"/>
      <c r="H142" s="181"/>
      <c r="I142" s="94"/>
      <c r="J142" s="181"/>
      <c r="K142" s="79">
        <v>0</v>
      </c>
      <c r="L142" s="8">
        <v>0</v>
      </c>
      <c r="M142" s="185">
        <f t="shared" si="34"/>
        <v>0</v>
      </c>
      <c r="N142" s="185">
        <f t="shared" si="35"/>
        <v>0</v>
      </c>
      <c r="O142" s="62"/>
      <c r="P142" s="62"/>
      <c r="Q142" s="176"/>
      <c r="R142" s="176"/>
      <c r="S142" s="13"/>
    </row>
    <row r="143" spans="1:19" ht="13">
      <c r="A143" s="184" t="s">
        <v>86</v>
      </c>
      <c r="B143" s="79"/>
      <c r="C143" s="79"/>
      <c r="D143" s="93"/>
      <c r="E143" s="93"/>
      <c r="F143" s="93"/>
      <c r="G143" s="79"/>
      <c r="H143" s="181"/>
      <c r="I143" s="94"/>
      <c r="J143" s="181"/>
      <c r="K143" s="79">
        <v>0</v>
      </c>
      <c r="L143" s="8">
        <v>0</v>
      </c>
      <c r="M143" s="185">
        <f t="shared" si="34"/>
        <v>0</v>
      </c>
      <c r="N143" s="185">
        <f t="shared" si="35"/>
        <v>0</v>
      </c>
      <c r="O143" s="72"/>
      <c r="P143" s="72"/>
      <c r="Q143" s="176"/>
      <c r="R143" s="176"/>
      <c r="S143" s="3"/>
    </row>
    <row r="144" spans="1:19" ht="13">
      <c r="A144" s="182" t="s">
        <v>429</v>
      </c>
      <c r="B144" s="79"/>
      <c r="C144" s="183" t="s">
        <v>29</v>
      </c>
      <c r="D144" s="93">
        <v>228</v>
      </c>
      <c r="E144" s="115">
        <v>32.79</v>
      </c>
      <c r="F144" s="181">
        <f>ROUND(D144*E144,2)</f>
        <v>7476.12</v>
      </c>
      <c r="G144" s="115">
        <f>E144</f>
        <v>32.79</v>
      </c>
      <c r="H144" s="181">
        <f>ROUND(D144*G144,2)</f>
        <v>7476.12</v>
      </c>
      <c r="I144" s="176">
        <f>Q144</f>
        <v>33.380000000000003</v>
      </c>
      <c r="J144" s="181">
        <f>ROUND(D144*I144,2)</f>
        <v>7610.64</v>
      </c>
      <c r="K144" s="79">
        <v>228</v>
      </c>
      <c r="L144" s="8">
        <v>32.790000000000006</v>
      </c>
      <c r="M144" s="185">
        <f t="shared" si="34"/>
        <v>7476.1200000000017</v>
      </c>
      <c r="N144" s="185">
        <f t="shared" si="35"/>
        <v>0</v>
      </c>
      <c r="O144" s="72"/>
      <c r="P144" s="97">
        <f>IF(E144=0,0,(I144-E144)/E144)</f>
        <v>1.7993290637389553E-2</v>
      </c>
      <c r="Q144" s="176">
        <f>ROUND(G144*(1+$Q$7),2)</f>
        <v>33.380000000000003</v>
      </c>
      <c r="R144" s="176">
        <f>G144*(1+$R$7)</f>
        <v>33.375301499999999</v>
      </c>
      <c r="S144" s="3"/>
    </row>
    <row r="145" spans="1:19" ht="13">
      <c r="A145" s="182" t="s">
        <v>430</v>
      </c>
      <c r="B145" s="79"/>
      <c r="C145" s="183" t="s">
        <v>40</v>
      </c>
      <c r="D145" s="93">
        <v>3120</v>
      </c>
      <c r="E145" s="115">
        <v>38.61</v>
      </c>
      <c r="F145" s="181">
        <f>ROUND(D145*E145,2)</f>
        <v>120463.2</v>
      </c>
      <c r="G145" s="115">
        <f>E145</f>
        <v>38.61</v>
      </c>
      <c r="H145" s="181">
        <f>ROUND(D145*G145,2)</f>
        <v>120463.2</v>
      </c>
      <c r="I145" s="176">
        <f>Q145</f>
        <v>39.299999999999997</v>
      </c>
      <c r="J145" s="181">
        <f>ROUND(D145*I145,2)</f>
        <v>122616</v>
      </c>
      <c r="K145" s="79">
        <v>3120</v>
      </c>
      <c r="L145" s="8">
        <v>38.610000000000007</v>
      </c>
      <c r="M145" s="185">
        <f t="shared" si="34"/>
        <v>120463.20000000003</v>
      </c>
      <c r="N145" s="185">
        <f t="shared" si="35"/>
        <v>0</v>
      </c>
      <c r="O145" s="62"/>
      <c r="P145" s="97">
        <f>IF(E145=0,0,(I145-E145)/E145)</f>
        <v>1.7871017871017813E-2</v>
      </c>
      <c r="Q145" s="176">
        <f>ROUND(G145*(1+$Q$7),2)</f>
        <v>39.299999999999997</v>
      </c>
      <c r="R145" s="176">
        <f>G145*(1+$R$7)</f>
        <v>39.2991885</v>
      </c>
      <c r="S145" s="13"/>
    </row>
    <row r="146" spans="1:19" ht="13">
      <c r="A146" s="182" t="s">
        <v>428</v>
      </c>
      <c r="B146" s="79"/>
      <c r="C146" s="183" t="s">
        <v>24</v>
      </c>
      <c r="D146" s="93">
        <v>456</v>
      </c>
      <c r="E146" s="115">
        <v>63.76</v>
      </c>
      <c r="F146" s="181">
        <f>ROUND(D146*E146,2)</f>
        <v>29074.560000000001</v>
      </c>
      <c r="G146" s="115">
        <f>E146</f>
        <v>63.76</v>
      </c>
      <c r="H146" s="181">
        <f>ROUND(D146*G146,2)</f>
        <v>29074.560000000001</v>
      </c>
      <c r="I146" s="176">
        <f>Q146</f>
        <v>64.900000000000006</v>
      </c>
      <c r="J146" s="181">
        <f>ROUND(D146*I146,2)</f>
        <v>29594.400000000001</v>
      </c>
      <c r="K146" s="79">
        <v>456</v>
      </c>
      <c r="L146" s="8">
        <v>63.76</v>
      </c>
      <c r="M146" s="185">
        <f t="shared" si="34"/>
        <v>29074.559999999998</v>
      </c>
      <c r="N146" s="185">
        <f t="shared" si="35"/>
        <v>0</v>
      </c>
      <c r="O146" s="62"/>
      <c r="P146" s="97">
        <f>IF(E146=0,0,(I146-E146)/E146)</f>
        <v>1.7879548306148175E-2</v>
      </c>
      <c r="Q146" s="176">
        <f>ROUND(G146*(1+$Q$7),2)</f>
        <v>64.900000000000006</v>
      </c>
      <c r="R146" s="176">
        <f>G146*(1+$R$7)</f>
        <v>64.898115999999987</v>
      </c>
      <c r="S146" s="13"/>
    </row>
    <row r="147" spans="1:19" ht="13">
      <c r="B147" s="79"/>
      <c r="C147" s="183"/>
      <c r="D147" s="93"/>
      <c r="E147" s="93"/>
      <c r="F147" s="93"/>
      <c r="G147" s="115"/>
      <c r="H147" s="181"/>
      <c r="I147" s="115"/>
      <c r="J147" s="181"/>
      <c r="K147" s="79"/>
      <c r="M147" s="62"/>
      <c r="N147" s="62"/>
      <c r="O147" s="62"/>
      <c r="P147" s="62"/>
      <c r="Q147" s="176"/>
      <c r="R147" s="176"/>
      <c r="S147" s="13"/>
    </row>
    <row r="148" spans="1:19" ht="13">
      <c r="A148" s="171" t="s">
        <v>145</v>
      </c>
      <c r="B148" s="79"/>
      <c r="C148" s="79"/>
      <c r="D148" s="79"/>
      <c r="E148" s="79"/>
      <c r="F148" s="79"/>
      <c r="G148" s="79"/>
      <c r="H148" s="79"/>
      <c r="I148" s="79"/>
      <c r="J148" s="19" t="s">
        <v>147</v>
      </c>
      <c r="K148" s="79"/>
      <c r="M148" s="72"/>
      <c r="N148" s="72"/>
      <c r="O148" s="72"/>
      <c r="P148" s="72"/>
      <c r="Q148" s="176"/>
      <c r="R148" s="176"/>
      <c r="S148" s="13"/>
    </row>
    <row r="149" spans="1:19" s="79" customFormat="1" ht="13">
      <c r="A149" s="129" t="s">
        <v>146</v>
      </c>
      <c r="J149" s="19" t="s">
        <v>537</v>
      </c>
      <c r="M149" s="105"/>
      <c r="N149" s="105"/>
      <c r="O149" s="105"/>
      <c r="P149" s="105"/>
      <c r="Q149" s="176"/>
      <c r="R149" s="176"/>
    </row>
    <row r="150" spans="1:19" s="79" customFormat="1" ht="13">
      <c r="A150" s="129" t="s">
        <v>144</v>
      </c>
      <c r="G150" s="338"/>
      <c r="H150" s="338"/>
      <c r="J150" s="20" t="s">
        <v>162</v>
      </c>
      <c r="M150" s="105"/>
      <c r="N150" s="105"/>
      <c r="O150" s="105"/>
      <c r="P150" s="105"/>
      <c r="Q150" s="176"/>
      <c r="R150" s="176"/>
    </row>
    <row r="151" spans="1:19" s="79" customFormat="1" ht="13">
      <c r="A151" s="100"/>
      <c r="E151" s="339" t="s">
        <v>87</v>
      </c>
      <c r="F151" s="339"/>
      <c r="G151" s="339" t="s">
        <v>535</v>
      </c>
      <c r="H151" s="339"/>
      <c r="M151" s="105"/>
      <c r="N151" s="105"/>
      <c r="O151" s="105"/>
      <c r="P151" s="105"/>
      <c r="Q151" s="176"/>
      <c r="R151" s="176"/>
    </row>
    <row r="152" spans="1:19" s="79" customFormat="1" ht="13">
      <c r="A152" s="82"/>
      <c r="B152" s="140"/>
      <c r="C152" s="299" t="s">
        <v>206</v>
      </c>
      <c r="D152" s="299" t="s">
        <v>4</v>
      </c>
      <c r="E152" s="299" t="s">
        <v>359</v>
      </c>
      <c r="F152" s="299" t="s">
        <v>104</v>
      </c>
      <c r="G152" s="299"/>
      <c r="H152" s="85"/>
      <c r="I152" s="299"/>
      <c r="J152" s="299" t="s">
        <v>104</v>
      </c>
      <c r="M152" s="105"/>
      <c r="N152" s="105"/>
      <c r="O152" s="105"/>
      <c r="P152" s="105"/>
      <c r="Q152" s="176"/>
      <c r="R152" s="176"/>
    </row>
    <row r="153" spans="1:19" s="79" customFormat="1" ht="13">
      <c r="A153" s="82"/>
      <c r="C153" s="299" t="s">
        <v>132</v>
      </c>
      <c r="D153" s="299" t="s">
        <v>316</v>
      </c>
      <c r="E153" s="299" t="s">
        <v>346</v>
      </c>
      <c r="F153" s="299" t="s">
        <v>347</v>
      </c>
      <c r="G153" s="299" t="s">
        <v>265</v>
      </c>
      <c r="H153" s="299" t="s">
        <v>345</v>
      </c>
      <c r="I153" s="299" t="s">
        <v>572</v>
      </c>
      <c r="J153" s="299" t="s">
        <v>105</v>
      </c>
      <c r="M153" s="105"/>
      <c r="N153" s="105"/>
      <c r="O153" s="105"/>
      <c r="P153" s="105"/>
      <c r="Q153" s="176"/>
      <c r="R153" s="176"/>
    </row>
    <row r="154" spans="1:19" s="79" customFormat="1" ht="13">
      <c r="A154" s="86"/>
      <c r="B154" s="87"/>
      <c r="C154" s="300" t="s">
        <v>133</v>
      </c>
      <c r="D154" s="173" t="s">
        <v>279</v>
      </c>
      <c r="E154" s="300" t="s">
        <v>15</v>
      </c>
      <c r="F154" s="173" t="s">
        <v>87</v>
      </c>
      <c r="G154" s="300" t="s">
        <v>15</v>
      </c>
      <c r="H154" s="300" t="s">
        <v>468</v>
      </c>
      <c r="I154" s="300" t="s">
        <v>13</v>
      </c>
      <c r="J154" s="300" t="s">
        <v>573</v>
      </c>
      <c r="M154" s="70"/>
      <c r="N154" s="70"/>
      <c r="O154" s="70"/>
      <c r="P154" s="70"/>
      <c r="Q154" s="176"/>
      <c r="R154" s="176"/>
    </row>
    <row r="155" spans="1:19" s="79" customFormat="1" ht="13">
      <c r="A155" s="30" t="s">
        <v>401</v>
      </c>
      <c r="B155" s="8"/>
      <c r="C155" s="8"/>
      <c r="D155" s="8"/>
      <c r="E155" s="8"/>
      <c r="F155" s="8"/>
      <c r="G155" s="8"/>
      <c r="H155" s="8"/>
      <c r="I155" s="8"/>
      <c r="J155" s="8"/>
      <c r="M155" s="71"/>
      <c r="N155" s="71"/>
      <c r="O155" s="71"/>
      <c r="P155" s="71"/>
      <c r="Q155" s="176"/>
      <c r="R155" s="176"/>
    </row>
    <row r="156" spans="1:19" ht="13">
      <c r="A156" s="177" t="s">
        <v>273</v>
      </c>
      <c r="M156" s="72"/>
      <c r="N156" s="72"/>
      <c r="O156" s="72"/>
      <c r="P156" s="72"/>
      <c r="Q156" s="176"/>
      <c r="R156" s="176"/>
      <c r="S156" s="13"/>
    </row>
    <row r="157" spans="1:19" ht="13">
      <c r="A157" s="177" t="s">
        <v>409</v>
      </c>
      <c r="M157" s="72"/>
      <c r="N157" s="72"/>
      <c r="O157" s="72"/>
      <c r="P157" s="72"/>
      <c r="Q157" s="176"/>
      <c r="R157" s="176"/>
      <c r="S157" s="13"/>
    </row>
    <row r="158" spans="1:19" ht="13">
      <c r="A158" s="179" t="s">
        <v>388</v>
      </c>
      <c r="B158" s="79"/>
      <c r="C158" s="183" t="s">
        <v>31</v>
      </c>
      <c r="D158" s="93">
        <v>696</v>
      </c>
      <c r="E158" s="115">
        <v>18.48</v>
      </c>
      <c r="F158" s="181">
        <f t="shared" ref="F158:F163" si="47">ROUND(D158*E158,2)</f>
        <v>12862.08</v>
      </c>
      <c r="G158" s="115">
        <f t="shared" ref="G158:G163" si="48">E158</f>
        <v>18.48</v>
      </c>
      <c r="H158" s="181">
        <f t="shared" ref="H158:H163" si="49">ROUND(D158*G158,2)</f>
        <v>12862.08</v>
      </c>
      <c r="I158" s="176">
        <f t="shared" ref="I158:I163" si="50">Q158</f>
        <v>18.809999999999999</v>
      </c>
      <c r="J158" s="181">
        <f t="shared" ref="J158:J163" si="51">ROUND(D158*I158,2)</f>
        <v>13091.76</v>
      </c>
      <c r="K158" s="79">
        <v>696</v>
      </c>
      <c r="L158" s="8">
        <v>18.479999999999997</v>
      </c>
      <c r="M158" s="185">
        <f t="shared" ref="M158:M194" si="52">K158*L158</f>
        <v>12862.079999999998</v>
      </c>
      <c r="N158" s="185">
        <f t="shared" ref="N158:N194" si="53">F158-M158</f>
        <v>0</v>
      </c>
      <c r="O158" s="72"/>
      <c r="P158" s="97">
        <f t="shared" ref="P158:P163" si="54">IF(E158=0,0,(I158-E158)/E158)</f>
        <v>1.7857142857142766E-2</v>
      </c>
      <c r="Q158" s="176">
        <f t="shared" ref="Q158:Q163" si="55">ROUND(G158*(1+$Q$7),2)</f>
        <v>18.809999999999999</v>
      </c>
      <c r="R158" s="176">
        <f t="shared" ref="R158:R163" si="56">G158*(1+$R$7)</f>
        <v>18.809867999999998</v>
      </c>
      <c r="S158" s="13"/>
    </row>
    <row r="159" spans="1:19" ht="13">
      <c r="A159" s="182" t="s">
        <v>389</v>
      </c>
      <c r="B159" s="79"/>
      <c r="C159" s="183" t="s">
        <v>42</v>
      </c>
      <c r="D159" s="93">
        <v>3828</v>
      </c>
      <c r="E159" s="115">
        <v>25.81</v>
      </c>
      <c r="F159" s="181">
        <f t="shared" si="47"/>
        <v>98800.68</v>
      </c>
      <c r="G159" s="115">
        <f t="shared" si="48"/>
        <v>25.81</v>
      </c>
      <c r="H159" s="181">
        <f t="shared" si="49"/>
        <v>98800.68</v>
      </c>
      <c r="I159" s="176">
        <f t="shared" si="50"/>
        <v>26.27</v>
      </c>
      <c r="J159" s="181">
        <f t="shared" si="51"/>
        <v>100561.56</v>
      </c>
      <c r="K159" s="79">
        <v>3828</v>
      </c>
      <c r="L159" s="8">
        <v>25.81</v>
      </c>
      <c r="M159" s="185">
        <f t="shared" si="52"/>
        <v>98800.68</v>
      </c>
      <c r="N159" s="185">
        <f t="shared" si="53"/>
        <v>0</v>
      </c>
      <c r="O159" s="72"/>
      <c r="P159" s="97">
        <f t="shared" si="54"/>
        <v>1.7822549399457609E-2</v>
      </c>
      <c r="Q159" s="176">
        <f t="shared" si="55"/>
        <v>26.27</v>
      </c>
      <c r="R159" s="176">
        <f t="shared" si="56"/>
        <v>26.270708499999998</v>
      </c>
      <c r="S159" s="13"/>
    </row>
    <row r="160" spans="1:19" ht="13">
      <c r="A160" s="182" t="s">
        <v>390</v>
      </c>
      <c r="B160" s="79"/>
      <c r="C160" s="183" t="s">
        <v>26</v>
      </c>
      <c r="D160" s="93">
        <v>336</v>
      </c>
      <c r="E160" s="115">
        <v>53.03</v>
      </c>
      <c r="F160" s="181">
        <f t="shared" si="47"/>
        <v>17818.080000000002</v>
      </c>
      <c r="G160" s="115">
        <f t="shared" si="48"/>
        <v>53.03</v>
      </c>
      <c r="H160" s="181">
        <f t="shared" si="49"/>
        <v>17818.080000000002</v>
      </c>
      <c r="I160" s="176">
        <f t="shared" si="50"/>
        <v>53.98</v>
      </c>
      <c r="J160" s="181">
        <f t="shared" si="51"/>
        <v>18137.28</v>
      </c>
      <c r="K160" s="79">
        <v>336</v>
      </c>
      <c r="L160" s="8">
        <v>53.02999999999998</v>
      </c>
      <c r="M160" s="185">
        <f t="shared" si="52"/>
        <v>17818.079999999994</v>
      </c>
      <c r="N160" s="185">
        <f t="shared" si="53"/>
        <v>0</v>
      </c>
      <c r="O160" s="72"/>
      <c r="P160" s="97">
        <f t="shared" si="54"/>
        <v>1.7914388082217531E-2</v>
      </c>
      <c r="Q160" s="176">
        <f t="shared" si="55"/>
        <v>53.98</v>
      </c>
      <c r="R160" s="176">
        <f t="shared" si="56"/>
        <v>53.976585499999999</v>
      </c>
      <c r="S160" s="13"/>
    </row>
    <row r="161" spans="1:19" ht="13">
      <c r="A161" s="182" t="s">
        <v>410</v>
      </c>
      <c r="B161" s="79"/>
      <c r="C161" s="183" t="s">
        <v>28</v>
      </c>
      <c r="D161" s="93">
        <v>2280</v>
      </c>
      <c r="E161" s="115">
        <v>32.99</v>
      </c>
      <c r="F161" s="181">
        <f t="shared" si="47"/>
        <v>75217.2</v>
      </c>
      <c r="G161" s="115">
        <f t="shared" si="48"/>
        <v>32.99</v>
      </c>
      <c r="H161" s="181">
        <f t="shared" si="49"/>
        <v>75217.2</v>
      </c>
      <c r="I161" s="176">
        <f t="shared" si="50"/>
        <v>33.58</v>
      </c>
      <c r="J161" s="181">
        <f t="shared" si="51"/>
        <v>76562.399999999994</v>
      </c>
      <c r="K161" s="79">
        <v>2280</v>
      </c>
      <c r="L161" s="8">
        <v>32.99</v>
      </c>
      <c r="M161" s="185">
        <f t="shared" si="52"/>
        <v>75217.200000000012</v>
      </c>
      <c r="N161" s="185">
        <f t="shared" si="53"/>
        <v>0</v>
      </c>
      <c r="O161" s="72"/>
      <c r="P161" s="97">
        <f t="shared" si="54"/>
        <v>1.7884207335556117E-2</v>
      </c>
      <c r="Q161" s="176">
        <f t="shared" si="55"/>
        <v>33.58</v>
      </c>
      <c r="R161" s="176">
        <f t="shared" si="56"/>
        <v>33.578871499999998</v>
      </c>
      <c r="S161" s="13"/>
    </row>
    <row r="162" spans="1:19" ht="13">
      <c r="A162" s="182" t="s">
        <v>411</v>
      </c>
      <c r="B162" s="79"/>
      <c r="C162" s="183" t="s">
        <v>39</v>
      </c>
      <c r="D162" s="93">
        <v>9156</v>
      </c>
      <c r="E162" s="115">
        <v>40.549999999999997</v>
      </c>
      <c r="F162" s="181">
        <f t="shared" si="47"/>
        <v>371275.8</v>
      </c>
      <c r="G162" s="115">
        <f t="shared" si="48"/>
        <v>40.549999999999997</v>
      </c>
      <c r="H162" s="181">
        <f t="shared" si="49"/>
        <v>371275.8</v>
      </c>
      <c r="I162" s="176">
        <f t="shared" si="50"/>
        <v>41.27</v>
      </c>
      <c r="J162" s="181">
        <f t="shared" si="51"/>
        <v>377868.12</v>
      </c>
      <c r="K162" s="79">
        <v>9156</v>
      </c>
      <c r="L162" s="8">
        <v>40.550000000000004</v>
      </c>
      <c r="M162" s="185">
        <f t="shared" si="52"/>
        <v>371275.80000000005</v>
      </c>
      <c r="N162" s="185">
        <f t="shared" si="53"/>
        <v>0</v>
      </c>
      <c r="O162" s="72"/>
      <c r="P162" s="97">
        <f t="shared" si="54"/>
        <v>1.7755856966707916E-2</v>
      </c>
      <c r="Q162" s="176">
        <f t="shared" si="55"/>
        <v>41.27</v>
      </c>
      <c r="R162" s="176">
        <f t="shared" si="56"/>
        <v>41.273817499999993</v>
      </c>
      <c r="S162" s="13"/>
    </row>
    <row r="163" spans="1:19" ht="13">
      <c r="A163" s="182" t="s">
        <v>412</v>
      </c>
      <c r="B163" s="79"/>
      <c r="C163" s="183" t="s">
        <v>23</v>
      </c>
      <c r="D163" s="93">
        <v>1212</v>
      </c>
      <c r="E163" s="115">
        <v>67.53</v>
      </c>
      <c r="F163" s="181">
        <f t="shared" si="47"/>
        <v>81846.36</v>
      </c>
      <c r="G163" s="115">
        <f t="shared" si="48"/>
        <v>67.53</v>
      </c>
      <c r="H163" s="181">
        <f t="shared" si="49"/>
        <v>81846.36</v>
      </c>
      <c r="I163" s="176">
        <f t="shared" si="50"/>
        <v>68.739999999999995</v>
      </c>
      <c r="J163" s="181">
        <f t="shared" si="51"/>
        <v>83312.88</v>
      </c>
      <c r="K163" s="79">
        <v>1212</v>
      </c>
      <c r="L163" s="8">
        <v>67.529999999999987</v>
      </c>
      <c r="M163" s="185">
        <f t="shared" si="52"/>
        <v>81846.359999999986</v>
      </c>
      <c r="N163" s="185">
        <f t="shared" si="53"/>
        <v>0</v>
      </c>
      <c r="O163" s="72"/>
      <c r="P163" s="97">
        <f t="shared" si="54"/>
        <v>1.7917962387087129E-2</v>
      </c>
      <c r="Q163" s="176">
        <f t="shared" si="55"/>
        <v>68.739999999999995</v>
      </c>
      <c r="R163" s="176">
        <f t="shared" si="56"/>
        <v>68.7354105</v>
      </c>
      <c r="S163" s="13"/>
    </row>
    <row r="164" spans="1:19" ht="13">
      <c r="A164" s="167"/>
      <c r="B164" s="79"/>
      <c r="C164" s="183"/>
      <c r="D164" s="93"/>
      <c r="E164" s="93"/>
      <c r="F164" s="93"/>
      <c r="G164" s="115"/>
      <c r="H164" s="181"/>
      <c r="I164" s="115"/>
      <c r="J164" s="181"/>
      <c r="K164" s="79">
        <v>0</v>
      </c>
      <c r="L164" s="8">
        <v>0</v>
      </c>
      <c r="M164" s="185">
        <f t="shared" si="52"/>
        <v>0</v>
      </c>
      <c r="N164" s="185">
        <f t="shared" si="53"/>
        <v>0</v>
      </c>
      <c r="O164" s="72"/>
      <c r="P164" s="72"/>
      <c r="Q164" s="176"/>
      <c r="R164" s="176"/>
      <c r="S164" s="13"/>
    </row>
    <row r="165" spans="1:19" ht="13">
      <c r="A165" s="178" t="s">
        <v>83</v>
      </c>
      <c r="B165" s="79"/>
      <c r="C165" s="79"/>
      <c r="D165" s="93"/>
      <c r="E165" s="93"/>
      <c r="F165" s="93"/>
      <c r="H165" s="181"/>
      <c r="I165" s="115"/>
      <c r="J165" s="181"/>
      <c r="K165" s="79">
        <v>0</v>
      </c>
      <c r="L165" s="8">
        <v>0</v>
      </c>
      <c r="M165" s="185">
        <f t="shared" si="52"/>
        <v>0</v>
      </c>
      <c r="N165" s="185">
        <f t="shared" si="53"/>
        <v>0</v>
      </c>
      <c r="O165" s="72"/>
      <c r="P165" s="72"/>
      <c r="Q165" s="176"/>
      <c r="R165" s="176"/>
      <c r="S165" s="13"/>
    </row>
    <row r="166" spans="1:19" ht="13">
      <c r="A166" s="182" t="s">
        <v>413</v>
      </c>
      <c r="B166" s="79"/>
      <c r="C166" s="183" t="s">
        <v>47</v>
      </c>
      <c r="D166" s="93">
        <v>24</v>
      </c>
      <c r="E166" s="115">
        <v>17.03</v>
      </c>
      <c r="F166" s="181">
        <f t="shared" ref="F166:F171" si="57">ROUND(D166*E166,2)</f>
        <v>408.72</v>
      </c>
      <c r="G166" s="115">
        <f t="shared" ref="G166:G171" si="58">E166</f>
        <v>17.03</v>
      </c>
      <c r="H166" s="181">
        <f>ROUND(D166*G166,2)</f>
        <v>408.72</v>
      </c>
      <c r="I166" s="176">
        <f t="shared" ref="I166:I171" si="59">Q166</f>
        <v>17.329999999999998</v>
      </c>
      <c r="J166" s="181">
        <f t="shared" ref="J166:J178" si="60">ROUND(D166*I166,2)</f>
        <v>415.92</v>
      </c>
      <c r="K166" s="79">
        <v>24</v>
      </c>
      <c r="L166" s="8">
        <v>17.03</v>
      </c>
      <c r="M166" s="185">
        <f t="shared" si="52"/>
        <v>408.72</v>
      </c>
      <c r="N166" s="185">
        <f t="shared" si="53"/>
        <v>0</v>
      </c>
      <c r="O166" s="72"/>
      <c r="P166" s="97">
        <f t="shared" ref="P166:P171" si="61">IF(E166=0,0,(I166-E166)/E166)</f>
        <v>1.7615971814444929E-2</v>
      </c>
      <c r="Q166" s="176">
        <f t="shared" ref="Q166:Q171" si="62">ROUND(G166*(1+$Q$7),2)</f>
        <v>17.329999999999998</v>
      </c>
      <c r="R166" s="176">
        <f t="shared" ref="R166:R171" si="63">G166*(1+$R$7)</f>
        <v>17.333985500000001</v>
      </c>
      <c r="S166" s="13"/>
    </row>
    <row r="167" spans="1:19" ht="13">
      <c r="A167" s="179" t="s">
        <v>416</v>
      </c>
      <c r="B167" s="79"/>
      <c r="C167" s="183" t="s">
        <v>48</v>
      </c>
      <c r="D167" s="93">
        <v>2856</v>
      </c>
      <c r="E167" s="115">
        <v>24.27</v>
      </c>
      <c r="F167" s="181">
        <f t="shared" si="57"/>
        <v>69315.12</v>
      </c>
      <c r="G167" s="115">
        <f t="shared" si="58"/>
        <v>24.27</v>
      </c>
      <c r="H167" s="181">
        <f t="shared" ref="H167:H178" si="64">ROUND(D167*G167,2)</f>
        <v>69315.12</v>
      </c>
      <c r="I167" s="176">
        <f t="shared" si="59"/>
        <v>24.7</v>
      </c>
      <c r="J167" s="181">
        <f t="shared" si="60"/>
        <v>70543.199999999997</v>
      </c>
      <c r="K167" s="79">
        <v>2856</v>
      </c>
      <c r="L167" s="8">
        <v>24.27</v>
      </c>
      <c r="M167" s="185">
        <f t="shared" si="52"/>
        <v>69315.12</v>
      </c>
      <c r="N167" s="185">
        <f t="shared" si="53"/>
        <v>0</v>
      </c>
      <c r="O167" s="62"/>
      <c r="P167" s="97">
        <f t="shared" si="61"/>
        <v>1.7717346518335383E-2</v>
      </c>
      <c r="Q167" s="176">
        <f t="shared" si="62"/>
        <v>24.7</v>
      </c>
      <c r="R167" s="176">
        <f t="shared" si="63"/>
        <v>24.703219499999996</v>
      </c>
      <c r="S167" s="13"/>
    </row>
    <row r="168" spans="1:19" ht="13">
      <c r="A168" s="182" t="s">
        <v>414</v>
      </c>
      <c r="B168" s="79"/>
      <c r="C168" s="183" t="s">
        <v>52</v>
      </c>
      <c r="D168" s="93">
        <v>768</v>
      </c>
      <c r="E168" s="115">
        <v>18.136563333333331</v>
      </c>
      <c r="F168" s="181">
        <f t="shared" si="57"/>
        <v>13928.88</v>
      </c>
      <c r="G168" s="115">
        <f t="shared" si="58"/>
        <v>18.136563333333331</v>
      </c>
      <c r="H168" s="181">
        <f t="shared" si="64"/>
        <v>13928.88</v>
      </c>
      <c r="I168" s="176">
        <f t="shared" si="59"/>
        <v>18.46</v>
      </c>
      <c r="J168" s="181">
        <f t="shared" si="60"/>
        <v>14177.28</v>
      </c>
      <c r="K168" s="79">
        <v>768</v>
      </c>
      <c r="L168" s="8">
        <v>18.136563333333331</v>
      </c>
      <c r="M168" s="185">
        <f t="shared" si="52"/>
        <v>13928.880639999999</v>
      </c>
      <c r="N168" s="185">
        <f t="shared" si="53"/>
        <v>-6.4000000020314474E-4</v>
      </c>
      <c r="O168" s="62"/>
      <c r="P168" s="97">
        <f t="shared" si="61"/>
        <v>1.7833404307210875E-2</v>
      </c>
      <c r="Q168" s="176">
        <f t="shared" si="62"/>
        <v>18.46</v>
      </c>
      <c r="R168" s="176">
        <f t="shared" si="63"/>
        <v>18.460300988833328</v>
      </c>
      <c r="S168" s="13"/>
    </row>
    <row r="169" spans="1:19" ht="13">
      <c r="A169" s="182" t="s">
        <v>417</v>
      </c>
      <c r="B169" s="79"/>
      <c r="C169" s="183" t="s">
        <v>53</v>
      </c>
      <c r="D169" s="93">
        <v>1368</v>
      </c>
      <c r="E169" s="115">
        <v>25.76</v>
      </c>
      <c r="F169" s="181">
        <f t="shared" si="57"/>
        <v>35239.68</v>
      </c>
      <c r="G169" s="115">
        <f t="shared" si="58"/>
        <v>25.76</v>
      </c>
      <c r="H169" s="181">
        <f t="shared" si="64"/>
        <v>35239.68</v>
      </c>
      <c r="I169" s="176">
        <f t="shared" si="59"/>
        <v>26.22</v>
      </c>
      <c r="J169" s="181">
        <f t="shared" si="60"/>
        <v>35868.959999999999</v>
      </c>
      <c r="K169" s="79">
        <v>1368</v>
      </c>
      <c r="L169" s="8">
        <v>25.759999999999994</v>
      </c>
      <c r="M169" s="185">
        <f t="shared" si="52"/>
        <v>35239.679999999993</v>
      </c>
      <c r="N169" s="185">
        <f t="shared" si="53"/>
        <v>0</v>
      </c>
      <c r="O169" s="62"/>
      <c r="P169" s="97">
        <f t="shared" si="61"/>
        <v>1.7857142857142752E-2</v>
      </c>
      <c r="Q169" s="176">
        <f t="shared" si="62"/>
        <v>26.22</v>
      </c>
      <c r="R169" s="176">
        <f t="shared" si="63"/>
        <v>26.219815999999998</v>
      </c>
      <c r="S169" s="13"/>
    </row>
    <row r="170" spans="1:19" ht="13">
      <c r="A170" s="182" t="s">
        <v>415</v>
      </c>
      <c r="B170" s="79"/>
      <c r="C170" s="183" t="s">
        <v>70</v>
      </c>
      <c r="D170" s="93">
        <v>6312</v>
      </c>
      <c r="E170" s="115">
        <v>18.46</v>
      </c>
      <c r="F170" s="181">
        <f t="shared" si="57"/>
        <v>116519.52</v>
      </c>
      <c r="G170" s="115">
        <f t="shared" si="58"/>
        <v>18.46</v>
      </c>
      <c r="H170" s="181">
        <f t="shared" si="64"/>
        <v>116519.52</v>
      </c>
      <c r="I170" s="176">
        <f t="shared" si="59"/>
        <v>18.79</v>
      </c>
      <c r="J170" s="181">
        <f t="shared" si="60"/>
        <v>118602.48</v>
      </c>
      <c r="K170" s="79">
        <v>6312</v>
      </c>
      <c r="L170" s="8">
        <v>18.460000000000004</v>
      </c>
      <c r="M170" s="185">
        <f t="shared" si="52"/>
        <v>116519.52000000003</v>
      </c>
      <c r="N170" s="185">
        <f t="shared" si="53"/>
        <v>0</v>
      </c>
      <c r="O170" s="62"/>
      <c r="P170" s="97">
        <f t="shared" si="61"/>
        <v>1.7876489707475528E-2</v>
      </c>
      <c r="Q170" s="176">
        <f t="shared" si="62"/>
        <v>18.79</v>
      </c>
      <c r="R170" s="176">
        <f t="shared" si="63"/>
        <v>18.789511000000001</v>
      </c>
      <c r="S170" s="13"/>
    </row>
    <row r="171" spans="1:19" ht="13">
      <c r="A171" s="182" t="s">
        <v>418</v>
      </c>
      <c r="B171" s="79"/>
      <c r="C171" s="183" t="s">
        <v>71</v>
      </c>
      <c r="D171" s="93">
        <v>14544</v>
      </c>
      <c r="E171" s="115">
        <v>26.21</v>
      </c>
      <c r="F171" s="181">
        <f t="shared" si="57"/>
        <v>381198.24</v>
      </c>
      <c r="G171" s="115">
        <f t="shared" si="58"/>
        <v>26.21</v>
      </c>
      <c r="H171" s="181">
        <f t="shared" si="64"/>
        <v>381198.24</v>
      </c>
      <c r="I171" s="176">
        <f t="shared" si="59"/>
        <v>26.68</v>
      </c>
      <c r="J171" s="181">
        <f t="shared" si="60"/>
        <v>388033.92</v>
      </c>
      <c r="K171" s="79">
        <v>14544</v>
      </c>
      <c r="L171" s="8">
        <v>26.209999999999997</v>
      </c>
      <c r="M171" s="185">
        <f t="shared" si="52"/>
        <v>381198.23999999993</v>
      </c>
      <c r="N171" s="185">
        <f t="shared" si="53"/>
        <v>0</v>
      </c>
      <c r="O171" s="62"/>
      <c r="P171" s="97">
        <f t="shared" si="61"/>
        <v>1.7932086989698545E-2</v>
      </c>
      <c r="Q171" s="176">
        <f t="shared" si="62"/>
        <v>26.68</v>
      </c>
      <c r="R171" s="176">
        <f t="shared" si="63"/>
        <v>26.6778485</v>
      </c>
      <c r="S171" s="13"/>
    </row>
    <row r="172" spans="1:19" ht="13">
      <c r="B172" s="79"/>
      <c r="C172" s="79"/>
      <c r="D172" s="93"/>
      <c r="E172" s="93"/>
      <c r="F172" s="93"/>
      <c r="H172" s="181"/>
      <c r="I172" s="115"/>
      <c r="J172" s="181"/>
      <c r="K172" s="79">
        <v>0</v>
      </c>
      <c r="L172" s="8">
        <v>0</v>
      </c>
      <c r="M172" s="185">
        <f t="shared" si="52"/>
        <v>0</v>
      </c>
      <c r="N172" s="185">
        <f t="shared" si="53"/>
        <v>0</v>
      </c>
      <c r="O172" s="62"/>
      <c r="P172" s="62"/>
      <c r="Q172" s="176"/>
      <c r="R172" s="176"/>
      <c r="S172" s="13"/>
    </row>
    <row r="173" spans="1:19" ht="13">
      <c r="A173" s="179" t="s">
        <v>419</v>
      </c>
      <c r="B173" s="79"/>
      <c r="C173" s="183" t="s">
        <v>49</v>
      </c>
      <c r="D173" s="93">
        <v>9444</v>
      </c>
      <c r="E173" s="115">
        <v>11.85</v>
      </c>
      <c r="F173" s="181">
        <f>ROUND(D173*E173,2)</f>
        <v>111911.4</v>
      </c>
      <c r="G173" s="115">
        <f>E173</f>
        <v>11.85</v>
      </c>
      <c r="H173" s="181">
        <f t="shared" si="64"/>
        <v>111911.4</v>
      </c>
      <c r="I173" s="176">
        <f>Q173</f>
        <v>12.06</v>
      </c>
      <c r="J173" s="181">
        <f t="shared" si="60"/>
        <v>113894.64</v>
      </c>
      <c r="K173" s="79">
        <v>9444</v>
      </c>
      <c r="L173" s="8">
        <v>11.849999999999996</v>
      </c>
      <c r="M173" s="185">
        <f t="shared" si="52"/>
        <v>111911.39999999997</v>
      </c>
      <c r="N173" s="185">
        <f t="shared" si="53"/>
        <v>0</v>
      </c>
      <c r="O173" s="72"/>
      <c r="P173" s="97">
        <f>IF(E173=0,0,(I173-E173)/E173)</f>
        <v>1.7721518987341846E-2</v>
      </c>
      <c r="Q173" s="176">
        <f>ROUND(G173*(1+$Q$7),2)</f>
        <v>12.06</v>
      </c>
      <c r="R173" s="176">
        <f>G173*(1+$R$7)</f>
        <v>12.061522499999999</v>
      </c>
      <c r="S173" s="6"/>
    </row>
    <row r="174" spans="1:19" ht="13">
      <c r="B174" s="79"/>
      <c r="C174" s="183"/>
      <c r="D174" s="93"/>
      <c r="E174" s="93"/>
      <c r="F174" s="93"/>
      <c r="H174" s="181"/>
      <c r="I174" s="115"/>
      <c r="J174" s="181"/>
      <c r="K174" s="79">
        <v>0</v>
      </c>
      <c r="L174" s="8">
        <v>0</v>
      </c>
      <c r="M174" s="185">
        <f t="shared" si="52"/>
        <v>0</v>
      </c>
      <c r="N174" s="185">
        <f t="shared" si="53"/>
        <v>0</v>
      </c>
      <c r="O174" s="176"/>
      <c r="P174" s="176"/>
      <c r="Q174" s="176"/>
      <c r="R174" s="176"/>
      <c r="S174" s="13"/>
    </row>
    <row r="175" spans="1:19" ht="13">
      <c r="A175" s="182" t="s">
        <v>420</v>
      </c>
      <c r="B175" s="79"/>
      <c r="C175" s="183" t="s">
        <v>54</v>
      </c>
      <c r="D175" s="93">
        <v>348</v>
      </c>
      <c r="E175" s="115">
        <v>35.68</v>
      </c>
      <c r="F175" s="181">
        <f>ROUND(D175*E175,2)</f>
        <v>12416.64</v>
      </c>
      <c r="G175" s="115">
        <f>E175</f>
        <v>35.68</v>
      </c>
      <c r="H175" s="181">
        <f t="shared" si="64"/>
        <v>12416.64</v>
      </c>
      <c r="I175" s="176">
        <f>Q175</f>
        <v>36.32</v>
      </c>
      <c r="J175" s="181">
        <f t="shared" si="60"/>
        <v>12639.36</v>
      </c>
      <c r="K175" s="79">
        <v>348</v>
      </c>
      <c r="L175" s="8">
        <v>35.68</v>
      </c>
      <c r="M175" s="185">
        <f t="shared" si="52"/>
        <v>12416.64</v>
      </c>
      <c r="N175" s="185">
        <f t="shared" si="53"/>
        <v>0</v>
      </c>
      <c r="O175" s="72"/>
      <c r="P175" s="97">
        <f>IF(E175=0,0,(I175-E175)/E175)</f>
        <v>1.7937219730941721E-2</v>
      </c>
      <c r="Q175" s="176">
        <f t="shared" ref="Q175:Q191" si="65">ROUND(G175*(1+$Q$7),2)</f>
        <v>36.32</v>
      </c>
      <c r="R175" s="176">
        <f t="shared" ref="R175:R191" si="66">G175*(1+$R$7)</f>
        <v>36.316887999999999</v>
      </c>
      <c r="S175" s="14"/>
    </row>
    <row r="176" spans="1:19" ht="13">
      <c r="A176" s="182" t="s">
        <v>421</v>
      </c>
      <c r="B176" s="79"/>
      <c r="C176" s="183" t="s">
        <v>72</v>
      </c>
      <c r="D176" s="93">
        <v>1176</v>
      </c>
      <c r="E176" s="115">
        <v>35.86</v>
      </c>
      <c r="F176" s="181">
        <f>ROUND(D176*E176,2)</f>
        <v>42171.360000000001</v>
      </c>
      <c r="G176" s="115">
        <f>E176</f>
        <v>35.86</v>
      </c>
      <c r="H176" s="181">
        <f t="shared" si="64"/>
        <v>42171.360000000001</v>
      </c>
      <c r="I176" s="176">
        <f>Q176</f>
        <v>36.5</v>
      </c>
      <c r="J176" s="181">
        <f t="shared" si="60"/>
        <v>42924</v>
      </c>
      <c r="K176" s="79">
        <v>1176</v>
      </c>
      <c r="L176" s="8">
        <v>35.860000000000007</v>
      </c>
      <c r="M176" s="185">
        <f t="shared" si="52"/>
        <v>42171.360000000008</v>
      </c>
      <c r="N176" s="185">
        <f t="shared" si="53"/>
        <v>0</v>
      </c>
      <c r="O176" s="62"/>
      <c r="P176" s="97">
        <f>IF(E176=0,0,(I176-E176)/E176)</f>
        <v>1.7847183491355285E-2</v>
      </c>
      <c r="Q176" s="176">
        <f t="shared" si="65"/>
        <v>36.5</v>
      </c>
      <c r="R176" s="176">
        <f t="shared" si="66"/>
        <v>36.500100999999994</v>
      </c>
      <c r="S176" s="13"/>
    </row>
    <row r="177" spans="1:19" ht="13">
      <c r="A177" s="182" t="s">
        <v>422</v>
      </c>
      <c r="B177" s="79"/>
      <c r="C177" s="183" t="s">
        <v>56</v>
      </c>
      <c r="D177" s="93">
        <v>18664</v>
      </c>
      <c r="E177" s="115">
        <v>13.38</v>
      </c>
      <c r="F177" s="181">
        <f>ROUND(D177*E177,2)</f>
        <v>249724.32</v>
      </c>
      <c r="G177" s="115">
        <f>E177</f>
        <v>13.38</v>
      </c>
      <c r="H177" s="181">
        <f t="shared" si="64"/>
        <v>249724.32</v>
      </c>
      <c r="I177" s="176">
        <f>Q177</f>
        <v>13.62</v>
      </c>
      <c r="J177" s="181">
        <f t="shared" si="60"/>
        <v>254203.68</v>
      </c>
      <c r="K177" s="79">
        <v>18664</v>
      </c>
      <c r="L177" s="8">
        <v>13.379999999999997</v>
      </c>
      <c r="M177" s="185">
        <f t="shared" si="52"/>
        <v>249724.31999999995</v>
      </c>
      <c r="N177" s="185">
        <f t="shared" si="53"/>
        <v>0</v>
      </c>
      <c r="O177" s="62"/>
      <c r="P177" s="97">
        <f>IF(E177=0,0,(I177-E177)/E177)</f>
        <v>1.7937219730941586E-2</v>
      </c>
      <c r="Q177" s="176">
        <f t="shared" si="65"/>
        <v>13.62</v>
      </c>
      <c r="R177" s="176">
        <f t="shared" si="66"/>
        <v>13.618833</v>
      </c>
      <c r="S177" s="3"/>
    </row>
    <row r="178" spans="1:19" ht="13">
      <c r="A178" s="182" t="s">
        <v>423</v>
      </c>
      <c r="B178" s="79"/>
      <c r="C178" s="183" t="s">
        <v>74</v>
      </c>
      <c r="D178" s="93">
        <v>54924</v>
      </c>
      <c r="E178" s="115">
        <v>13.56</v>
      </c>
      <c r="F178" s="181">
        <f>ROUND(D178*E178,2)</f>
        <v>744769.44</v>
      </c>
      <c r="G178" s="115">
        <f>E178</f>
        <v>13.56</v>
      </c>
      <c r="H178" s="181">
        <f t="shared" si="64"/>
        <v>744769.44</v>
      </c>
      <c r="I178" s="176">
        <f>Q178</f>
        <v>13.8</v>
      </c>
      <c r="J178" s="181">
        <f t="shared" si="60"/>
        <v>757951.2</v>
      </c>
      <c r="K178" s="79">
        <v>54924</v>
      </c>
      <c r="L178" s="8">
        <v>13.56</v>
      </c>
      <c r="M178" s="185">
        <f t="shared" si="52"/>
        <v>744769.44000000006</v>
      </c>
      <c r="N178" s="185">
        <f t="shared" si="53"/>
        <v>0</v>
      </c>
      <c r="O178" s="62"/>
      <c r="P178" s="97">
        <f>IF(E178=0,0,(I178-E178)/E178)</f>
        <v>1.7699115044247801E-2</v>
      </c>
      <c r="Q178" s="176">
        <f t="shared" si="65"/>
        <v>13.8</v>
      </c>
      <c r="R178" s="176">
        <f t="shared" si="66"/>
        <v>13.802045999999999</v>
      </c>
      <c r="S178" s="13"/>
    </row>
    <row r="179" spans="1:19" ht="13">
      <c r="A179" s="30"/>
      <c r="D179" s="93"/>
      <c r="E179" s="93"/>
      <c r="F179" s="93"/>
      <c r="H179" s="181"/>
      <c r="I179" s="115"/>
      <c r="J179" s="181"/>
      <c r="K179" s="79">
        <v>0</v>
      </c>
      <c r="L179" s="8">
        <v>0</v>
      </c>
      <c r="M179" s="185">
        <f t="shared" si="52"/>
        <v>0</v>
      </c>
      <c r="N179" s="185">
        <f t="shared" si="53"/>
        <v>0</v>
      </c>
      <c r="O179" s="62"/>
      <c r="P179" s="62"/>
      <c r="Q179" s="176"/>
      <c r="R179" s="176"/>
      <c r="S179" s="13"/>
    </row>
    <row r="180" spans="1:19" ht="13">
      <c r="B180" s="79"/>
      <c r="C180" s="79"/>
      <c r="D180" s="93"/>
      <c r="E180" s="93"/>
      <c r="F180" s="93"/>
      <c r="H180" s="181"/>
      <c r="I180" s="115"/>
      <c r="J180" s="181"/>
      <c r="K180" s="79">
        <v>0</v>
      </c>
      <c r="L180" s="8">
        <v>0</v>
      </c>
      <c r="M180" s="185">
        <f t="shared" si="52"/>
        <v>0</v>
      </c>
      <c r="N180" s="185">
        <f t="shared" si="53"/>
        <v>0</v>
      </c>
      <c r="O180" s="72"/>
      <c r="P180" s="72"/>
      <c r="Q180" s="176"/>
      <c r="R180" s="176"/>
      <c r="S180" s="13"/>
    </row>
    <row r="181" spans="1:19" ht="13">
      <c r="A181" s="182" t="s">
        <v>444</v>
      </c>
      <c r="B181" s="79"/>
      <c r="C181" s="183" t="s">
        <v>92</v>
      </c>
      <c r="D181" s="93">
        <v>48</v>
      </c>
      <c r="E181" s="115">
        <v>18.07</v>
      </c>
      <c r="F181" s="181">
        <f t="shared" ref="F181:F188" si="67">ROUND(D181*E181,2)</f>
        <v>867.36</v>
      </c>
      <c r="G181" s="115">
        <f t="shared" ref="G181:G188" si="68">E181</f>
        <v>18.07</v>
      </c>
      <c r="H181" s="181">
        <f t="shared" ref="H181:H188" si="69">ROUND(D181*G181,2)</f>
        <v>867.36</v>
      </c>
      <c r="I181" s="176">
        <f t="shared" ref="I181:I188" si="70">Q181</f>
        <v>18.39</v>
      </c>
      <c r="J181" s="181">
        <f t="shared" ref="J181:J188" si="71">ROUND(D181*I181,2)</f>
        <v>882.72</v>
      </c>
      <c r="K181" s="79">
        <v>48</v>
      </c>
      <c r="L181" s="8">
        <v>18.069999999999997</v>
      </c>
      <c r="M181" s="185">
        <f t="shared" si="52"/>
        <v>867.3599999999999</v>
      </c>
      <c r="N181" s="185">
        <f t="shared" si="53"/>
        <v>0</v>
      </c>
      <c r="O181" s="72"/>
      <c r="P181" s="97">
        <f t="shared" ref="P181:P188" si="72">IF(E181=0,0,(I181-E181)/E181)</f>
        <v>1.7708909795240747E-2</v>
      </c>
      <c r="Q181" s="176">
        <f t="shared" si="65"/>
        <v>18.39</v>
      </c>
      <c r="R181" s="176">
        <f t="shared" si="66"/>
        <v>18.392549499999998</v>
      </c>
      <c r="S181" s="14"/>
    </row>
    <row r="182" spans="1:19" ht="13">
      <c r="A182" s="182" t="s">
        <v>445</v>
      </c>
      <c r="B182" s="79"/>
      <c r="C182" s="183" t="s">
        <v>57</v>
      </c>
      <c r="D182" s="93">
        <v>57342</v>
      </c>
      <c r="E182" s="115">
        <v>20.399999999999999</v>
      </c>
      <c r="F182" s="181">
        <f t="shared" si="67"/>
        <v>1169776.8</v>
      </c>
      <c r="G182" s="115">
        <f t="shared" si="68"/>
        <v>20.399999999999999</v>
      </c>
      <c r="H182" s="181">
        <f t="shared" si="69"/>
        <v>1169776.8</v>
      </c>
      <c r="I182" s="176">
        <f t="shared" si="70"/>
        <v>20.76</v>
      </c>
      <c r="J182" s="181">
        <f t="shared" si="71"/>
        <v>1190419.92</v>
      </c>
      <c r="K182" s="79">
        <v>57342</v>
      </c>
      <c r="L182" s="8">
        <v>20.400000000000002</v>
      </c>
      <c r="M182" s="185">
        <f t="shared" si="52"/>
        <v>1169776.8</v>
      </c>
      <c r="N182" s="185">
        <f t="shared" si="53"/>
        <v>0</v>
      </c>
      <c r="O182" s="62"/>
      <c r="P182" s="97">
        <f t="shared" si="72"/>
        <v>1.7647058823529561E-2</v>
      </c>
      <c r="Q182" s="176">
        <f t="shared" si="65"/>
        <v>20.76</v>
      </c>
      <c r="R182" s="176">
        <f t="shared" si="66"/>
        <v>20.764139999999998</v>
      </c>
      <c r="S182" s="13"/>
    </row>
    <row r="183" spans="1:19" ht="13">
      <c r="A183" s="182" t="s">
        <v>446</v>
      </c>
      <c r="B183" s="79"/>
      <c r="C183" s="183" t="s">
        <v>91</v>
      </c>
      <c r="D183" s="93">
        <v>360</v>
      </c>
      <c r="E183" s="115">
        <v>17.78</v>
      </c>
      <c r="F183" s="181">
        <f t="shared" si="67"/>
        <v>6400.8</v>
      </c>
      <c r="G183" s="115">
        <f t="shared" si="68"/>
        <v>17.78</v>
      </c>
      <c r="H183" s="181">
        <f t="shared" si="69"/>
        <v>6400.8</v>
      </c>
      <c r="I183" s="176">
        <f t="shared" si="70"/>
        <v>18.100000000000001</v>
      </c>
      <c r="J183" s="181">
        <f t="shared" si="71"/>
        <v>6516</v>
      </c>
      <c r="K183" s="79">
        <v>360</v>
      </c>
      <c r="L183" s="8">
        <v>17.78</v>
      </c>
      <c r="M183" s="185">
        <f t="shared" si="52"/>
        <v>6400.8</v>
      </c>
      <c r="N183" s="185">
        <f t="shared" si="53"/>
        <v>0</v>
      </c>
      <c r="O183" s="62"/>
      <c r="P183" s="97">
        <f t="shared" si="72"/>
        <v>1.7997750281214864E-2</v>
      </c>
      <c r="Q183" s="176">
        <f t="shared" si="65"/>
        <v>18.100000000000001</v>
      </c>
      <c r="R183" s="176">
        <f t="shared" si="66"/>
        <v>18.097373000000001</v>
      </c>
      <c r="S183" s="13"/>
    </row>
    <row r="184" spans="1:19" ht="13">
      <c r="A184" s="182" t="s">
        <v>447</v>
      </c>
      <c r="B184" s="79"/>
      <c r="C184" s="183" t="s">
        <v>75</v>
      </c>
      <c r="D184" s="93">
        <v>13296</v>
      </c>
      <c r="E184" s="115">
        <v>25</v>
      </c>
      <c r="F184" s="181">
        <f t="shared" si="67"/>
        <v>332400</v>
      </c>
      <c r="G184" s="115">
        <f t="shared" si="68"/>
        <v>25</v>
      </c>
      <c r="H184" s="181">
        <f t="shared" si="69"/>
        <v>332400</v>
      </c>
      <c r="I184" s="176">
        <f t="shared" si="70"/>
        <v>25.45</v>
      </c>
      <c r="J184" s="181">
        <f t="shared" si="71"/>
        <v>338383.2</v>
      </c>
      <c r="K184" s="79">
        <v>13296</v>
      </c>
      <c r="L184" s="8">
        <v>25</v>
      </c>
      <c r="M184" s="185">
        <f t="shared" si="52"/>
        <v>332400</v>
      </c>
      <c r="N184" s="185">
        <f t="shared" si="53"/>
        <v>0</v>
      </c>
      <c r="O184" s="62"/>
      <c r="P184" s="97">
        <f t="shared" si="72"/>
        <v>1.7999999999999971E-2</v>
      </c>
      <c r="Q184" s="176">
        <f t="shared" si="65"/>
        <v>25.45</v>
      </c>
      <c r="R184" s="176">
        <f t="shared" si="66"/>
        <v>25.446249999999999</v>
      </c>
      <c r="S184" s="13"/>
    </row>
    <row r="185" spans="1:19" ht="13">
      <c r="A185" s="182" t="s">
        <v>448</v>
      </c>
      <c r="B185" s="79"/>
      <c r="C185" s="183" t="s">
        <v>81</v>
      </c>
      <c r="D185" s="93">
        <v>432</v>
      </c>
      <c r="E185" s="115">
        <v>20.78</v>
      </c>
      <c r="F185" s="181">
        <f t="shared" si="67"/>
        <v>8976.9599999999991</v>
      </c>
      <c r="G185" s="115">
        <f t="shared" si="68"/>
        <v>20.78</v>
      </c>
      <c r="H185" s="181">
        <f t="shared" si="69"/>
        <v>8976.9599999999991</v>
      </c>
      <c r="I185" s="176">
        <f t="shared" si="70"/>
        <v>21.15</v>
      </c>
      <c r="J185" s="181">
        <f t="shared" si="71"/>
        <v>9136.7999999999993</v>
      </c>
      <c r="K185" s="79">
        <v>432</v>
      </c>
      <c r="L185" s="8">
        <v>20.78</v>
      </c>
      <c r="M185" s="185">
        <f t="shared" si="52"/>
        <v>8976.9600000000009</v>
      </c>
      <c r="N185" s="185">
        <f t="shared" si="53"/>
        <v>0</v>
      </c>
      <c r="O185" s="62"/>
      <c r="P185" s="97">
        <f t="shared" si="72"/>
        <v>1.7805582290663976E-2</v>
      </c>
      <c r="Q185" s="176">
        <f t="shared" si="65"/>
        <v>21.15</v>
      </c>
      <c r="R185" s="176">
        <f t="shared" si="66"/>
        <v>21.150922999999999</v>
      </c>
      <c r="S185" s="13"/>
    </row>
    <row r="186" spans="1:19" ht="13">
      <c r="A186" s="182" t="s">
        <v>449</v>
      </c>
      <c r="B186" s="79"/>
      <c r="C186" s="183" t="s">
        <v>37</v>
      </c>
      <c r="D186" s="93">
        <v>17628</v>
      </c>
      <c r="E186" s="115">
        <v>32.21</v>
      </c>
      <c r="F186" s="181">
        <f t="shared" si="67"/>
        <v>567797.88</v>
      </c>
      <c r="G186" s="115">
        <f t="shared" si="68"/>
        <v>32.21</v>
      </c>
      <c r="H186" s="181">
        <f t="shared" si="69"/>
        <v>567797.88</v>
      </c>
      <c r="I186" s="176">
        <f t="shared" si="70"/>
        <v>32.78</v>
      </c>
      <c r="J186" s="181">
        <f t="shared" si="71"/>
        <v>577845.84</v>
      </c>
      <c r="K186" s="79">
        <v>17628</v>
      </c>
      <c r="L186" s="8">
        <v>32.209999999999994</v>
      </c>
      <c r="M186" s="185">
        <f t="shared" si="52"/>
        <v>567797.87999999989</v>
      </c>
      <c r="N186" s="185">
        <f t="shared" si="53"/>
        <v>0</v>
      </c>
      <c r="O186" s="62"/>
      <c r="P186" s="97">
        <f t="shared" si="72"/>
        <v>1.7696367587705691E-2</v>
      </c>
      <c r="Q186" s="176">
        <f t="shared" si="65"/>
        <v>32.78</v>
      </c>
      <c r="R186" s="176">
        <f t="shared" si="66"/>
        <v>32.784948499999999</v>
      </c>
      <c r="S186" s="13"/>
    </row>
    <row r="187" spans="1:19" ht="13">
      <c r="A187" s="182" t="s">
        <v>450</v>
      </c>
      <c r="B187" s="79"/>
      <c r="C187" s="183" t="s">
        <v>89</v>
      </c>
      <c r="D187" s="93">
        <v>336</v>
      </c>
      <c r="E187" s="115">
        <v>25.05</v>
      </c>
      <c r="F187" s="181">
        <f t="shared" si="67"/>
        <v>8416.7999999999993</v>
      </c>
      <c r="G187" s="115">
        <f t="shared" si="68"/>
        <v>25.05</v>
      </c>
      <c r="H187" s="181">
        <f t="shared" si="69"/>
        <v>8416.7999999999993</v>
      </c>
      <c r="I187" s="176">
        <f t="shared" si="70"/>
        <v>25.5</v>
      </c>
      <c r="J187" s="181">
        <f t="shared" si="71"/>
        <v>8568</v>
      </c>
      <c r="K187" s="79">
        <v>336</v>
      </c>
      <c r="L187" s="8">
        <v>25.050000000000008</v>
      </c>
      <c r="M187" s="185">
        <f t="shared" si="52"/>
        <v>8416.8000000000029</v>
      </c>
      <c r="N187" s="185">
        <f t="shared" si="53"/>
        <v>0</v>
      </c>
      <c r="O187" s="62"/>
      <c r="P187" s="97">
        <f t="shared" si="72"/>
        <v>1.7964071856287397E-2</v>
      </c>
      <c r="Q187" s="176">
        <f t="shared" si="65"/>
        <v>25.5</v>
      </c>
      <c r="R187" s="176">
        <f t="shared" si="66"/>
        <v>25.497142499999999</v>
      </c>
      <c r="S187" s="13"/>
    </row>
    <row r="188" spans="1:19" ht="13">
      <c r="A188" s="182" t="s">
        <v>451</v>
      </c>
      <c r="B188" s="79"/>
      <c r="C188" s="183" t="s">
        <v>61</v>
      </c>
      <c r="D188" s="93">
        <v>10356</v>
      </c>
      <c r="E188" s="115">
        <v>39.56</v>
      </c>
      <c r="F188" s="181">
        <f t="shared" si="67"/>
        <v>409683.36</v>
      </c>
      <c r="G188" s="115">
        <f t="shared" si="68"/>
        <v>39.56</v>
      </c>
      <c r="H188" s="181">
        <f t="shared" si="69"/>
        <v>409683.36</v>
      </c>
      <c r="I188" s="176">
        <f t="shared" si="70"/>
        <v>40.270000000000003</v>
      </c>
      <c r="J188" s="181">
        <f t="shared" si="71"/>
        <v>417036.12</v>
      </c>
      <c r="K188" s="79">
        <v>10356</v>
      </c>
      <c r="L188" s="8">
        <v>39.56</v>
      </c>
      <c r="M188" s="185">
        <f t="shared" si="52"/>
        <v>409683.36000000004</v>
      </c>
      <c r="N188" s="185">
        <f t="shared" si="53"/>
        <v>0</v>
      </c>
      <c r="O188" s="62"/>
      <c r="P188" s="97">
        <f t="shared" si="72"/>
        <v>1.794742163801822E-2</v>
      </c>
      <c r="Q188" s="176">
        <f t="shared" si="65"/>
        <v>40.270000000000003</v>
      </c>
      <c r="R188" s="176">
        <f t="shared" si="66"/>
        <v>40.266145999999999</v>
      </c>
      <c r="S188" s="13"/>
    </row>
    <row r="189" spans="1:19" ht="13">
      <c r="A189" s="167"/>
      <c r="B189" s="79"/>
      <c r="C189" s="183"/>
      <c r="D189" s="93"/>
      <c r="E189" s="93"/>
      <c r="F189" s="93"/>
      <c r="G189" s="115"/>
      <c r="H189" s="181"/>
      <c r="I189" s="115"/>
      <c r="J189" s="181"/>
      <c r="K189" s="79">
        <v>0</v>
      </c>
      <c r="L189" s="8">
        <v>0</v>
      </c>
      <c r="M189" s="185">
        <f t="shared" si="52"/>
        <v>0</v>
      </c>
      <c r="N189" s="185">
        <f t="shared" si="53"/>
        <v>0</v>
      </c>
      <c r="O189" s="62"/>
      <c r="P189" s="62"/>
      <c r="Q189" s="176"/>
      <c r="R189" s="176"/>
      <c r="S189" s="13"/>
    </row>
    <row r="190" spans="1:19" ht="13">
      <c r="A190" s="179" t="s">
        <v>424</v>
      </c>
      <c r="B190" s="79"/>
      <c r="C190" s="183" t="s">
        <v>78</v>
      </c>
      <c r="D190" s="93">
        <v>0</v>
      </c>
      <c r="E190" s="115">
        <v>26.1</v>
      </c>
      <c r="F190" s="181">
        <f>ROUND(D190*E190,2)</f>
        <v>0</v>
      </c>
      <c r="G190" s="115">
        <f>E190</f>
        <v>26.1</v>
      </c>
      <c r="H190" s="181">
        <f>ROUND(D190*G190,2)</f>
        <v>0</v>
      </c>
      <c r="I190" s="176">
        <f>Q190</f>
        <v>26.57</v>
      </c>
      <c r="J190" s="181">
        <f>ROUND(D190*I190,2)</f>
        <v>0</v>
      </c>
      <c r="K190" s="79">
        <v>0</v>
      </c>
      <c r="L190" s="8">
        <v>26.100000000000005</v>
      </c>
      <c r="M190" s="185">
        <f t="shared" si="52"/>
        <v>0</v>
      </c>
      <c r="N190" s="185">
        <f t="shared" si="53"/>
        <v>0</v>
      </c>
      <c r="O190" s="73"/>
      <c r="P190" s="97">
        <f>IF(E190=0,0,(I190-E190)/E190)</f>
        <v>1.8007662835248999E-2</v>
      </c>
      <c r="Q190" s="176">
        <f t="shared" si="65"/>
        <v>26.57</v>
      </c>
      <c r="R190" s="176">
        <f t="shared" si="66"/>
        <v>26.565884999999998</v>
      </c>
      <c r="S190" s="13"/>
    </row>
    <row r="191" spans="1:19" ht="13">
      <c r="A191" s="179" t="s">
        <v>425</v>
      </c>
      <c r="B191" s="79"/>
      <c r="C191" s="183" t="s">
        <v>79</v>
      </c>
      <c r="D191" s="93">
        <v>0</v>
      </c>
      <c r="E191" s="115">
        <v>27.16</v>
      </c>
      <c r="F191" s="181">
        <f>ROUND(D191*E191,2)</f>
        <v>0</v>
      </c>
      <c r="G191" s="115">
        <f>E191</f>
        <v>27.16</v>
      </c>
      <c r="H191" s="181">
        <f>ROUND(D191*G191,2)</f>
        <v>0</v>
      </c>
      <c r="I191" s="176">
        <f>Q191</f>
        <v>27.64</v>
      </c>
      <c r="J191" s="181">
        <f>ROUND(D191*I191,2)</f>
        <v>0</v>
      </c>
      <c r="K191" s="79">
        <v>0</v>
      </c>
      <c r="L191" s="8">
        <v>27.160000000000007</v>
      </c>
      <c r="M191" s="185">
        <f t="shared" si="52"/>
        <v>0</v>
      </c>
      <c r="N191" s="185">
        <f t="shared" si="53"/>
        <v>0</v>
      </c>
      <c r="O191" s="62"/>
      <c r="P191" s="97">
        <f>IF(E191=0,0,(I191-E191)/E191)</f>
        <v>1.7673048600883669E-2</v>
      </c>
      <c r="Q191" s="176">
        <f t="shared" si="65"/>
        <v>27.64</v>
      </c>
      <c r="R191" s="176">
        <f t="shared" si="66"/>
        <v>27.644805999999999</v>
      </c>
      <c r="S191" s="13"/>
    </row>
    <row r="192" spans="1:19" ht="13">
      <c r="A192" s="179"/>
      <c r="H192" s="181"/>
      <c r="I192" s="115"/>
      <c r="J192" s="181"/>
      <c r="K192" s="79">
        <v>0</v>
      </c>
      <c r="L192" s="8">
        <v>0</v>
      </c>
      <c r="M192" s="185">
        <f t="shared" si="52"/>
        <v>0</v>
      </c>
      <c r="N192" s="185">
        <f t="shared" si="53"/>
        <v>0</v>
      </c>
      <c r="O192" s="62"/>
      <c r="P192" s="62"/>
      <c r="Q192" s="176"/>
      <c r="R192" s="176"/>
      <c r="S192" s="13"/>
    </row>
    <row r="193" spans="1:24" ht="13">
      <c r="A193" s="182" t="s">
        <v>452</v>
      </c>
      <c r="C193" s="183" t="s">
        <v>55</v>
      </c>
      <c r="D193" s="93">
        <v>156</v>
      </c>
      <c r="E193" s="115"/>
      <c r="F193" s="181"/>
      <c r="G193" s="115"/>
      <c r="H193" s="181"/>
      <c r="I193" s="176">
        <f>Q193</f>
        <v>36.33</v>
      </c>
      <c r="J193" s="181">
        <f>ROUND(D193*I193,2)</f>
        <v>5667.48</v>
      </c>
      <c r="K193" s="79">
        <v>156</v>
      </c>
      <c r="L193" s="8">
        <v>35.69</v>
      </c>
      <c r="M193" s="185">
        <f t="shared" si="52"/>
        <v>5567.6399999999994</v>
      </c>
      <c r="N193" s="185">
        <f>F193-M193</f>
        <v>-5567.6399999999994</v>
      </c>
      <c r="O193" s="62"/>
      <c r="P193" s="97">
        <f>IF(E63=0,0,(I193-E63)/E63)</f>
        <v>1.7932193891846474E-2</v>
      </c>
      <c r="Q193" s="176">
        <f>ROUND(G63*(1+$Q$7),2)</f>
        <v>36.33</v>
      </c>
      <c r="R193" s="176">
        <f>G63*(1+$R$7)</f>
        <v>36.327066499999994</v>
      </c>
      <c r="S193" s="13"/>
    </row>
    <row r="194" spans="1:24" s="1" customFormat="1" ht="13">
      <c r="A194" s="182" t="s">
        <v>453</v>
      </c>
      <c r="B194" s="79"/>
      <c r="C194" s="183" t="s">
        <v>73</v>
      </c>
      <c r="D194" s="93">
        <v>288</v>
      </c>
      <c r="E194" s="115"/>
      <c r="F194" s="181"/>
      <c r="G194" s="115"/>
      <c r="H194" s="181"/>
      <c r="I194" s="176">
        <f>Q194</f>
        <v>36.49</v>
      </c>
      <c r="J194" s="181">
        <f>ROUND(D194*I194,2)</f>
        <v>10509.12</v>
      </c>
      <c r="K194" s="79">
        <v>288</v>
      </c>
      <c r="L194" s="8">
        <v>35.850000000000009</v>
      </c>
      <c r="M194" s="185">
        <f t="shared" si="52"/>
        <v>10324.800000000003</v>
      </c>
      <c r="N194" s="185">
        <f t="shared" si="53"/>
        <v>-10324.800000000003</v>
      </c>
      <c r="O194" s="185"/>
      <c r="P194" s="97">
        <f>IF(E64=0,0,(I194-E64)/E64)</f>
        <v>1.7852161785216192E-2</v>
      </c>
      <c r="Q194" s="176">
        <f>ROUND(G64*(1+$Q$7),2)</f>
        <v>36.49</v>
      </c>
      <c r="R194" s="176">
        <f>G64*(1+$R$7)</f>
        <v>36.489922499999999</v>
      </c>
      <c r="S194" s="13"/>
      <c r="T194" s="8"/>
      <c r="U194" s="8"/>
      <c r="V194" s="8"/>
      <c r="W194" s="8"/>
    </row>
    <row r="195" spans="1:24" s="1" customFormat="1" ht="13">
      <c r="A195" s="182"/>
      <c r="C195" s="146"/>
      <c r="D195" s="93"/>
      <c r="E195" s="93"/>
      <c r="F195" s="93"/>
      <c r="H195" s="181"/>
      <c r="I195" s="146"/>
      <c r="J195" s="181"/>
      <c r="K195" s="79"/>
      <c r="L195" s="8"/>
      <c r="M195" s="185"/>
      <c r="N195" s="185"/>
      <c r="O195" s="185"/>
      <c r="P195" s="185"/>
      <c r="Q195" s="176"/>
      <c r="R195" s="176"/>
      <c r="S195" s="13"/>
      <c r="T195" s="8"/>
      <c r="U195" s="8"/>
      <c r="V195" s="8"/>
      <c r="W195" s="8"/>
    </row>
    <row r="196" spans="1:24" ht="13">
      <c r="A196" s="171" t="s">
        <v>145</v>
      </c>
      <c r="B196" s="79"/>
      <c r="C196" s="79"/>
      <c r="D196" s="79"/>
      <c r="E196" s="79"/>
      <c r="F196" s="79"/>
      <c r="G196" s="79"/>
      <c r="H196" s="79"/>
      <c r="I196" s="79"/>
      <c r="J196" s="19" t="s">
        <v>147</v>
      </c>
      <c r="K196" s="79"/>
      <c r="M196" s="72"/>
      <c r="N196" s="72"/>
      <c r="O196" s="72"/>
      <c r="P196" s="72"/>
      <c r="Q196" s="176"/>
      <c r="R196" s="176"/>
      <c r="S196" s="13"/>
    </row>
    <row r="197" spans="1:24" s="79" customFormat="1" ht="13">
      <c r="A197" s="129" t="s">
        <v>146</v>
      </c>
      <c r="J197" s="19" t="s">
        <v>536</v>
      </c>
      <c r="M197" s="105"/>
      <c r="N197" s="105"/>
      <c r="O197" s="105"/>
      <c r="P197" s="105"/>
      <c r="Q197" s="176"/>
      <c r="R197" s="176"/>
    </row>
    <row r="198" spans="1:24" s="79" customFormat="1" ht="13">
      <c r="A198" s="129" t="s">
        <v>144</v>
      </c>
      <c r="G198" s="338"/>
      <c r="H198" s="338"/>
      <c r="J198" s="20" t="s">
        <v>162</v>
      </c>
      <c r="M198" s="105"/>
      <c r="N198" s="105"/>
      <c r="O198" s="105"/>
      <c r="P198" s="105"/>
      <c r="Q198" s="176"/>
      <c r="R198" s="176"/>
    </row>
    <row r="199" spans="1:24" s="79" customFormat="1" ht="13">
      <c r="A199" s="100"/>
      <c r="E199" s="339" t="s">
        <v>87</v>
      </c>
      <c r="F199" s="339"/>
      <c r="G199" s="339" t="s">
        <v>535</v>
      </c>
      <c r="H199" s="339"/>
      <c r="M199" s="105"/>
      <c r="N199" s="105"/>
      <c r="O199" s="105"/>
      <c r="P199" s="105"/>
      <c r="Q199" s="176"/>
      <c r="R199" s="176"/>
    </row>
    <row r="200" spans="1:24" s="79" customFormat="1" ht="13">
      <c r="A200" s="82"/>
      <c r="B200" s="140"/>
      <c r="C200" s="299" t="s">
        <v>206</v>
      </c>
      <c r="D200" s="299" t="s">
        <v>4</v>
      </c>
      <c r="E200" s="299" t="s">
        <v>359</v>
      </c>
      <c r="F200" s="299" t="s">
        <v>104</v>
      </c>
      <c r="G200" s="299"/>
      <c r="H200" s="85"/>
      <c r="I200" s="299"/>
      <c r="J200" s="299" t="s">
        <v>104</v>
      </c>
      <c r="M200" s="105"/>
      <c r="N200" s="105"/>
      <c r="O200" s="105"/>
      <c r="P200" s="105"/>
      <c r="Q200" s="176"/>
      <c r="R200" s="176"/>
    </row>
    <row r="201" spans="1:24" s="79" customFormat="1" ht="13">
      <c r="A201" s="82"/>
      <c r="C201" s="299" t="s">
        <v>132</v>
      </c>
      <c r="D201" s="299" t="s">
        <v>316</v>
      </c>
      <c r="E201" s="299" t="s">
        <v>346</v>
      </c>
      <c r="F201" s="299" t="s">
        <v>347</v>
      </c>
      <c r="G201" s="299" t="s">
        <v>265</v>
      </c>
      <c r="H201" s="299" t="s">
        <v>345</v>
      </c>
      <c r="I201" s="299" t="s">
        <v>572</v>
      </c>
      <c r="J201" s="299" t="s">
        <v>105</v>
      </c>
      <c r="M201" s="105"/>
      <c r="N201" s="105"/>
      <c r="O201" s="105"/>
      <c r="P201" s="105"/>
      <c r="Q201" s="176"/>
      <c r="R201" s="176"/>
    </row>
    <row r="202" spans="1:24" s="79" customFormat="1" ht="13">
      <c r="A202" s="86"/>
      <c r="B202" s="87"/>
      <c r="C202" s="300" t="s">
        <v>133</v>
      </c>
      <c r="D202" s="173" t="s">
        <v>279</v>
      </c>
      <c r="E202" s="300" t="s">
        <v>15</v>
      </c>
      <c r="F202" s="173" t="s">
        <v>87</v>
      </c>
      <c r="G202" s="300" t="s">
        <v>15</v>
      </c>
      <c r="H202" s="300" t="s">
        <v>468</v>
      </c>
      <c r="I202" s="300" t="s">
        <v>13</v>
      </c>
      <c r="J202" s="300" t="s">
        <v>573</v>
      </c>
      <c r="M202" s="70"/>
      <c r="N202" s="70"/>
      <c r="O202" s="70"/>
      <c r="P202" s="70"/>
      <c r="Q202" s="176"/>
      <c r="R202" s="176"/>
    </row>
    <row r="203" spans="1:24" s="1" customFormat="1" ht="13">
      <c r="A203" s="30"/>
      <c r="C203" s="146"/>
      <c r="D203" s="93"/>
      <c r="E203" s="93"/>
      <c r="F203" s="93"/>
      <c r="H203" s="181"/>
      <c r="I203" s="146"/>
      <c r="J203" s="181"/>
      <c r="K203" s="79"/>
      <c r="L203" s="8"/>
      <c r="M203" s="185"/>
      <c r="N203" s="185"/>
      <c r="O203" s="185"/>
      <c r="P203" s="185"/>
      <c r="Q203" s="176"/>
      <c r="R203" s="176"/>
      <c r="S203" s="13"/>
      <c r="T203" s="8"/>
      <c r="U203" s="8"/>
      <c r="V203" s="8"/>
      <c r="W203" s="8"/>
    </row>
    <row r="204" spans="1:24" ht="14.5">
      <c r="B204" s="111" t="s">
        <v>512</v>
      </c>
      <c r="D204" s="116"/>
      <c r="E204" s="116"/>
      <c r="F204" s="56">
        <f>SUM(F8:F194)</f>
        <v>30550170.639999997</v>
      </c>
      <c r="H204" s="56">
        <f>SUM(H8:H194)</f>
        <v>30550170.639999997</v>
      </c>
      <c r="I204" s="55"/>
      <c r="J204" s="56">
        <f>SUM(J8:J194)</f>
        <v>31048565.539999999</v>
      </c>
      <c r="L204" s="3"/>
      <c r="M204" s="61"/>
      <c r="N204" s="61"/>
      <c r="O204" s="61"/>
      <c r="P204" s="61"/>
      <c r="Q204" s="176"/>
      <c r="R204" s="176"/>
      <c r="S204" s="3"/>
      <c r="T204" s="16"/>
      <c r="U204" s="3"/>
      <c r="W204" s="266"/>
      <c r="X204" s="266"/>
    </row>
    <row r="205" spans="1:24" ht="13">
      <c r="B205" s="109" t="s">
        <v>107</v>
      </c>
      <c r="D205" s="105"/>
      <c r="E205" s="105"/>
      <c r="F205" s="258">
        <v>1</v>
      </c>
      <c r="H205" s="258">
        <v>1</v>
      </c>
      <c r="I205" s="55"/>
      <c r="J205" s="258">
        <f>H205</f>
        <v>1</v>
      </c>
      <c r="L205" s="5"/>
      <c r="M205" s="72"/>
      <c r="N205" s="72"/>
      <c r="O205" s="72"/>
      <c r="P205" s="72"/>
      <c r="Q205" s="3"/>
      <c r="R205" s="6"/>
      <c r="S205" s="17"/>
      <c r="T205" s="9"/>
      <c r="U205" s="3"/>
      <c r="V205" s="79"/>
    </row>
    <row r="206" spans="1:24" ht="13">
      <c r="B206" s="111" t="s">
        <v>108</v>
      </c>
      <c r="D206" s="116"/>
      <c r="E206" s="116"/>
      <c r="F206" s="56">
        <f>ROUND(F204/F205,2)</f>
        <v>30550170.640000001</v>
      </c>
      <c r="H206" s="56">
        <f>ROUND(H204/H205,2)</f>
        <v>30550170.640000001</v>
      </c>
      <c r="I206" s="55"/>
      <c r="J206" s="56">
        <f>ROUND(J204/J205,2)</f>
        <v>31048565.539999999</v>
      </c>
      <c r="L206" s="3"/>
      <c r="M206" s="74"/>
      <c r="N206" s="74"/>
      <c r="O206" s="74"/>
      <c r="P206" s="74"/>
      <c r="Q206" s="3"/>
      <c r="R206" s="6"/>
      <c r="S206" s="17"/>
      <c r="T206" s="18"/>
      <c r="U206" s="3"/>
      <c r="V206" s="79"/>
    </row>
    <row r="207" spans="1:24" s="79" customFormat="1" ht="13">
      <c r="A207" s="8"/>
      <c r="B207" s="111"/>
      <c r="C207" s="8"/>
      <c r="D207" s="116"/>
      <c r="E207" s="116"/>
      <c r="F207" s="56"/>
      <c r="G207" s="8"/>
      <c r="H207" s="56"/>
      <c r="I207" s="55"/>
      <c r="J207" s="56"/>
      <c r="K207" s="8"/>
      <c r="L207" s="3"/>
      <c r="M207" s="74"/>
      <c r="N207" s="74"/>
      <c r="O207" s="74"/>
      <c r="P207" s="74"/>
      <c r="Q207" s="3"/>
      <c r="R207" s="6"/>
      <c r="S207" s="3"/>
      <c r="T207" s="15"/>
      <c r="U207" s="3"/>
    </row>
    <row r="208" spans="1:24" s="79" customFormat="1" ht="13">
      <c r="A208" s="117"/>
      <c r="B208" s="79" t="s">
        <v>119</v>
      </c>
      <c r="F208" s="181">
        <v>-2780979.9179666671</v>
      </c>
      <c r="H208" s="181">
        <v>-492484.13032411702</v>
      </c>
      <c r="J208" s="181">
        <f>H208</f>
        <v>-492484.13032411702</v>
      </c>
      <c r="K208" s="8"/>
      <c r="L208" s="3"/>
      <c r="M208" s="74"/>
      <c r="N208" s="74"/>
      <c r="O208" s="74"/>
      <c r="P208" s="74"/>
      <c r="Q208" s="3"/>
      <c r="R208" s="6"/>
      <c r="S208" s="3"/>
      <c r="T208" s="15"/>
      <c r="U208" s="3"/>
    </row>
    <row r="209" spans="1:22" s="79" customFormat="1" ht="13">
      <c r="A209" s="117"/>
      <c r="B209" s="79" t="s">
        <v>469</v>
      </c>
      <c r="F209" s="181"/>
      <c r="H209" s="181">
        <f>F215-H215</f>
        <v>498207.01999999629</v>
      </c>
      <c r="J209" s="181"/>
      <c r="K209" s="8"/>
      <c r="L209" s="3"/>
      <c r="M209" s="74"/>
      <c r="N209" s="74"/>
      <c r="O209" s="74"/>
      <c r="P209" s="74"/>
      <c r="Q209" s="3"/>
      <c r="R209" s="6"/>
      <c r="S209" s="3"/>
      <c r="T209" s="15"/>
      <c r="U209" s="3"/>
    </row>
    <row r="210" spans="1:22" s="79" customFormat="1" ht="13">
      <c r="A210" s="117"/>
      <c r="B210" s="92"/>
      <c r="F210" s="119"/>
      <c r="H210" s="119"/>
      <c r="L210" s="3"/>
      <c r="M210" s="61"/>
      <c r="N210" s="61"/>
      <c r="O210" s="61"/>
      <c r="P210" s="61"/>
      <c r="Q210" s="6"/>
      <c r="R210" s="3"/>
      <c r="S210" s="3"/>
      <c r="T210" s="138"/>
      <c r="U210" s="3"/>
    </row>
    <row r="211" spans="1:22" s="79" customFormat="1" ht="14.5">
      <c r="A211" s="120"/>
      <c r="B211" s="190" t="s">
        <v>113</v>
      </c>
      <c r="F211" s="191">
        <f>ROUND(SUM(F206:F209),2)</f>
        <v>27769190.719999999</v>
      </c>
      <c r="H211" s="191">
        <f>ROUND(SUM(H206:H209),2)</f>
        <v>30555893.530000001</v>
      </c>
      <c r="J211" s="191">
        <f>SUM(J206:J209)</f>
        <v>30556081.409675881</v>
      </c>
      <c r="L211" s="3"/>
      <c r="M211" s="61"/>
      <c r="N211" s="61"/>
      <c r="O211" s="61"/>
      <c r="P211" s="61"/>
      <c r="Q211" s="6"/>
      <c r="R211" s="3"/>
      <c r="S211" s="3"/>
      <c r="T211" s="8"/>
      <c r="U211" s="3"/>
    </row>
    <row r="212" spans="1:22" s="79" customFormat="1" ht="13">
      <c r="A212" s="120"/>
      <c r="B212" s="92"/>
      <c r="F212" s="96"/>
      <c r="H212" s="96"/>
      <c r="J212" s="96"/>
      <c r="L212" s="3"/>
      <c r="M212" s="61"/>
      <c r="N212" s="61"/>
      <c r="O212" s="61"/>
      <c r="P212" s="61"/>
      <c r="Q212" s="6"/>
      <c r="R212" s="3"/>
      <c r="S212" s="3"/>
      <c r="T212" s="141"/>
      <c r="U212" s="3"/>
    </row>
    <row r="213" spans="1:22" s="79" customFormat="1" ht="13">
      <c r="A213" s="120"/>
      <c r="B213" s="100" t="s">
        <v>179</v>
      </c>
      <c r="F213" s="181">
        <v>-158976.53</v>
      </c>
      <c r="H213" s="181">
        <f>F213</f>
        <v>-158976.53</v>
      </c>
      <c r="J213" s="181">
        <f>H213</f>
        <v>-158976.53</v>
      </c>
      <c r="L213" s="3"/>
      <c r="M213" s="61"/>
      <c r="N213" s="61"/>
      <c r="O213" s="61"/>
      <c r="P213" s="61"/>
      <c r="Q213" s="6"/>
      <c r="R213" s="3"/>
      <c r="S213" s="3"/>
      <c r="U213" s="3"/>
    </row>
    <row r="214" spans="1:22" s="79" customFormat="1" ht="13">
      <c r="A214" s="120"/>
      <c r="B214" s="100" t="s">
        <v>180</v>
      </c>
      <c r="F214" s="181">
        <v>0</v>
      </c>
      <c r="H214" s="181">
        <f>F214</f>
        <v>0</v>
      </c>
      <c r="J214" s="181">
        <f>H214</f>
        <v>0</v>
      </c>
      <c r="L214" s="3"/>
      <c r="M214" s="61"/>
      <c r="N214" s="61"/>
      <c r="O214" s="61"/>
      <c r="P214" s="61"/>
      <c r="Q214" s="6"/>
      <c r="R214" s="3"/>
      <c r="S214" s="3"/>
      <c r="U214" s="3"/>
    </row>
    <row r="215" spans="1:22" s="79" customFormat="1" ht="13">
      <c r="A215" s="120"/>
      <c r="B215" s="100" t="s">
        <v>181</v>
      </c>
      <c r="F215" s="181">
        <v>2984165.19</v>
      </c>
      <c r="H215" s="181">
        <v>2485958.1700000037</v>
      </c>
      <c r="J215" s="181">
        <f>H215</f>
        <v>2485958.1700000037</v>
      </c>
      <c r="L215" s="3"/>
      <c r="M215" s="61"/>
      <c r="N215" s="61"/>
      <c r="O215" s="61"/>
      <c r="P215" s="61"/>
      <c r="Q215" s="6"/>
      <c r="R215" s="3"/>
      <c r="S215" s="3"/>
      <c r="U215" s="3"/>
    </row>
    <row r="216" spans="1:22" s="79" customFormat="1" ht="13">
      <c r="A216" s="120"/>
      <c r="B216" s="123" t="s">
        <v>196</v>
      </c>
      <c r="F216" s="181">
        <v>-1164.58</v>
      </c>
      <c r="H216" s="181">
        <f>F216</f>
        <v>-1164.58</v>
      </c>
      <c r="J216" s="181">
        <f>H216</f>
        <v>-1164.58</v>
      </c>
      <c r="L216" s="3"/>
      <c r="M216" s="61"/>
      <c r="N216" s="61"/>
      <c r="O216" s="61"/>
      <c r="P216" s="61"/>
      <c r="Q216" s="6"/>
      <c r="R216" s="3"/>
      <c r="S216" s="3"/>
      <c r="U216" s="3"/>
    </row>
    <row r="217" spans="1:22" s="79" customFormat="1" ht="13">
      <c r="A217" s="120"/>
      <c r="B217" s="100" t="s">
        <v>114</v>
      </c>
      <c r="F217" s="181">
        <f>-F208</f>
        <v>2780979.9179666671</v>
      </c>
      <c r="H217" s="181">
        <f>-H208</f>
        <v>492484.13032411702</v>
      </c>
      <c r="J217" s="181">
        <f>H217</f>
        <v>492484.13032411702</v>
      </c>
      <c r="L217" s="3"/>
      <c r="M217" s="61"/>
      <c r="N217" s="61"/>
      <c r="O217" s="61"/>
      <c r="P217" s="61"/>
      <c r="Q217" s="6"/>
      <c r="R217" s="3"/>
      <c r="S217" s="3"/>
      <c r="U217" s="3"/>
    </row>
    <row r="218" spans="1:22" s="79" customFormat="1" ht="13">
      <c r="A218" s="120"/>
      <c r="B218" s="100"/>
      <c r="F218" s="96"/>
      <c r="H218" s="96"/>
      <c r="J218" s="96"/>
      <c r="L218" s="3"/>
      <c r="M218" s="61"/>
      <c r="N218" s="61"/>
      <c r="O218" s="61"/>
      <c r="P218" s="61"/>
      <c r="Q218" s="6"/>
      <c r="R218" s="3"/>
      <c r="S218" s="3"/>
      <c r="T218" s="138"/>
      <c r="U218" s="3"/>
    </row>
    <row r="219" spans="1:22" s="79" customFormat="1" ht="14.5">
      <c r="A219" s="120"/>
      <c r="B219" s="121" t="s">
        <v>354</v>
      </c>
      <c r="F219" s="191">
        <f>SUM(F211:F217)</f>
        <v>33374194.717966668</v>
      </c>
      <c r="H219" s="191">
        <f>SUM(H211:H217)</f>
        <v>33374194.720324121</v>
      </c>
      <c r="J219" s="191">
        <f>SUM(J211:J217)</f>
        <v>33374382.600000001</v>
      </c>
      <c r="K219" s="172"/>
      <c r="L219" s="172"/>
      <c r="M219" s="61"/>
      <c r="N219" s="61"/>
      <c r="O219" s="61"/>
      <c r="P219" s="61"/>
      <c r="Q219" s="6"/>
      <c r="R219" s="3"/>
      <c r="S219" s="3"/>
      <c r="U219" s="3"/>
      <c r="V219" s="8"/>
    </row>
    <row r="220" spans="1:22" s="79" customFormat="1" ht="14.5">
      <c r="A220" s="120"/>
      <c r="B220" s="121"/>
      <c r="F220" s="191"/>
      <c r="H220" s="191"/>
      <c r="J220" s="191"/>
      <c r="K220" s="172"/>
      <c r="L220" s="172"/>
      <c r="M220" s="61"/>
      <c r="N220" s="61"/>
      <c r="O220" s="61"/>
      <c r="P220" s="61"/>
      <c r="Q220" s="6"/>
      <c r="R220" s="3"/>
      <c r="S220" s="3"/>
      <c r="U220" s="3"/>
      <c r="V220" s="8"/>
    </row>
    <row r="221" spans="1:22" s="79" customFormat="1" ht="14.5">
      <c r="A221" s="128"/>
      <c r="B221" s="129" t="s">
        <v>574</v>
      </c>
      <c r="J221" s="112">
        <f>J219-H219</f>
        <v>187.8796758800745</v>
      </c>
      <c r="K221" s="172"/>
      <c r="L221" s="172"/>
      <c r="M221" s="70"/>
      <c r="N221" s="70"/>
      <c r="O221" s="70"/>
      <c r="P221" s="70"/>
      <c r="Q221" s="6"/>
      <c r="R221" s="3"/>
      <c r="S221" s="3"/>
      <c r="T221" s="191"/>
      <c r="U221" s="3"/>
      <c r="V221" s="8"/>
    </row>
    <row r="222" spans="1:22" ht="13">
      <c r="A222" s="120"/>
      <c r="B222" s="100" t="s">
        <v>531</v>
      </c>
      <c r="C222" s="100"/>
      <c r="D222" s="79"/>
      <c r="E222" s="79"/>
      <c r="F222" s="79"/>
      <c r="G222" s="79"/>
      <c r="H222" s="79"/>
      <c r="I222" s="79"/>
      <c r="J222" s="102">
        <f>J221/H219</f>
        <v>5.6294894140370094E-6</v>
      </c>
      <c r="K222" s="79"/>
      <c r="L222" s="7"/>
      <c r="M222" s="62"/>
      <c r="N222" s="62"/>
      <c r="O222" s="62"/>
      <c r="P222" s="62"/>
      <c r="Q222" s="6"/>
      <c r="R222" s="3"/>
      <c r="S222" s="3"/>
      <c r="T222" s="9"/>
      <c r="U222" s="3"/>
    </row>
    <row r="223" spans="1:22" ht="13">
      <c r="G223" s="261"/>
      <c r="K223" s="79"/>
      <c r="L223" s="3"/>
      <c r="M223" s="61"/>
      <c r="N223" s="61"/>
      <c r="O223" s="61"/>
      <c r="P223" s="61"/>
      <c r="Q223" s="6"/>
      <c r="R223" s="3"/>
      <c r="S223" s="3"/>
      <c r="T223" s="102"/>
      <c r="U223" s="3"/>
    </row>
    <row r="224" spans="1:22">
      <c r="K224" s="29"/>
      <c r="L224" s="3"/>
      <c r="M224" s="61"/>
      <c r="N224" s="61"/>
      <c r="O224" s="61"/>
      <c r="P224" s="61"/>
      <c r="Q224" s="6"/>
      <c r="R224" s="3"/>
      <c r="S224" s="3"/>
      <c r="U224" s="3"/>
    </row>
    <row r="225" spans="11:21">
      <c r="K225" s="53"/>
      <c r="L225" s="3"/>
      <c r="M225" s="61"/>
      <c r="N225" s="61"/>
      <c r="O225" s="61"/>
      <c r="P225" s="61"/>
      <c r="Q225" s="6"/>
      <c r="R225" s="3"/>
      <c r="S225" s="3"/>
      <c r="T225" s="3"/>
      <c r="U225" s="3"/>
    </row>
    <row r="226" spans="11:21">
      <c r="M226" s="61"/>
      <c r="N226" s="61"/>
      <c r="O226" s="61"/>
      <c r="P226" s="61"/>
      <c r="Q226" s="6"/>
      <c r="R226" s="3"/>
      <c r="S226" s="3"/>
      <c r="T226" s="3"/>
      <c r="U226" s="3"/>
    </row>
    <row r="227" spans="11:21">
      <c r="M227" s="61"/>
      <c r="N227" s="61"/>
      <c r="O227" s="61"/>
      <c r="P227" s="61"/>
    </row>
  </sheetData>
  <dataConsolidate/>
  <mergeCells count="21">
    <mergeCell ref="E4:F4"/>
    <mergeCell ref="G4:H4"/>
    <mergeCell ref="G3:H3"/>
    <mergeCell ref="G26:H26"/>
    <mergeCell ref="E27:F27"/>
    <mergeCell ref="G27:H27"/>
    <mergeCell ref="G54:H54"/>
    <mergeCell ref="E55:F55"/>
    <mergeCell ref="G55:H55"/>
    <mergeCell ref="G81:H81"/>
    <mergeCell ref="E82:F82"/>
    <mergeCell ref="G82:H82"/>
    <mergeCell ref="G198:H198"/>
    <mergeCell ref="E199:F199"/>
    <mergeCell ref="G199:H199"/>
    <mergeCell ref="G111:H111"/>
    <mergeCell ref="E112:F112"/>
    <mergeCell ref="G112:H112"/>
    <mergeCell ref="G150:H150"/>
    <mergeCell ref="E151:F151"/>
    <mergeCell ref="G151:H151"/>
  </mergeCells>
  <printOptions horizontalCentered="1"/>
  <pageMargins left="0.75" right="0.75" top="1.75" bottom="0.5" header="0.75" footer="0.25"/>
  <pageSetup scale="70" firstPageNumber="20" fitToHeight="0" orientation="landscape" blackAndWhite="1" useFirstPageNumber="1" r:id="rId1"/>
  <headerFooter scaleWithDoc="0">
    <oddHeader>&amp;C&amp;"-,Bold"&amp;13KENTUCKY UTILITIES COMPANY
Case No. 2020-00349
Calculation of Stipulated Rate Increase
 for the Twelve Months Ended June 30, 2022</oddHeader>
    <oddFooter>&amp;R&amp;"Times New Roman,Bold"&amp;12Stipulation Exhibit 2
Page &amp;P of 26</oddFooter>
  </headerFooter>
  <rowBreaks count="6" manualBreakCount="6">
    <brk id="23" max="9" man="1"/>
    <brk id="51" max="9" man="1"/>
    <brk id="78" max="7" man="1"/>
    <brk id="108" max="7" man="1"/>
    <brk id="147" max="7" man="1"/>
    <brk id="195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Post Hearing 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018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0465c2eaab3bb1bd9094b9ee88cf7ab4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e14687813701f2e93e2ae4210dcf35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1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78B137-4509-40B7-818B-99BF079D9B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0C0A2C-4C2A-4CCC-987E-5CA6E612919D}">
  <ds:schemaRefs>
    <ds:schemaRef ds:uri="http://schemas.microsoft.com/sharepoint/v3"/>
    <ds:schemaRef ds:uri="http://purl.org/dc/terms/"/>
    <ds:schemaRef ds:uri="http://purl.org/dc/dcmitype/"/>
    <ds:schemaRef ds:uri="54fcda00-7b58-44a7-b108-8bd10a8a08b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0E6CA14-DB73-4D2F-91B2-39AE5F6C1C66}">
  <ds:schemaRefs/>
</ds:datastoreItem>
</file>

<file path=customXml/itemProps4.xml><?xml version="1.0" encoding="utf-8"?>
<ds:datastoreItem xmlns:ds="http://schemas.openxmlformats.org/officeDocument/2006/customXml" ds:itemID="{4C1B7DB5-1726-4E36-9BE2-49DAEA4BE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C5A243F-0595-4C7F-B1B4-23394A0BA0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Index</vt:lpstr>
      <vt:lpstr>Sch M-2.1</vt:lpstr>
      <vt:lpstr>Sch M-2.2</vt:lpstr>
      <vt:lpstr>Sch M-2.3 (1)</vt:lpstr>
      <vt:lpstr>Sch M-2.3 (2)</vt:lpstr>
      <vt:lpstr>Sch M-2.3 (3)</vt:lpstr>
      <vt:lpstr>Index!Print_Area</vt:lpstr>
      <vt:lpstr>'Sch M-2.1'!Print_Area</vt:lpstr>
      <vt:lpstr>'Sch M-2.2'!Print_Area</vt:lpstr>
      <vt:lpstr>'Sch M-2.3 (1)'!Print_Area</vt:lpstr>
      <vt:lpstr>'Sch M-2.3 (2)'!Print_Area</vt:lpstr>
      <vt:lpstr>'Sch M-2.3 (3)'!Print_Area</vt:lpstr>
      <vt:lpstr>'Sch M-2.3 (1)'!Print_Titles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2016-11-22T15:58:06Z</dcterms:created>
  <dcterms:modified xsi:type="dcterms:W3CDTF">2021-05-05T20:32:19Z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e965de27-20ef-4eb5-94ff-abaf6a06cb9e_Enabled">
    <vt:lpwstr>true</vt:lpwstr>
  </property>
  <property fmtid="{D5CDD505-2E9C-101B-9397-08002B2CF9AE}" pid="4" name="MSIP_Label_e965de27-20ef-4eb5-94ff-abaf6a06cb9e_SetDate">
    <vt:lpwstr>2020-11-03T12:43:56Z</vt:lpwstr>
  </property>
  <property fmtid="{D5CDD505-2E9C-101B-9397-08002B2CF9AE}" pid="5" name="MSIP_Label_e965de27-20ef-4eb5-94ff-abaf6a06cb9e_Method">
    <vt:lpwstr>Privileged</vt:lpwstr>
  </property>
  <property fmtid="{D5CDD505-2E9C-101B-9397-08002B2CF9AE}" pid="6" name="MSIP_Label_e965de27-20ef-4eb5-94ff-abaf6a06cb9e_Name">
    <vt:lpwstr>e965de27-20ef-4eb5-94ff-abaf6a06cb9e</vt:lpwstr>
  </property>
  <property fmtid="{D5CDD505-2E9C-101B-9397-08002B2CF9AE}" pid="7" name="MSIP_Label_e965de27-20ef-4eb5-94ff-abaf6a06cb9e_SiteId">
    <vt:lpwstr>5ee3b0ba-a559-45ee-a69e-6d3e963a3e72</vt:lpwstr>
  </property>
  <property fmtid="{D5CDD505-2E9C-101B-9397-08002B2CF9AE}" pid="8" name="MSIP_Label_e965de27-20ef-4eb5-94ff-abaf6a06cb9e_ActionId">
    <vt:lpwstr>6d3f4ea7-e819-49ea-a745-0a28ddf7ab8a</vt:lpwstr>
  </property>
  <property fmtid="{D5CDD505-2E9C-101B-9397-08002B2CF9AE}" pid="9" name="MSIP_Label_e965de27-20ef-4eb5-94ff-abaf6a06cb9e_ContentBits">
    <vt:lpwstr>0</vt:lpwstr>
  </property>
</Properties>
</file>