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\rates\Rate Case 2020\Cost of Service\COS Studies\Seelye Exhibits (in excel for Q56)\"/>
    </mc:Choice>
  </mc:AlternateContent>
  <xr:revisionPtr revIDLastSave="0" documentId="13_ncr:1_{8129EE2F-8AFC-4E10-9CA3-37BF73A1A5D5}" xr6:coauthVersionLast="45" xr6:coauthVersionMax="45" xr10:uidLastSave="{00000000-0000-0000-0000-000000000000}"/>
  <bookViews>
    <workbookView xWindow="-120" yWindow="-120" windowWidth="29040" windowHeight="15840" xr2:uid="{3202B6E1-0C63-44DD-A522-CB4864FCA24B}"/>
  </bookViews>
  <sheets>
    <sheet name="Sheet1" sheetId="1" r:id="rId1"/>
  </sheets>
  <definedNames>
    <definedName name="_xlnm.Print_Area" localSheetId="0">Sheet1!$A$1:$I$35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34" i="1"/>
  <c r="I33" i="1"/>
  <c r="F35" i="1"/>
  <c r="F34" i="1"/>
  <c r="F33" i="1"/>
  <c r="F10" i="1"/>
  <c r="F16" i="1" s="1"/>
  <c r="F21" i="1" s="1"/>
  <c r="F9" i="1"/>
  <c r="F8" i="1"/>
  <c r="F15" i="1" s="1"/>
  <c r="F20" i="1" s="1"/>
  <c r="I15" i="1"/>
  <c r="I20" i="1" s="1"/>
  <c r="I10" i="1"/>
  <c r="I16" i="1" s="1"/>
  <c r="I21" i="1" s="1"/>
  <c r="I9" i="1"/>
  <c r="I8" i="1"/>
</calcChain>
</file>

<file path=xl/sharedStrings.xml><?xml version="1.0" encoding="utf-8"?>
<sst xmlns="http://schemas.openxmlformats.org/spreadsheetml/2006/main" count="32" uniqueCount="21">
  <si>
    <t>Infrastructure Cost</t>
  </si>
  <si>
    <t>Costs</t>
  </si>
  <si>
    <t>kWH</t>
  </si>
  <si>
    <t>Unit Cost</t>
  </si>
  <si>
    <t>Production Peak</t>
  </si>
  <si>
    <t>Transmission</t>
  </si>
  <si>
    <t>Distribution</t>
  </si>
  <si>
    <t>Total Infrastructure Cost per kWh</t>
  </si>
  <si>
    <t>Peak</t>
  </si>
  <si>
    <t>Off-Peak</t>
  </si>
  <si>
    <t>GTOD-E</t>
  </si>
  <si>
    <t>Proposed GS Infrastructure Charge</t>
  </si>
  <si>
    <t>Kentucky Utilities Company</t>
  </si>
  <si>
    <t>Louisville Gas and Electric Company</t>
  </si>
  <si>
    <t>Proposed Residential Infrastructure Charge</t>
  </si>
  <si>
    <t>Proposed General Service Infrastructure Charge</t>
  </si>
  <si>
    <t>RTOD</t>
  </si>
  <si>
    <t>Base</t>
  </si>
  <si>
    <t>Infrastructure Energy</t>
  </si>
  <si>
    <t>Cost Support of GSTOD</t>
  </si>
  <si>
    <t>GTOD-D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</si>
</sst>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166" fontId="0" fillId="0" borderId="0" xfId="1" applyNumberFormat="1" applyFont="1" applyFill="1"/>
    <xf numFmtId="0" fontId="0" fillId="0" borderId="0" xfId="0" applyFill="1"/>
    <xf numFmtId="44" fontId="0" fillId="0" borderId="0" xfId="1" applyFont="1"/>
    <xf numFmtId="166" fontId="0" fillId="0" borderId="0" xfId="1" applyNumberFormat="1" applyFont="1"/>
    <xf numFmtId="44" fontId="0" fillId="0" borderId="0" xfId="1" applyFont="1" applyFill="1"/>
    <xf numFmtId="0" fontId="3" fillId="0" borderId="0" xfId="0" applyFont="1"/>
    <xf numFmtId="166" fontId="2" fillId="0" borderId="0" xfId="1" applyNumberFormat="1" applyFont="1" applyFill="1"/>
    <xf numFmtId="0" fontId="2" fillId="0" borderId="0" xfId="0" applyFont="1" applyFill="1"/>
    <xf numFmtId="44" fontId="2" fillId="0" borderId="0" xfId="1" applyFont="1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A5F4C-AD08-426E-B8FA-D4708A0EBF94}">
  <sheetPr>
    <pageSetUpPr fitToPage="1"/>
  </sheetPr>
  <dimension ref="A1:I35"/>
  <sheetViews>
    <sheetView tabSelected="1" workbookViewId="0"/>
  </sheetViews>
  <sheetFormatPr defaultRowHeight="15" x14ac:dyDescent="0.25"/>
  <cols>
    <col min="4" max="6" width="17" customWidth="1"/>
    <col min="7" max="7" width="18.140625" customWidth="1"/>
    <col min="8" max="8" width="18.42578125" customWidth="1"/>
    <col min="9" max="9" width="12.42578125" customWidth="1"/>
  </cols>
  <sheetData>
    <row r="1" spans="1:9" ht="15.75" x14ac:dyDescent="0.25">
      <c r="A1" s="10" t="s">
        <v>12</v>
      </c>
    </row>
    <row r="2" spans="1:9" ht="15.75" x14ac:dyDescent="0.25">
      <c r="A2" s="10" t="s">
        <v>13</v>
      </c>
    </row>
    <row r="3" spans="1:9" x14ac:dyDescent="0.25">
      <c r="A3" t="s">
        <v>19</v>
      </c>
    </row>
    <row r="5" spans="1:9" ht="15.75" thickBot="1" x14ac:dyDescent="0.3"/>
    <row r="6" spans="1:9" ht="15.75" thickBot="1" x14ac:dyDescent="0.3">
      <c r="D6" s="14" t="s">
        <v>12</v>
      </c>
      <c r="E6" s="15"/>
      <c r="F6" s="16"/>
      <c r="G6" s="14" t="s">
        <v>13</v>
      </c>
      <c r="H6" s="15"/>
      <c r="I6" s="16"/>
    </row>
    <row r="7" spans="1:9" x14ac:dyDescent="0.25">
      <c r="A7" s="4" t="s">
        <v>0</v>
      </c>
      <c r="D7" s="1" t="s">
        <v>1</v>
      </c>
      <c r="E7" s="1" t="s">
        <v>2</v>
      </c>
      <c r="F7" s="1" t="s">
        <v>3</v>
      </c>
      <c r="G7" s="1" t="s">
        <v>1</v>
      </c>
      <c r="H7" s="1" t="s">
        <v>2</v>
      </c>
      <c r="I7" s="1" t="s">
        <v>3</v>
      </c>
    </row>
    <row r="8" spans="1:9" x14ac:dyDescent="0.25">
      <c r="A8" t="s">
        <v>4</v>
      </c>
      <c r="D8" s="7">
        <v>104295799.93184803</v>
      </c>
      <c r="E8" s="3">
        <v>334720632.1531015</v>
      </c>
      <c r="F8" s="8">
        <f>D8/E8</f>
        <v>0.31159059201388889</v>
      </c>
      <c r="G8" s="2">
        <v>75472056.388331607</v>
      </c>
      <c r="H8" s="3">
        <v>238769103.7684564</v>
      </c>
      <c r="I8" s="8">
        <f>G8/H8</f>
        <v>0.31608803315490841</v>
      </c>
    </row>
    <row r="9" spans="1:9" x14ac:dyDescent="0.25">
      <c r="A9" t="s">
        <v>5</v>
      </c>
      <c r="D9" s="7">
        <v>54584113.898920976</v>
      </c>
      <c r="E9" s="3">
        <v>1678149896</v>
      </c>
      <c r="F9" s="8">
        <f t="shared" ref="F9:F10" si="0">D9/E9</f>
        <v>3.252636372294658E-2</v>
      </c>
      <c r="G9" s="2">
        <v>43589923.355999932</v>
      </c>
      <c r="H9" s="3">
        <v>1197088880</v>
      </c>
      <c r="I9" s="8">
        <f t="shared" ref="I9:I10" si="1">G9/H9</f>
        <v>3.6413272301050806E-2</v>
      </c>
    </row>
    <row r="10" spans="1:9" x14ac:dyDescent="0.25">
      <c r="A10" t="s">
        <v>6</v>
      </c>
      <c r="D10" s="7">
        <v>39953463.726556428</v>
      </c>
      <c r="E10" s="3">
        <v>1678149896</v>
      </c>
      <c r="F10" s="8">
        <f t="shared" si="0"/>
        <v>2.3808042310039523E-2</v>
      </c>
      <c r="G10" s="2">
        <v>39917171.128594004</v>
      </c>
      <c r="H10" s="3">
        <v>1197088880</v>
      </c>
      <c r="I10" s="8">
        <f t="shared" si="1"/>
        <v>3.3345202512109214E-2</v>
      </c>
    </row>
    <row r="11" spans="1:9" x14ac:dyDescent="0.25">
      <c r="I11" s="8"/>
    </row>
    <row r="14" spans="1:9" x14ac:dyDescent="0.25">
      <c r="A14" s="4" t="s">
        <v>7</v>
      </c>
      <c r="F14" s="5">
        <v>0.10724599999999999</v>
      </c>
      <c r="I14" s="5">
        <v>0.1328048013217912</v>
      </c>
    </row>
    <row r="15" spans="1:9" x14ac:dyDescent="0.25">
      <c r="A15" t="s">
        <v>8</v>
      </c>
      <c r="F15" s="5">
        <f>F8</f>
        <v>0.31159059201388889</v>
      </c>
      <c r="I15" s="5">
        <f>I8</f>
        <v>0.31608803315490841</v>
      </c>
    </row>
    <row r="16" spans="1:9" x14ac:dyDescent="0.25">
      <c r="A16" t="s">
        <v>9</v>
      </c>
      <c r="F16" s="5">
        <f>SUM(F9:F10)</f>
        <v>5.6334406032986103E-2</v>
      </c>
      <c r="I16" s="5">
        <f>SUM(I9:I10)</f>
        <v>6.9758474813160026E-2</v>
      </c>
    </row>
    <row r="17" spans="1:9" x14ac:dyDescent="0.25">
      <c r="F17" s="6"/>
      <c r="I17" s="6"/>
    </row>
    <row r="18" spans="1:9" x14ac:dyDescent="0.25">
      <c r="A18" s="4" t="s">
        <v>10</v>
      </c>
      <c r="F18" s="6"/>
      <c r="I18" s="6"/>
    </row>
    <row r="19" spans="1:9" x14ac:dyDescent="0.25">
      <c r="A19" s="4" t="s">
        <v>11</v>
      </c>
      <c r="F19" s="5">
        <v>9.2160000000000006E-2</v>
      </c>
      <c r="I19" s="5">
        <v>9.0149999999999994E-2</v>
      </c>
    </row>
    <row r="20" spans="1:9" x14ac:dyDescent="0.25">
      <c r="A20" t="s">
        <v>8</v>
      </c>
      <c r="F20" s="11">
        <f>F19*(F15/F14)</f>
        <v>0.26776000000000005</v>
      </c>
      <c r="G20" s="12"/>
      <c r="H20" s="12"/>
      <c r="I20" s="11">
        <f>I19*(I15/I14)</f>
        <v>0.21456555715835668</v>
      </c>
    </row>
    <row r="21" spans="1:9" x14ac:dyDescent="0.25">
      <c r="A21" t="s">
        <v>9</v>
      </c>
      <c r="F21" s="11">
        <f>F19*(F16/F14)</f>
        <v>4.8409999999999995E-2</v>
      </c>
      <c r="G21" s="12"/>
      <c r="H21" s="12"/>
      <c r="I21" s="11">
        <f>I19*(I16/I14)</f>
        <v>4.7353156224890898E-2</v>
      </c>
    </row>
    <row r="24" spans="1:9" x14ac:dyDescent="0.25">
      <c r="A24" t="s">
        <v>14</v>
      </c>
      <c r="F24" s="8">
        <v>6.7500000000000004E-2</v>
      </c>
      <c r="I24" s="8">
        <v>7.2370000000000004E-2</v>
      </c>
    </row>
    <row r="25" spans="1:9" x14ac:dyDescent="0.25">
      <c r="A25" t="s">
        <v>15</v>
      </c>
      <c r="F25" s="8">
        <v>9.2160000000000006E-2</v>
      </c>
      <c r="I25" s="8">
        <v>9.0149999999999994E-2</v>
      </c>
    </row>
    <row r="27" spans="1:9" x14ac:dyDescent="0.25">
      <c r="A27" t="s">
        <v>16</v>
      </c>
      <c r="F27" s="6"/>
    </row>
    <row r="28" spans="1:9" x14ac:dyDescent="0.25">
      <c r="A28" t="s">
        <v>8</v>
      </c>
      <c r="F28" s="9">
        <v>10.37</v>
      </c>
      <c r="I28" s="9">
        <v>9.43</v>
      </c>
    </row>
    <row r="29" spans="1:9" x14ac:dyDescent="0.25">
      <c r="A29" t="s">
        <v>17</v>
      </c>
      <c r="F29" s="9">
        <v>4.01</v>
      </c>
      <c r="I29" s="9">
        <v>4.3099999999999996</v>
      </c>
    </row>
    <row r="30" spans="1:9" x14ac:dyDescent="0.25">
      <c r="A30" t="s">
        <v>18</v>
      </c>
      <c r="F30" s="5">
        <v>2.683E-2</v>
      </c>
      <c r="I30" s="5">
        <v>2.095E-2</v>
      </c>
    </row>
    <row r="31" spans="1:9" x14ac:dyDescent="0.25">
      <c r="F31" s="6"/>
    </row>
    <row r="32" spans="1:9" x14ac:dyDescent="0.25">
      <c r="A32" s="4" t="s">
        <v>20</v>
      </c>
      <c r="F32" s="6"/>
    </row>
    <row r="33" spans="1:9" x14ac:dyDescent="0.25">
      <c r="A33" t="s">
        <v>8</v>
      </c>
      <c r="F33" s="13">
        <f>F28*F25/F24</f>
        <v>14.158506666666666</v>
      </c>
      <c r="G33" s="12"/>
      <c r="H33" s="12"/>
      <c r="I33" s="13">
        <f>I28*I25/I24</f>
        <v>11.74678043388144</v>
      </c>
    </row>
    <row r="34" spans="1:9" x14ac:dyDescent="0.25">
      <c r="A34" t="s">
        <v>17</v>
      </c>
      <c r="F34" s="13">
        <f>F29*F25/F24</f>
        <v>5.4749866666666662</v>
      </c>
      <c r="G34" s="12"/>
      <c r="H34" s="12"/>
      <c r="I34" s="13">
        <f>I29*I25/I24</f>
        <v>5.3688890424208919</v>
      </c>
    </row>
    <row r="35" spans="1:9" x14ac:dyDescent="0.25">
      <c r="A35" t="s">
        <v>18</v>
      </c>
      <c r="F35" s="11">
        <f>F30*F25/F24</f>
        <v>3.6631893333333332E-2</v>
      </c>
      <c r="G35" s="12"/>
      <c r="H35" s="12"/>
      <c r="I35" s="11">
        <f>I30*I25/I24</f>
        <v>2.6097036064667675E-2</v>
      </c>
    </row>
  </sheetData>
  <mergeCells count="2">
    <mergeCell ref="G6:I6"/>
    <mergeCell ref="D6:F6"/>
  </mergeCells>
  <pageMargins left="0.7" right="0.7" top="0.75" bottom="0.75" header="0.3" footer="0.3"/>
  <pageSetup scale="70" orientation="portrait" r:id="rId1"/>
  <headerFooter>
    <oddHeader>&amp;R&amp;"-,Bold"&amp;12Exhibit WSS-3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0BBA9C53-7431-4877-B53F-5CE0C3800021}"/>
</file>

<file path=customXml/itemProps2.xml><?xml version="1.0" encoding="utf-8"?>
<ds:datastoreItem xmlns:ds="http://schemas.openxmlformats.org/officeDocument/2006/customXml" ds:itemID="{DDA10910-1DF7-48FE-87B2-73C235590269}"/>
</file>

<file path=customXml/itemProps3.xml><?xml version="1.0" encoding="utf-8"?>
<ds:datastoreItem xmlns:ds="http://schemas.openxmlformats.org/officeDocument/2006/customXml" ds:itemID="{66AD98C9-0B59-413E-A8D3-CA4C3A268D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8BD7588-0E80-4D6E-B412-911CE69375C8}"/>
</file>

<file path=customXml/itemProps5.xml><?xml version="1.0" encoding="utf-8"?>
<ds:datastoreItem xmlns:ds="http://schemas.openxmlformats.org/officeDocument/2006/customXml" ds:itemID="{A1FC08B3-AB11-4742-8B9F-ADA3BCB6B6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Griffin, Amber</cp:lastModifiedBy>
  <cp:lastPrinted>2020-11-20T02:18:37Z</cp:lastPrinted>
  <dcterms:created xsi:type="dcterms:W3CDTF">2020-11-17T18:12:26Z</dcterms:created>
  <dcterms:modified xsi:type="dcterms:W3CDTF">2020-12-02T16:02:14Z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